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theme/themeOverride2.xml" ContentType="application/vnd.openxmlformats-officedocument.themeOverrid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theme/themeOverride3.xml" ContentType="application/vnd.openxmlformats-officedocument.themeOverride+xml"/>
  <Override PartName="/xl/charts/chart16.xml" ContentType="application/vnd.openxmlformats-officedocument.drawingml.chart+xml"/>
  <Override PartName="/xl/theme/themeOverride4.xml" ContentType="application/vnd.openxmlformats-officedocument.themeOverrid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charts/chart31.xml" ContentType="application/vnd.openxmlformats-officedocument.drawingml.chart+xml"/>
  <Override PartName="/xl/charts/style25.xml" ContentType="application/vnd.ms-office.chartstyle+xml"/>
  <Override PartName="/xl/charts/colors25.xml" ContentType="application/vnd.ms-office.chartcolorstyle+xml"/>
  <Override PartName="/xl/charts/chart32.xml" ContentType="application/vnd.openxmlformats-officedocument.drawingml.chart+xml"/>
  <Override PartName="/xl/charts/style26.xml" ContentType="application/vnd.ms-office.chartstyle+xml"/>
  <Override PartName="/xl/charts/colors26.xml" ContentType="application/vnd.ms-office.chartcolorstyle+xml"/>
  <Override PartName="/xl/charts/chart33.xml" ContentType="application/vnd.openxmlformats-officedocument.drawingml.chart+xml"/>
  <Override PartName="/xl/charts/style27.xml" ContentType="application/vnd.ms-office.chartstyle+xml"/>
  <Override PartName="/xl/charts/colors27.xml" ContentType="application/vnd.ms-office.chartcolorstyle+xml"/>
  <Override PartName="/xl/charts/chart34.xml" ContentType="application/vnd.openxmlformats-officedocument.drawingml.chart+xml"/>
  <Override PartName="/xl/charts/style28.xml" ContentType="application/vnd.ms-office.chartstyle+xml"/>
  <Override PartName="/xl/charts/colors28.xml" ContentType="application/vnd.ms-office.chartcolorstyle+xml"/>
  <Override PartName="/xl/charts/chart35.xml" ContentType="application/vnd.openxmlformats-officedocument.drawingml.chart+xml"/>
  <Override PartName="/xl/charts/style29.xml" ContentType="application/vnd.ms-office.chartstyle+xml"/>
  <Override PartName="/xl/charts/colors29.xml" ContentType="application/vnd.ms-office.chartcolorstyle+xml"/>
  <Override PartName="/xl/charts/chart36.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3.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37.xml" ContentType="application/vnd.openxmlformats-officedocument.drawingml.chart+xml"/>
  <Override PartName="/xl/theme/themeOverride5.xml" ContentType="application/vnd.openxmlformats-officedocument.themeOverride+xml"/>
  <Override PartName="/xl/charts/chart38.xml" ContentType="application/vnd.openxmlformats-officedocument.drawingml.chart+xml"/>
  <Override PartName="/xl/theme/themeOverride6.xml" ContentType="application/vnd.openxmlformats-officedocument.themeOverride+xml"/>
  <Override PartName="/xl/charts/chart39.xml" ContentType="application/vnd.openxmlformats-officedocument.drawingml.chart+xml"/>
  <Override PartName="/xl/charts/style31.xml" ContentType="application/vnd.ms-office.chartstyle+xml"/>
  <Override PartName="/xl/charts/colors31.xml" ContentType="application/vnd.ms-office.chartcolorstyle+xml"/>
  <Override PartName="/xl/charts/chart40.xml" ContentType="application/vnd.openxmlformats-officedocument.drawingml.chart+xml"/>
  <Override PartName="/xl/charts/style32.xml" ContentType="application/vnd.ms-office.chartstyle+xml"/>
  <Override PartName="/xl/charts/colors32.xml" ContentType="application/vnd.ms-office.chartcolorstyle+xml"/>
  <Override PartName="/xl/charts/chart41.xml" ContentType="application/vnd.openxmlformats-officedocument.drawingml.chart+xml"/>
  <Override PartName="/xl/charts/style33.xml" ContentType="application/vnd.ms-office.chartstyle+xml"/>
  <Override PartName="/xl/charts/colors33.xml" ContentType="application/vnd.ms-office.chartcolorstyle+xml"/>
  <Override PartName="/xl/charts/chart42.xml" ContentType="application/vnd.openxmlformats-officedocument.drawingml.chart+xml"/>
  <Override PartName="/xl/charts/style34.xml" ContentType="application/vnd.ms-office.chartstyle+xml"/>
  <Override PartName="/xl/charts/colors34.xml" ContentType="application/vnd.ms-office.chartcolorstyle+xml"/>
  <Override PartName="/xl/charts/chart43.xml" ContentType="application/vnd.openxmlformats-officedocument.drawingml.chart+xml"/>
  <Override PartName="/xl/charts/style35.xml" ContentType="application/vnd.ms-office.chartstyle+xml"/>
  <Override PartName="/xl/charts/colors35.xml" ContentType="application/vnd.ms-office.chartcolorstyle+xml"/>
  <Override PartName="/xl/charts/chart44.xml" ContentType="application/vnd.openxmlformats-officedocument.drawingml.chart+xml"/>
  <Override PartName="/xl/theme/themeOverride7.xml" ContentType="application/vnd.openxmlformats-officedocument.themeOverride+xml"/>
  <Override PartName="/xl/charts/chart45.xml" ContentType="application/vnd.openxmlformats-officedocument.drawingml.chart+xml"/>
  <Override PartName="/xl/theme/themeOverride8.xml" ContentType="application/vnd.openxmlformats-officedocument.themeOverride+xml"/>
  <Override PartName="/xl/charts/chart46.xml" ContentType="application/vnd.openxmlformats-officedocument.drawingml.chart+xml"/>
  <Override PartName="/xl/charts/style36.xml" ContentType="application/vnd.ms-office.chartstyle+xml"/>
  <Override PartName="/xl/charts/colors36.xml" ContentType="application/vnd.ms-office.chartcolorstyle+xml"/>
  <Override PartName="/xl/charts/chart47.xml" ContentType="application/vnd.openxmlformats-officedocument.drawingml.chart+xml"/>
  <Override PartName="/xl/charts/style37.xml" ContentType="application/vnd.ms-office.chartstyle+xml"/>
  <Override PartName="/xl/charts/colors37.xml" ContentType="application/vnd.ms-office.chartcolorstyle+xml"/>
  <Override PartName="/xl/charts/chart48.xml" ContentType="application/vnd.openxmlformats-officedocument.drawingml.chart+xml"/>
  <Override PartName="/xl/charts/style38.xml" ContentType="application/vnd.ms-office.chartstyle+xml"/>
  <Override PartName="/xl/charts/colors38.xml" ContentType="application/vnd.ms-office.chartcolorstyle+xml"/>
  <Override PartName="/xl/charts/chart49.xml" ContentType="application/vnd.openxmlformats-officedocument.drawingml.chart+xml"/>
  <Override PartName="/xl/charts/style39.xml" ContentType="application/vnd.ms-office.chartstyle+xml"/>
  <Override PartName="/xl/charts/colors39.xml" ContentType="application/vnd.ms-office.chartcolorstyle+xml"/>
  <Override PartName="/xl/charts/chart50.xml" ContentType="application/vnd.openxmlformats-officedocument.drawingml.chart+xml"/>
  <Override PartName="/xl/charts/style40.xml" ContentType="application/vnd.ms-office.chartstyle+xml"/>
  <Override PartName="/xl/charts/colors40.xml" ContentType="application/vnd.ms-office.chartcolorstyle+xml"/>
  <Override PartName="/xl/charts/chart51.xml" ContentType="application/vnd.openxmlformats-officedocument.drawingml.chart+xml"/>
  <Override PartName="/xl/theme/themeOverride9.xml" ContentType="application/vnd.openxmlformats-officedocument.themeOverride+xml"/>
  <Override PartName="/xl/charts/chart52.xml" ContentType="application/vnd.openxmlformats-officedocument.drawingml.chart+xml"/>
  <Override PartName="/xl/theme/themeOverride10.xml" ContentType="application/vnd.openxmlformats-officedocument.themeOverride+xml"/>
  <Override PartName="/xl/charts/chart53.xml" ContentType="application/vnd.openxmlformats-officedocument.drawingml.chart+xml"/>
  <Override PartName="/xl/charts/style41.xml" ContentType="application/vnd.ms-office.chartstyle+xml"/>
  <Override PartName="/xl/charts/colors41.xml" ContentType="application/vnd.ms-office.chartcolorstyle+xml"/>
  <Override PartName="/xl/charts/chart54.xml" ContentType="application/vnd.openxmlformats-officedocument.drawingml.chart+xml"/>
  <Override PartName="/xl/charts/style42.xml" ContentType="application/vnd.ms-office.chartstyle+xml"/>
  <Override PartName="/xl/charts/colors42.xml" ContentType="application/vnd.ms-office.chartcolorstyle+xml"/>
  <Override PartName="/xl/charts/chart55.xml" ContentType="application/vnd.openxmlformats-officedocument.drawingml.chart+xml"/>
  <Override PartName="/xl/charts/style43.xml" ContentType="application/vnd.ms-office.chartstyle+xml"/>
  <Override PartName="/xl/charts/colors43.xml" ContentType="application/vnd.ms-office.chartcolorstyle+xml"/>
  <Override PartName="/xl/charts/chart56.xml" ContentType="application/vnd.openxmlformats-officedocument.drawingml.chart+xml"/>
  <Override PartName="/xl/charts/style44.xml" ContentType="application/vnd.ms-office.chartstyle+xml"/>
  <Override PartName="/xl/charts/colors44.xml" ContentType="application/vnd.ms-office.chartcolorstyle+xml"/>
  <Override PartName="/xl/charts/chart57.xml" ContentType="application/vnd.openxmlformats-officedocument.drawingml.chart+xml"/>
  <Override PartName="/xl/charts/style45.xml" ContentType="application/vnd.ms-office.chartstyle+xml"/>
  <Override PartName="/xl/charts/colors45.xml" ContentType="application/vnd.ms-office.chartcolorstyle+xml"/>
  <Override PartName="/xl/charts/chart58.xml" ContentType="application/vnd.openxmlformats-officedocument.drawingml.chart+xml"/>
  <Override PartName="/xl/charts/style46.xml" ContentType="application/vnd.ms-office.chartstyle+xml"/>
  <Override PartName="/xl/charts/colors46.xml" ContentType="application/vnd.ms-office.chartcolorstyle+xml"/>
  <Override PartName="/xl/charts/chart59.xml" ContentType="application/vnd.openxmlformats-officedocument.drawingml.chart+xml"/>
  <Override PartName="/xl/charts/style47.xml" ContentType="application/vnd.ms-office.chartstyle+xml"/>
  <Override PartName="/xl/charts/colors47.xml" ContentType="application/vnd.ms-office.chartcolorstyle+xml"/>
  <Override PartName="/xl/charts/chart60.xml" ContentType="application/vnd.openxmlformats-officedocument.drawingml.chart+xml"/>
  <Override PartName="/xl/charts/style48.xml" ContentType="application/vnd.ms-office.chartstyle+xml"/>
  <Override PartName="/xl/charts/colors48.xml" ContentType="application/vnd.ms-office.chartcolorstyle+xml"/>
  <Override PartName="/xl/charts/chart61.xml" ContentType="application/vnd.openxmlformats-officedocument.drawingml.chart+xml"/>
  <Override PartName="/xl/charts/style49.xml" ContentType="application/vnd.ms-office.chartstyle+xml"/>
  <Override PartName="/xl/charts/colors49.xml" ContentType="application/vnd.ms-office.chartcolorstyle+xml"/>
  <Override PartName="/xl/charts/chart62.xml" ContentType="application/vnd.openxmlformats-officedocument.drawingml.chart+xml"/>
  <Override PartName="/xl/charts/style50.xml" ContentType="application/vnd.ms-office.chartstyle+xml"/>
  <Override PartName="/xl/charts/colors50.xml" ContentType="application/vnd.ms-office.chartcolorstyle+xml"/>
  <Override PartName="/xl/charts/chart63.xml" ContentType="application/vnd.openxmlformats-officedocument.drawingml.chart+xml"/>
  <Override PartName="/xl/charts/style51.xml" ContentType="application/vnd.ms-office.chartstyle+xml"/>
  <Override PartName="/xl/charts/colors51.xml" ContentType="application/vnd.ms-office.chartcolorstyle+xml"/>
  <Override PartName="/xl/charts/chart64.xml" ContentType="application/vnd.openxmlformats-officedocument.drawingml.chart+xml"/>
  <Override PartName="/xl/charts/style52.xml" ContentType="application/vnd.ms-office.chartstyle+xml"/>
  <Override PartName="/xl/charts/colors52.xml" ContentType="application/vnd.ms-office.chartcolorstyle+xml"/>
  <Override PartName="/xl/charts/chart65.xml" ContentType="application/vnd.openxmlformats-officedocument.drawingml.chart+xml"/>
  <Override PartName="/xl/charts/style53.xml" ContentType="application/vnd.ms-office.chartstyle+xml"/>
  <Override PartName="/xl/charts/colors53.xml" ContentType="application/vnd.ms-office.chartcolorstyle+xml"/>
  <Override PartName="/xl/charts/chart66.xml" ContentType="application/vnd.openxmlformats-officedocument.drawingml.chart+xml"/>
  <Override PartName="/xl/charts/style54.xml" ContentType="application/vnd.ms-office.chartstyle+xml"/>
  <Override PartName="/xl/charts/colors54.xml" ContentType="application/vnd.ms-office.chartcolorstyle+xml"/>
  <Override PartName="/xl/charts/chart67.xml" ContentType="application/vnd.openxmlformats-officedocument.drawingml.chart+xml"/>
  <Override PartName="/xl/charts/style55.xml" ContentType="application/vnd.ms-office.chartstyle+xml"/>
  <Override PartName="/xl/charts/colors55.xml" ContentType="application/vnd.ms-office.chartcolorstyle+xml"/>
  <Override PartName="/xl/charts/chart68.xml" ContentType="application/vnd.openxmlformats-officedocument.drawingml.chart+xml"/>
  <Override PartName="/xl/charts/style56.xml" ContentType="application/vnd.ms-office.chartstyle+xml"/>
  <Override PartName="/xl/charts/colors56.xml" ContentType="application/vnd.ms-office.chartcolorstyle+xml"/>
  <Override PartName="/xl/charts/chart69.xml" ContentType="application/vnd.openxmlformats-officedocument.drawingml.chart+xml"/>
  <Override PartName="/xl/charts/style57.xml" ContentType="application/vnd.ms-office.chartstyle+xml"/>
  <Override PartName="/xl/charts/colors57.xml" ContentType="application/vnd.ms-office.chartcolorstyle+xml"/>
  <Override PartName="/xl/charts/chart70.xml" ContentType="application/vnd.openxmlformats-officedocument.drawingml.chart+xml"/>
  <Override PartName="/xl/charts/style58.xml" ContentType="application/vnd.ms-office.chartstyle+xml"/>
  <Override PartName="/xl/charts/colors58.xml" ContentType="application/vnd.ms-office.chartcolorstyle+xml"/>
  <Override PartName="/xl/charts/chart71.xml" ContentType="application/vnd.openxmlformats-officedocument.drawingml.chart+xml"/>
  <Override PartName="/xl/charts/style59.xml" ContentType="application/vnd.ms-office.chartstyle+xml"/>
  <Override PartName="/xl/charts/colors59.xml" ContentType="application/vnd.ms-office.chartcolorstyle+xml"/>
  <Override PartName="/xl/charts/chart72.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harts/chart88.xml" ContentType="application/vnd.openxmlformats-officedocument.drawingml.chart+xml"/>
  <Override PartName="/xl/theme/themeOverride11.xml" ContentType="application/vnd.openxmlformats-officedocument.themeOverride+xml"/>
  <Override PartName="/xl/charts/chart89.xml" ContentType="application/vnd.openxmlformats-officedocument.drawingml.chart+xml"/>
  <Override PartName="/xl/theme/themeOverride12.xml" ContentType="application/vnd.openxmlformats-officedocument.themeOverride+xml"/>
  <Override PartName="/xl/charts/chart90.xml" ContentType="application/vnd.openxmlformats-officedocument.drawingml.chart+xml"/>
  <Override PartName="/xl/theme/themeOverride13.xml" ContentType="application/vnd.openxmlformats-officedocument.themeOverride+xml"/>
  <Override PartName="/xl/charts/chart91.xml" ContentType="application/vnd.openxmlformats-officedocument.drawingml.chart+xml"/>
  <Override PartName="/xl/theme/themeOverride14.xml" ContentType="application/vnd.openxmlformats-officedocument.themeOverride+xml"/>
  <Override PartName="/xl/charts/chart92.xml" ContentType="application/vnd.openxmlformats-officedocument.drawingml.chart+xml"/>
  <Override PartName="/xl/theme/themeOverride15.xml" ContentType="application/vnd.openxmlformats-officedocument.themeOverride+xml"/>
  <Override PartName="/xl/charts/chart93.xml" ContentType="application/vnd.openxmlformats-officedocument.drawingml.chart+xml"/>
  <Override PartName="/xl/theme/themeOverride16.xml" ContentType="application/vnd.openxmlformats-officedocument.themeOverride+xml"/>
  <Override PartName="/xl/charts/chart94.xml" ContentType="application/vnd.openxmlformats-officedocument.drawingml.chart+xml"/>
  <Override PartName="/xl/theme/themeOverride17.xml" ContentType="application/vnd.openxmlformats-officedocument.themeOverride+xml"/>
  <Override PartName="/xl/charts/chart95.xml" ContentType="application/vnd.openxmlformats-officedocument.drawingml.chart+xml"/>
  <Override PartName="/xl/theme/themeOverride18.xml" ContentType="application/vnd.openxmlformats-officedocument.themeOverride+xml"/>
  <Override PartName="/xl/charts/chart96.xml" ContentType="application/vnd.openxmlformats-officedocument.drawingml.chart+xml"/>
  <Override PartName="/xl/theme/themeOverride19.xml" ContentType="application/vnd.openxmlformats-officedocument.themeOverride+xml"/>
  <Override PartName="/xl/charts/chart97.xml" ContentType="application/vnd.openxmlformats-officedocument.drawingml.chart+xml"/>
  <Override PartName="/xl/theme/themeOverride20.xml" ContentType="application/vnd.openxmlformats-officedocument.themeOverride+xml"/>
  <Override PartName="/xl/charts/chart98.xml" ContentType="application/vnd.openxmlformats-officedocument.drawingml.chart+xml"/>
  <Override PartName="/xl/theme/themeOverride21.xml" ContentType="application/vnd.openxmlformats-officedocument.themeOverride+xml"/>
  <Override PartName="/xl/charts/chart99.xml" ContentType="application/vnd.openxmlformats-officedocument.drawingml.chart+xml"/>
  <Override PartName="/xl/theme/themeOverride22.xml" ContentType="application/vnd.openxmlformats-officedocument.themeOverride+xml"/>
  <Override PartName="/xl/drawings/drawing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harts/chart100.xml" ContentType="application/vnd.openxmlformats-officedocument.drawingml.chart+xml"/>
  <Override PartName="/xl/theme/themeOverride23.xml" ContentType="application/vnd.openxmlformats-officedocument.themeOverride+xml"/>
  <Override PartName="/xl/charts/chart101.xml" ContentType="application/vnd.openxmlformats-officedocument.drawingml.chart+xml"/>
  <Override PartName="/xl/theme/themeOverride24.xml" ContentType="application/vnd.openxmlformats-officedocument.themeOverride+xml"/>
  <Override PartName="/xl/charts/chart102.xml" ContentType="application/vnd.openxmlformats-officedocument.drawingml.chart+xml"/>
  <Override PartName="/xl/theme/themeOverride25.xml" ContentType="application/vnd.openxmlformats-officedocument.themeOverride+xml"/>
  <Override PartName="/xl/charts/chart103.xml" ContentType="application/vnd.openxmlformats-officedocument.drawingml.chart+xml"/>
  <Override PartName="/xl/theme/themeOverride26.xml" ContentType="application/vnd.openxmlformats-officedocument.themeOverride+xml"/>
  <Override PartName="/xl/charts/chart104.xml" ContentType="application/vnd.openxmlformats-officedocument.drawingml.chart+xml"/>
  <Override PartName="/xl/theme/themeOverride27.xml" ContentType="application/vnd.openxmlformats-officedocument.themeOverride+xml"/>
  <Override PartName="/xl/charts/chart105.xml" ContentType="application/vnd.openxmlformats-officedocument.drawingml.chart+xml"/>
  <Override PartName="/xl/theme/themeOverride28.xml" ContentType="application/vnd.openxmlformats-officedocument.themeOverride+xml"/>
  <Override PartName="/xl/charts/chart106.xml" ContentType="application/vnd.openxmlformats-officedocument.drawingml.chart+xml"/>
  <Override PartName="/xl/theme/themeOverride29.xml" ContentType="application/vnd.openxmlformats-officedocument.themeOverride+xml"/>
  <Override PartName="/xl/charts/chart107.xml" ContentType="application/vnd.openxmlformats-officedocument.drawingml.chart+xml"/>
  <Override PartName="/xl/theme/themeOverride30.xml" ContentType="application/vnd.openxmlformats-officedocument.themeOverride+xml"/>
  <Override PartName="/xl/charts/chart108.xml" ContentType="application/vnd.openxmlformats-officedocument.drawingml.chart+xml"/>
  <Override PartName="/xl/theme/themeOverride31.xml" ContentType="application/vnd.openxmlformats-officedocument.themeOverride+xml"/>
  <Override PartName="/xl/charts/chart109.xml" ContentType="application/vnd.openxmlformats-officedocument.drawingml.chart+xml"/>
  <Override PartName="/xl/theme/themeOverride32.xml" ContentType="application/vnd.openxmlformats-officedocument.themeOverride+xml"/>
  <Override PartName="/xl/charts/chart110.xml" ContentType="application/vnd.openxmlformats-officedocument.drawingml.chart+xml"/>
  <Override PartName="/xl/theme/themeOverride33.xml" ContentType="application/vnd.openxmlformats-officedocument.themeOverride+xml"/>
  <Override PartName="/xl/charts/chart111.xml" ContentType="application/vnd.openxmlformats-officedocument.drawingml.chart+xml"/>
  <Override PartName="/xl/theme/themeOverride34.xml" ContentType="application/vnd.openxmlformats-officedocument.themeOverride+xml"/>
  <Override PartName="/xl/drawings/drawing7.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harts/chart112.xml" ContentType="application/vnd.openxmlformats-officedocument.drawingml.chart+xml"/>
  <Override PartName="/xl/theme/themeOverride35.xml" ContentType="application/vnd.openxmlformats-officedocument.themeOverride+xml"/>
  <Override PartName="/xl/charts/chart113.xml" ContentType="application/vnd.openxmlformats-officedocument.drawingml.chart+xml"/>
  <Override PartName="/xl/theme/themeOverride36.xml" ContentType="application/vnd.openxmlformats-officedocument.themeOverride+xml"/>
  <Override PartName="/xl/charts/chart114.xml" ContentType="application/vnd.openxmlformats-officedocument.drawingml.chart+xml"/>
  <Override PartName="/xl/theme/themeOverride37.xml" ContentType="application/vnd.openxmlformats-officedocument.themeOverride+xml"/>
  <Override PartName="/xl/charts/chart115.xml" ContentType="application/vnd.openxmlformats-officedocument.drawingml.chart+xml"/>
  <Override PartName="/xl/theme/themeOverride38.xml" ContentType="application/vnd.openxmlformats-officedocument.themeOverride+xml"/>
  <Override PartName="/xl/charts/chart116.xml" ContentType="application/vnd.openxmlformats-officedocument.drawingml.chart+xml"/>
  <Override PartName="/xl/theme/themeOverride39.xml" ContentType="application/vnd.openxmlformats-officedocument.themeOverride+xml"/>
  <Override PartName="/xl/charts/chart117.xml" ContentType="application/vnd.openxmlformats-officedocument.drawingml.chart+xml"/>
  <Override PartName="/xl/theme/themeOverride40.xml" ContentType="application/vnd.openxmlformats-officedocument.themeOverride+xml"/>
  <Override PartName="/xl/charts/chart118.xml" ContentType="application/vnd.openxmlformats-officedocument.drawingml.chart+xml"/>
  <Override PartName="/xl/theme/themeOverride41.xml" ContentType="application/vnd.openxmlformats-officedocument.themeOverride+xml"/>
  <Override PartName="/xl/charts/chart119.xml" ContentType="application/vnd.openxmlformats-officedocument.drawingml.chart+xml"/>
  <Override PartName="/xl/theme/themeOverride42.xml" ContentType="application/vnd.openxmlformats-officedocument.themeOverride+xml"/>
  <Override PartName="/xl/charts/chart120.xml" ContentType="application/vnd.openxmlformats-officedocument.drawingml.chart+xml"/>
  <Override PartName="/xl/theme/themeOverride43.xml" ContentType="application/vnd.openxmlformats-officedocument.themeOverride+xml"/>
  <Override PartName="/xl/charts/chart121.xml" ContentType="application/vnd.openxmlformats-officedocument.drawingml.chart+xml"/>
  <Override PartName="/xl/theme/themeOverride44.xml" ContentType="application/vnd.openxmlformats-officedocument.themeOverride+xml"/>
  <Override PartName="/xl/charts/chart122.xml" ContentType="application/vnd.openxmlformats-officedocument.drawingml.chart+xml"/>
  <Override PartName="/xl/theme/themeOverride45.xml" ContentType="application/vnd.openxmlformats-officedocument.themeOverride+xml"/>
  <Override PartName="/xl/charts/chart123.xml" ContentType="application/vnd.openxmlformats-officedocument.drawingml.chart+xml"/>
  <Override PartName="/xl/theme/themeOverride46.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Dropbox (WHOUNICEF)\WHOUNICEF Team Folder\Wealth Quintiles Update\2021 update\Data summary\2021-07-02\"/>
    </mc:Choice>
  </mc:AlternateContent>
  <xr:revisionPtr revIDLastSave="0" documentId="13_ncr:1_{E585E27C-1DF4-4FB9-BD45-524921E424C0}" xr6:coauthVersionLast="45" xr6:coauthVersionMax="45" xr10:uidLastSave="{00000000-0000-0000-0000-000000000000}"/>
  <bookViews>
    <workbookView xWindow="28680" yWindow="285" windowWidth="25440" windowHeight="15390" xr2:uid="{00000000-000D-0000-FFFF-FFFF00000000}"/>
  </bookViews>
  <sheets>
    <sheet name="Introduction" sheetId="117" r:id="rId1"/>
    <sheet name="Water" sheetId="85" r:id="rId2"/>
    <sheet name="Sanitation" sheetId="105" r:id="rId3"/>
    <sheet name="Hygiene" sheetId="116" r:id="rId4"/>
    <sheet name="MICS11" sheetId="139" r:id="rId5"/>
    <sheet name="MICS14" sheetId="140" r:id="rId6"/>
    <sheet name="MICS20" sheetId="142" r:id="rId7"/>
    <sheet name="data_summary" sheetId="143"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9" i="139" l="1"/>
  <c r="A109" i="139"/>
  <c r="A3" i="139"/>
  <c r="B1070" i="142"/>
  <c r="A1070" i="142"/>
  <c r="B1069" i="142"/>
  <c r="A1069" i="142"/>
  <c r="B1068" i="142"/>
  <c r="A1068" i="142"/>
  <c r="B1067" i="142"/>
  <c r="A1067" i="142"/>
  <c r="B1066" i="142"/>
  <c r="A1066" i="142"/>
  <c r="B1065" i="142"/>
  <c r="A1065" i="142"/>
  <c r="B1064" i="142"/>
  <c r="A1064" i="142"/>
  <c r="B1063" i="142"/>
  <c r="A1063" i="142"/>
  <c r="B1062" i="142"/>
  <c r="A1062" i="142"/>
  <c r="B1061" i="142"/>
  <c r="A1061" i="142"/>
  <c r="B1060" i="142"/>
  <c r="A1060" i="142"/>
  <c r="B1059" i="142"/>
  <c r="A1059" i="142"/>
  <c r="B1058" i="142"/>
  <c r="A1058" i="142"/>
  <c r="B1057" i="142"/>
  <c r="A1057" i="142"/>
  <c r="B1056" i="142"/>
  <c r="A1056" i="142"/>
  <c r="B1055" i="142"/>
  <c r="A1055" i="142"/>
  <c r="B1054" i="142"/>
  <c r="A1054" i="142"/>
  <c r="B1053" i="142"/>
  <c r="A1053" i="142"/>
  <c r="B1052" i="142"/>
  <c r="A1052" i="142"/>
  <c r="B1051" i="142"/>
  <c r="A1051" i="142"/>
  <c r="B1050" i="142"/>
  <c r="A1050" i="142"/>
  <c r="B1049" i="142"/>
  <c r="A1049" i="142"/>
  <c r="B1048" i="142"/>
  <c r="A1048" i="142"/>
  <c r="B1047" i="142"/>
  <c r="A1047" i="142"/>
  <c r="B1046" i="142"/>
  <c r="A1046" i="142"/>
  <c r="B1045" i="142"/>
  <c r="A1045" i="142"/>
  <c r="B1044" i="142"/>
  <c r="A1044" i="142"/>
  <c r="B1043" i="142"/>
  <c r="A1043" i="142"/>
  <c r="B1042" i="142"/>
  <c r="A1042" i="142"/>
  <c r="B1041" i="142"/>
  <c r="A1041" i="142"/>
  <c r="B1040" i="142"/>
  <c r="A1040" i="142"/>
  <c r="B1039" i="142"/>
  <c r="A1039" i="142"/>
  <c r="B1038" i="142"/>
  <c r="A1038" i="142"/>
  <c r="B1037" i="142"/>
  <c r="A1037" i="142"/>
  <c r="A1072" i="142" s="1"/>
  <c r="B338" i="142"/>
  <c r="A332" i="142"/>
  <c r="A331" i="142"/>
  <c r="B258" i="142"/>
  <c r="A252" i="142"/>
  <c r="A251" i="142"/>
  <c r="B215" i="142"/>
  <c r="A209" i="142"/>
  <c r="A208" i="142"/>
  <c r="A117" i="142"/>
  <c r="A116" i="142"/>
  <c r="B115" i="142"/>
  <c r="A109" i="142"/>
  <c r="A108" i="142"/>
  <c r="A11" i="142"/>
  <c r="A10" i="142"/>
  <c r="B9" i="142"/>
  <c r="A3" i="142"/>
  <c r="A2" i="142"/>
  <c r="B1070" i="140"/>
  <c r="A1070" i="140"/>
  <c r="B1069" i="140"/>
  <c r="A1069" i="140"/>
  <c r="B1068" i="140"/>
  <c r="A1068" i="140"/>
  <c r="B1067" i="140"/>
  <c r="A1067" i="140"/>
  <c r="B1066" i="140"/>
  <c r="A1066" i="140"/>
  <c r="B1065" i="140"/>
  <c r="A1065" i="140"/>
  <c r="B1064" i="140"/>
  <c r="A1064" i="140"/>
  <c r="B1063" i="140"/>
  <c r="A1063" i="140"/>
  <c r="B1062" i="140"/>
  <c r="A1062" i="140"/>
  <c r="B1061" i="140"/>
  <c r="A1061" i="140"/>
  <c r="B1060" i="140"/>
  <c r="A1060" i="140"/>
  <c r="B1059" i="140"/>
  <c r="A1059" i="140"/>
  <c r="B1058" i="140"/>
  <c r="A1058" i="140"/>
  <c r="B1057" i="140"/>
  <c r="A1057" i="140"/>
  <c r="B1056" i="140"/>
  <c r="A1056" i="140"/>
  <c r="B1055" i="140"/>
  <c r="A1055" i="140"/>
  <c r="B1054" i="140"/>
  <c r="A1054" i="140"/>
  <c r="B1053" i="140"/>
  <c r="A1053" i="140"/>
  <c r="B1052" i="140"/>
  <c r="A1052" i="140"/>
  <c r="B1051" i="140"/>
  <c r="A1051" i="140"/>
  <c r="B1050" i="140"/>
  <c r="A1050" i="140"/>
  <c r="B1049" i="140"/>
  <c r="A1049" i="140"/>
  <c r="B1048" i="140"/>
  <c r="A1048" i="140"/>
  <c r="B1047" i="140"/>
  <c r="A1047" i="140"/>
  <c r="B1046" i="140"/>
  <c r="A1046" i="140"/>
  <c r="B1045" i="140"/>
  <c r="A1045" i="140"/>
  <c r="B1044" i="140"/>
  <c r="A1044" i="140"/>
  <c r="B1043" i="140"/>
  <c r="A1043" i="140"/>
  <c r="B1042" i="140"/>
  <c r="A1042" i="140"/>
  <c r="B1041" i="140"/>
  <c r="A1041" i="140"/>
  <c r="B1040" i="140"/>
  <c r="A1040" i="140"/>
  <c r="B1039" i="140"/>
  <c r="A1039" i="140"/>
  <c r="B1038" i="140"/>
  <c r="A1038" i="140"/>
  <c r="B1037" i="140"/>
  <c r="A1037" i="140"/>
  <c r="A1072" i="140" s="1"/>
  <c r="B215" i="140"/>
  <c r="A209" i="140"/>
  <c r="A208" i="140"/>
  <c r="S126" i="140"/>
  <c r="O126" i="140"/>
  <c r="D126" i="140"/>
  <c r="C126" i="140"/>
  <c r="S125" i="140"/>
  <c r="R125" i="140"/>
  <c r="Q125" i="140"/>
  <c r="P125" i="140"/>
  <c r="O125" i="140"/>
  <c r="N125" i="140"/>
  <c r="M125" i="140"/>
  <c r="L125" i="140"/>
  <c r="K125" i="140"/>
  <c r="K126" i="140" s="1"/>
  <c r="J125" i="140"/>
  <c r="I125" i="140"/>
  <c r="H125" i="140"/>
  <c r="H126" i="140" s="1"/>
  <c r="G125" i="140"/>
  <c r="G126" i="140" s="1"/>
  <c r="F125" i="140"/>
  <c r="E125" i="140"/>
  <c r="D125" i="140"/>
  <c r="C125" i="140"/>
  <c r="S124" i="140"/>
  <c r="R124" i="140"/>
  <c r="R126" i="140" s="1"/>
  <c r="Q124" i="140"/>
  <c r="P124" i="140"/>
  <c r="P126" i="140" s="1"/>
  <c r="O124" i="140"/>
  <c r="N124" i="140"/>
  <c r="N126" i="140" s="1"/>
  <c r="M124" i="140"/>
  <c r="L124" i="140"/>
  <c r="L126" i="140" s="1"/>
  <c r="K124" i="140"/>
  <c r="J124" i="140"/>
  <c r="J126" i="140" s="1"/>
  <c r="I124" i="140"/>
  <c r="H124" i="140"/>
  <c r="G124" i="140"/>
  <c r="F124" i="140"/>
  <c r="F126" i="140" s="1"/>
  <c r="E124" i="140"/>
  <c r="D124" i="140"/>
  <c r="C124" i="140"/>
  <c r="A117" i="140"/>
  <c r="A116" i="140"/>
  <c r="B115" i="140"/>
  <c r="A109" i="140"/>
  <c r="A108" i="140"/>
  <c r="S20" i="140"/>
  <c r="O20" i="140"/>
  <c r="D20" i="140"/>
  <c r="C20" i="140"/>
  <c r="S19" i="140"/>
  <c r="R19" i="140"/>
  <c r="Q19" i="140"/>
  <c r="P19" i="140"/>
  <c r="O19" i="140"/>
  <c r="N19" i="140"/>
  <c r="M19" i="140"/>
  <c r="L19" i="140"/>
  <c r="K19" i="140"/>
  <c r="K20" i="140" s="1"/>
  <c r="J19" i="140"/>
  <c r="I19" i="140"/>
  <c r="H19" i="140"/>
  <c r="H20" i="140" s="1"/>
  <c r="G19" i="140"/>
  <c r="G20" i="140" s="1"/>
  <c r="F19" i="140"/>
  <c r="E19" i="140"/>
  <c r="D19" i="140"/>
  <c r="C19" i="140"/>
  <c r="S18" i="140"/>
  <c r="R18" i="140"/>
  <c r="R20" i="140" s="1"/>
  <c r="Q18" i="140"/>
  <c r="P18" i="140"/>
  <c r="P20" i="140" s="1"/>
  <c r="O18" i="140"/>
  <c r="N18" i="140"/>
  <c r="N20" i="140" s="1"/>
  <c r="M18" i="140"/>
  <c r="L18" i="140"/>
  <c r="L20" i="140" s="1"/>
  <c r="K18" i="140"/>
  <c r="J18" i="140"/>
  <c r="J20" i="140" s="1"/>
  <c r="I18" i="140"/>
  <c r="H18" i="140"/>
  <c r="G18" i="140"/>
  <c r="F18" i="140"/>
  <c r="F20" i="140" s="1"/>
  <c r="E18" i="140"/>
  <c r="D18" i="140"/>
  <c r="C18" i="140"/>
  <c r="A11" i="140"/>
  <c r="A10" i="140"/>
  <c r="B9" i="140"/>
  <c r="A3" i="140"/>
  <c r="A2" i="140"/>
  <c r="B1070" i="139"/>
  <c r="A1070" i="139"/>
  <c r="B1069" i="139"/>
  <c r="A1069" i="139"/>
  <c r="B1068" i="139"/>
  <c r="A1068" i="139"/>
  <c r="B1067" i="139"/>
  <c r="A1067" i="139"/>
  <c r="B1066" i="139"/>
  <c r="A1066" i="139"/>
  <c r="B1065" i="139"/>
  <c r="A1065" i="139"/>
  <c r="B1064" i="139"/>
  <c r="A1064" i="139"/>
  <c r="B1063" i="139"/>
  <c r="A1063" i="139"/>
  <c r="B1062" i="139"/>
  <c r="A1062" i="139"/>
  <c r="B1061" i="139"/>
  <c r="A1061" i="139"/>
  <c r="B1060" i="139"/>
  <c r="A1060" i="139"/>
  <c r="B1059" i="139"/>
  <c r="A1059" i="139"/>
  <c r="B1058" i="139"/>
  <c r="A1058" i="139"/>
  <c r="B1057" i="139"/>
  <c r="A1057" i="139"/>
  <c r="B1056" i="139"/>
  <c r="A1056" i="139"/>
  <c r="B1055" i="139"/>
  <c r="A1055" i="139"/>
  <c r="B1054" i="139"/>
  <c r="A1054" i="139"/>
  <c r="B1053" i="139"/>
  <c r="A1053" i="139"/>
  <c r="B1052" i="139"/>
  <c r="A1052" i="139"/>
  <c r="B1051" i="139"/>
  <c r="A1051" i="139"/>
  <c r="B1050" i="139"/>
  <c r="A1050" i="139"/>
  <c r="B1049" i="139"/>
  <c r="A1049" i="139"/>
  <c r="B1048" i="139"/>
  <c r="A1048" i="139"/>
  <c r="B1047" i="139"/>
  <c r="A1047" i="139"/>
  <c r="B1046" i="139"/>
  <c r="A1046" i="139"/>
  <c r="B1045" i="139"/>
  <c r="A1045" i="139"/>
  <c r="B1044" i="139"/>
  <c r="A1044" i="139"/>
  <c r="B1043" i="139"/>
  <c r="A1043" i="139"/>
  <c r="B1042" i="139"/>
  <c r="A1042" i="139"/>
  <c r="B1041" i="139"/>
  <c r="A1041" i="139"/>
  <c r="B1040" i="139"/>
  <c r="A1040" i="139"/>
  <c r="B1039" i="139"/>
  <c r="A1039" i="139"/>
  <c r="B1038" i="139"/>
  <c r="A1038" i="139"/>
  <c r="B1037" i="139"/>
  <c r="A1037" i="139"/>
  <c r="A1072" i="139" s="1"/>
  <c r="B215" i="139"/>
  <c r="A208" i="139"/>
  <c r="AC126" i="139"/>
  <c r="X126" i="139"/>
  <c r="V126" i="139"/>
  <c r="R126" i="139"/>
  <c r="M126" i="139"/>
  <c r="H126" i="139"/>
  <c r="F126" i="139"/>
  <c r="AG125" i="139"/>
  <c r="AG126" i="139" s="1"/>
  <c r="AF125" i="139"/>
  <c r="AE125" i="139"/>
  <c r="AD125" i="139"/>
  <c r="AC125" i="139"/>
  <c r="AB125" i="139"/>
  <c r="AA125" i="139"/>
  <c r="Z125" i="139"/>
  <c r="Y125" i="139"/>
  <c r="Y126" i="139" s="1"/>
  <c r="X125" i="139"/>
  <c r="W125" i="139"/>
  <c r="V125" i="139"/>
  <c r="U125" i="139"/>
  <c r="U126" i="139" s="1"/>
  <c r="T125" i="139"/>
  <c r="S125" i="139"/>
  <c r="R125" i="139"/>
  <c r="Q125" i="139"/>
  <c r="Q126" i="139" s="1"/>
  <c r="P125" i="139"/>
  <c r="O125" i="139"/>
  <c r="N125" i="139"/>
  <c r="M125" i="139"/>
  <c r="L125" i="139"/>
  <c r="K125" i="139"/>
  <c r="J125" i="139"/>
  <c r="I125" i="139"/>
  <c r="I126" i="139" s="1"/>
  <c r="H125" i="139"/>
  <c r="G125" i="139"/>
  <c r="F125" i="139"/>
  <c r="E125" i="139"/>
  <c r="E126" i="139" s="1"/>
  <c r="D125" i="139"/>
  <c r="C125" i="139"/>
  <c r="AG124" i="139"/>
  <c r="AF124" i="139"/>
  <c r="AF126" i="139" s="1"/>
  <c r="AE124" i="139"/>
  <c r="AE126" i="139" s="1"/>
  <c r="AD124" i="139"/>
  <c r="AD126" i="139" s="1"/>
  <c r="AC124" i="139"/>
  <c r="AB124" i="139"/>
  <c r="AB126" i="139" s="1"/>
  <c r="AA124" i="139"/>
  <c r="AA126" i="139" s="1"/>
  <c r="Z124" i="139"/>
  <c r="Z126" i="139" s="1"/>
  <c r="Y124" i="139"/>
  <c r="X124" i="139"/>
  <c r="W124" i="139"/>
  <c r="W126" i="139" s="1"/>
  <c r="V124" i="139"/>
  <c r="U124" i="139"/>
  <c r="T124" i="139"/>
  <c r="T126" i="139" s="1"/>
  <c r="S124" i="139"/>
  <c r="S126" i="139" s="1"/>
  <c r="R124" i="139"/>
  <c r="Q124" i="139"/>
  <c r="P124" i="139"/>
  <c r="P126" i="139" s="1"/>
  <c r="O124" i="139"/>
  <c r="O126" i="139" s="1"/>
  <c r="N124" i="139"/>
  <c r="N126" i="139" s="1"/>
  <c r="M124" i="139"/>
  <c r="L124" i="139"/>
  <c r="L126" i="139" s="1"/>
  <c r="K124" i="139"/>
  <c r="K126" i="139" s="1"/>
  <c r="J124" i="139"/>
  <c r="J126" i="139" s="1"/>
  <c r="I124" i="139"/>
  <c r="H124" i="139"/>
  <c r="G124" i="139"/>
  <c r="G126" i="139" s="1"/>
  <c r="F124" i="139"/>
  <c r="E124" i="139"/>
  <c r="D124" i="139"/>
  <c r="D126" i="139" s="1"/>
  <c r="C124" i="139"/>
  <c r="C126" i="139" s="1"/>
  <c r="A117" i="139"/>
  <c r="A116" i="139"/>
  <c r="B115" i="139"/>
  <c r="A108" i="139"/>
  <c r="Q21" i="139"/>
  <c r="P21" i="139"/>
  <c r="O21" i="139"/>
  <c r="N21" i="139"/>
  <c r="M21" i="139"/>
  <c r="L21" i="139"/>
  <c r="K21" i="139"/>
  <c r="J21" i="139"/>
  <c r="I21" i="139"/>
  <c r="H21" i="139"/>
  <c r="G21" i="139"/>
  <c r="F21" i="139"/>
  <c r="E21" i="139"/>
  <c r="D21" i="139"/>
  <c r="C21" i="139"/>
  <c r="I20" i="139"/>
  <c r="G20" i="139"/>
  <c r="C20" i="139"/>
  <c r="Q19" i="139"/>
  <c r="P19" i="139"/>
  <c r="O19" i="139"/>
  <c r="N19" i="139"/>
  <c r="N20" i="139" s="1"/>
  <c r="M19" i="139"/>
  <c r="L19" i="139"/>
  <c r="K19" i="139"/>
  <c r="J19" i="139"/>
  <c r="J20" i="139" s="1"/>
  <c r="I19" i="139"/>
  <c r="H19" i="139"/>
  <c r="G19" i="139"/>
  <c r="F19" i="139"/>
  <c r="F20" i="139" s="1"/>
  <c r="E19" i="139"/>
  <c r="D19" i="139"/>
  <c r="C19" i="139"/>
  <c r="Q18" i="139"/>
  <c r="Q20" i="139" s="1"/>
  <c r="P18" i="139"/>
  <c r="O18" i="139"/>
  <c r="O20" i="139" s="1"/>
  <c r="N18" i="139"/>
  <c r="M18" i="139"/>
  <c r="M20" i="139" s="1"/>
  <c r="L18" i="139"/>
  <c r="K18" i="139"/>
  <c r="K20" i="139" s="1"/>
  <c r="J18" i="139"/>
  <c r="I18" i="139"/>
  <c r="H18" i="139"/>
  <c r="G18" i="139"/>
  <c r="F18" i="139"/>
  <c r="E18" i="139"/>
  <c r="E20" i="139" s="1"/>
  <c r="D18" i="139"/>
  <c r="C18" i="139"/>
  <c r="A11" i="139"/>
  <c r="A10" i="139"/>
  <c r="B9" i="139"/>
  <c r="A2" i="139"/>
  <c r="E32" i="116"/>
  <c r="B318" i="105"/>
  <c r="B218" i="105"/>
  <c r="B118" i="105"/>
  <c r="E40" i="105"/>
  <c r="E39" i="105"/>
  <c r="E37" i="105"/>
  <c r="E36" i="105"/>
  <c r="E34" i="105"/>
  <c r="E33" i="105"/>
  <c r="R7" i="105"/>
  <c r="J7" i="105"/>
  <c r="B7" i="105"/>
  <c r="B318" i="85"/>
  <c r="B218" i="85"/>
  <c r="B118" i="85"/>
  <c r="E40" i="85"/>
  <c r="E39" i="85"/>
  <c r="E37" i="85"/>
  <c r="E36" i="85"/>
  <c r="E34" i="85"/>
  <c r="E33" i="85"/>
  <c r="R7" i="85"/>
  <c r="J7" i="85"/>
  <c r="B7" i="85"/>
  <c r="L55" i="117"/>
  <c r="C302" i="105"/>
  <c r="C201" i="105"/>
  <c r="C102" i="85"/>
  <c r="C301" i="105"/>
  <c r="C202" i="85"/>
  <c r="C101" i="85"/>
  <c r="C102" i="105"/>
  <c r="C302" i="85"/>
  <c r="C201" i="85"/>
  <c r="C202" i="105"/>
  <c r="C101" i="105"/>
  <c r="C301" i="85"/>
  <c r="J40" i="116"/>
  <c r="J37" i="116"/>
  <c r="J34" i="116"/>
  <c r="AB316" i="105"/>
  <c r="T316" i="105"/>
  <c r="N316" i="105"/>
  <c r="H316" i="105"/>
  <c r="Y315" i="105"/>
  <c r="S315" i="105"/>
  <c r="M315" i="105"/>
  <c r="E315" i="105"/>
  <c r="X314" i="105"/>
  <c r="R314" i="105"/>
  <c r="J314" i="105"/>
  <c r="D314" i="105"/>
  <c r="W313" i="105"/>
  <c r="O313" i="105"/>
  <c r="I313" i="105"/>
  <c r="AB312" i="105"/>
  <c r="T312" i="105"/>
  <c r="N312" i="105"/>
  <c r="H312" i="105"/>
  <c r="Y311" i="105"/>
  <c r="S311" i="105"/>
  <c r="M311" i="105"/>
  <c r="E311" i="105"/>
  <c r="X310" i="105"/>
  <c r="R310" i="105"/>
  <c r="J310" i="105"/>
  <c r="D310" i="105"/>
  <c r="W309" i="105"/>
  <c r="O309" i="105"/>
  <c r="I309" i="105"/>
  <c r="AB308" i="105"/>
  <c r="T308" i="105"/>
  <c r="N308" i="105"/>
  <c r="H308" i="105"/>
  <c r="Y307" i="105"/>
  <c r="S307" i="105"/>
  <c r="M307" i="105"/>
  <c r="E307" i="105"/>
  <c r="X306" i="105"/>
  <c r="R306" i="105"/>
  <c r="J306" i="105"/>
  <c r="D306" i="105"/>
  <c r="W305" i="105"/>
  <c r="O305" i="105"/>
  <c r="I305" i="105"/>
  <c r="W216" i="105"/>
  <c r="O216" i="105"/>
  <c r="I216" i="105"/>
  <c r="AB215" i="105"/>
  <c r="T215" i="105"/>
  <c r="N215" i="105"/>
  <c r="H215" i="105"/>
  <c r="S316" i="105"/>
  <c r="J316" i="105"/>
  <c r="AB315" i="105"/>
  <c r="R315" i="105"/>
  <c r="I315" i="105"/>
  <c r="Y314" i="105"/>
  <c r="O314" i="105"/>
  <c r="H314" i="105"/>
  <c r="X313" i="105"/>
  <c r="N313" i="105"/>
  <c r="E313" i="105"/>
  <c r="W312" i="105"/>
  <c r="M312" i="105"/>
  <c r="D312" i="105"/>
  <c r="T311" i="105"/>
  <c r="J311" i="105"/>
  <c r="AB310" i="105"/>
  <c r="S310" i="105"/>
  <c r="I310" i="105"/>
  <c r="Y316" i="105"/>
  <c r="R316" i="105"/>
  <c r="I316" i="105"/>
  <c r="X315" i="105"/>
  <c r="O315" i="105"/>
  <c r="H315" i="105"/>
  <c r="W314" i="105"/>
  <c r="N314" i="105"/>
  <c r="E314" i="105"/>
  <c r="T313" i="105"/>
  <c r="M313" i="105"/>
  <c r="D313" i="105"/>
  <c r="S312" i="105"/>
  <c r="J312" i="105"/>
  <c r="AB311" i="105"/>
  <c r="R311" i="105"/>
  <c r="I311" i="105"/>
  <c r="Y310" i="105"/>
  <c r="O310" i="105"/>
  <c r="H310" i="105"/>
  <c r="X309" i="105"/>
  <c r="N309" i="105"/>
  <c r="E309" i="105"/>
  <c r="W308" i="105"/>
  <c r="M308" i="105"/>
  <c r="D308" i="105"/>
  <c r="T307" i="105"/>
  <c r="J307" i="105"/>
  <c r="AB306" i="105"/>
  <c r="S306" i="105"/>
  <c r="I306" i="105"/>
  <c r="Y305" i="105"/>
  <c r="R305" i="105"/>
  <c r="H305" i="105"/>
  <c r="X216" i="105"/>
  <c r="N216" i="105"/>
  <c r="E216" i="105"/>
  <c r="W215" i="105"/>
  <c r="M215" i="105"/>
  <c r="D215" i="105"/>
  <c r="W214" i="105"/>
  <c r="O214" i="105"/>
  <c r="I214" i="105"/>
  <c r="AB213" i="105"/>
  <c r="T213" i="105"/>
  <c r="N213" i="105"/>
  <c r="H213" i="105"/>
  <c r="Y212" i="105"/>
  <c r="S212" i="105"/>
  <c r="M212" i="105"/>
  <c r="E212" i="105"/>
  <c r="X211" i="105"/>
  <c r="R211" i="105"/>
  <c r="J211" i="105"/>
  <c r="D211" i="105"/>
  <c r="W210" i="105"/>
  <c r="O210" i="105"/>
  <c r="I210" i="105"/>
  <c r="AB209" i="105"/>
  <c r="T209" i="105"/>
  <c r="N209" i="105"/>
  <c r="H209" i="105"/>
  <c r="Y208" i="105"/>
  <c r="S208" i="105"/>
  <c r="M208" i="105"/>
  <c r="E208" i="105"/>
  <c r="X207" i="105"/>
  <c r="R207" i="105"/>
  <c r="J207" i="105"/>
  <c r="X316" i="105"/>
  <c r="O316" i="105"/>
  <c r="E316" i="105"/>
  <c r="W315" i="105"/>
  <c r="N315" i="105"/>
  <c r="D315" i="105"/>
  <c r="T314" i="105"/>
  <c r="M314" i="105"/>
  <c r="AB313" i="105"/>
  <c r="S313" i="105"/>
  <c r="J313" i="105"/>
  <c r="Y312" i="105"/>
  <c r="R312" i="105"/>
  <c r="I312" i="105"/>
  <c r="X311" i="105"/>
  <c r="O311" i="105"/>
  <c r="H311" i="105"/>
  <c r="W310" i="105"/>
  <c r="N310" i="105"/>
  <c r="E310" i="105"/>
  <c r="T309" i="105"/>
  <c r="M309" i="105"/>
  <c r="D309" i="105"/>
  <c r="S308" i="105"/>
  <c r="J308" i="105"/>
  <c r="AB307" i="105"/>
  <c r="R307" i="105"/>
  <c r="I307" i="105"/>
  <c r="Y306" i="105"/>
  <c r="O306" i="105"/>
  <c r="H306" i="105"/>
  <c r="X305" i="105"/>
  <c r="N305" i="105"/>
  <c r="E305" i="105"/>
  <c r="T216" i="105"/>
  <c r="M216" i="105"/>
  <c r="D216" i="105"/>
  <c r="S215" i="105"/>
  <c r="J215" i="105"/>
  <c r="AB214" i="105"/>
  <c r="T214" i="105"/>
  <c r="N214" i="105"/>
  <c r="H214" i="105"/>
  <c r="Y213" i="105"/>
  <c r="S213" i="105"/>
  <c r="M213" i="105"/>
  <c r="E213" i="105"/>
  <c r="X212" i="105"/>
  <c r="R212" i="105"/>
  <c r="J212" i="105"/>
  <c r="D212" i="105"/>
  <c r="W211" i="105"/>
  <c r="O211" i="105"/>
  <c r="I211" i="105"/>
  <c r="AB210" i="105"/>
  <c r="T210" i="105"/>
  <c r="N210" i="105"/>
  <c r="H210" i="105"/>
  <c r="Y209" i="105"/>
  <c r="S209" i="105"/>
  <c r="M209" i="105"/>
  <c r="E209" i="105"/>
  <c r="X208" i="105"/>
  <c r="R208" i="105"/>
  <c r="J208" i="105"/>
  <c r="D208" i="105"/>
  <c r="W207" i="105"/>
  <c r="O207" i="105"/>
  <c r="I207" i="105"/>
  <c r="AB206" i="105"/>
  <c r="T206" i="105"/>
  <c r="N206" i="105"/>
  <c r="H206" i="105"/>
  <c r="Y205" i="105"/>
  <c r="S205" i="105"/>
  <c r="M205" i="105"/>
  <c r="E205" i="105"/>
  <c r="Y116" i="105"/>
  <c r="S116" i="105"/>
  <c r="M116" i="105"/>
  <c r="E116" i="105"/>
  <c r="X115" i="105"/>
  <c r="R115" i="105"/>
  <c r="J115" i="105"/>
  <c r="D115" i="105"/>
  <c r="W114" i="105"/>
  <c r="O114" i="105"/>
  <c r="I114" i="105"/>
  <c r="AB113" i="105"/>
  <c r="T113" i="105"/>
  <c r="N113" i="105"/>
  <c r="H113" i="105"/>
  <c r="Y112" i="105"/>
  <c r="S112" i="105"/>
  <c r="M112" i="105"/>
  <c r="E112" i="105"/>
  <c r="X111" i="105"/>
  <c r="R111" i="105"/>
  <c r="J111" i="105"/>
  <c r="D111" i="105"/>
  <c r="W110" i="105"/>
  <c r="O110" i="105"/>
  <c r="I110" i="105"/>
  <c r="AB109" i="105"/>
  <c r="T109" i="105"/>
  <c r="N109" i="105"/>
  <c r="H109" i="105"/>
  <c r="Y108" i="105"/>
  <c r="S108" i="105"/>
  <c r="M108" i="105"/>
  <c r="Y37" i="116"/>
  <c r="T34" i="116"/>
  <c r="B5" i="116"/>
  <c r="D316" i="105"/>
  <c r="S314" i="105"/>
  <c r="H313" i="105"/>
  <c r="W311" i="105"/>
  <c r="M310" i="105"/>
  <c r="R309" i="105"/>
  <c r="X308" i="105"/>
  <c r="E308" i="105"/>
  <c r="N307" i="105"/>
  <c r="T306" i="105"/>
  <c r="AB305" i="105"/>
  <c r="J305" i="105"/>
  <c r="S216" i="105"/>
  <c r="Y215" i="105"/>
  <c r="I215" i="105"/>
  <c r="S214" i="105"/>
  <c r="E214" i="105"/>
  <c r="R213" i="105"/>
  <c r="D213" i="105"/>
  <c r="O212" i="105"/>
  <c r="AB211" i="105"/>
  <c r="N211" i="105"/>
  <c r="Y210" i="105"/>
  <c r="M210" i="105"/>
  <c r="X209" i="105"/>
  <c r="J209" i="105"/>
  <c r="W208" i="105"/>
  <c r="I208" i="105"/>
  <c r="T207" i="105"/>
  <c r="H207" i="105"/>
  <c r="X206" i="105"/>
  <c r="O206" i="105"/>
  <c r="E206" i="105"/>
  <c r="W205" i="105"/>
  <c r="N205" i="105"/>
  <c r="D205" i="105"/>
  <c r="T116" i="105"/>
  <c r="J116" i="105"/>
  <c r="AB115" i="105"/>
  <c r="S115" i="105"/>
  <c r="I115" i="105"/>
  <c r="Y114" i="105"/>
  <c r="R114" i="105"/>
  <c r="H114" i="105"/>
  <c r="X113" i="105"/>
  <c r="O113" i="105"/>
  <c r="E113" i="105"/>
  <c r="W112" i="105"/>
  <c r="N112" i="105"/>
  <c r="D112" i="105"/>
  <c r="T111" i="105"/>
  <c r="M111" i="105"/>
  <c r="AB110" i="105"/>
  <c r="S110" i="105"/>
  <c r="J110" i="105"/>
  <c r="Y109" i="105"/>
  <c r="R109" i="105"/>
  <c r="I109" i="105"/>
  <c r="X108" i="105"/>
  <c r="O108" i="105"/>
  <c r="H108" i="105"/>
  <c r="Y107" i="105"/>
  <c r="S107" i="105"/>
  <c r="M107" i="105"/>
  <c r="E107" i="105"/>
  <c r="X106" i="105"/>
  <c r="R106" i="105"/>
  <c r="J106" i="105"/>
  <c r="D106" i="105"/>
  <c r="W105" i="105"/>
  <c r="O105" i="105"/>
  <c r="I105" i="105"/>
  <c r="Y40" i="116"/>
  <c r="T37" i="116"/>
  <c r="O34" i="116"/>
  <c r="T315" i="105"/>
  <c r="I314" i="105"/>
  <c r="X312" i="105"/>
  <c r="N311" i="105"/>
  <c r="AB309" i="105"/>
  <c r="J309" i="105"/>
  <c r="R308" i="105"/>
  <c r="X307" i="105"/>
  <c r="H307" i="105"/>
  <c r="N306" i="105"/>
  <c r="T305" i="105"/>
  <c r="D305" i="105"/>
  <c r="R216" i="105"/>
  <c r="X215" i="105"/>
  <c r="E215" i="105"/>
  <c r="R214" i="105"/>
  <c r="D214" i="105"/>
  <c r="O213" i="105"/>
  <c r="AB212" i="105"/>
  <c r="N212" i="105"/>
  <c r="Y211" i="105"/>
  <c r="M211" i="105"/>
  <c r="X210" i="105"/>
  <c r="J210" i="105"/>
  <c r="W209" i="105"/>
  <c r="I209" i="105"/>
  <c r="T208" i="105"/>
  <c r="H208" i="105"/>
  <c r="S207" i="105"/>
  <c r="E207" i="105"/>
  <c r="W206" i="105"/>
  <c r="M206" i="105"/>
  <c r="D206" i="105"/>
  <c r="T205" i="105"/>
  <c r="J205" i="105"/>
  <c r="AB116" i="105"/>
  <c r="R116" i="105"/>
  <c r="I116" i="105"/>
  <c r="Y115" i="105"/>
  <c r="O115" i="105"/>
  <c r="H115" i="105"/>
  <c r="X114" i="105"/>
  <c r="N114" i="105"/>
  <c r="E114" i="105"/>
  <c r="W113" i="105"/>
  <c r="M113" i="105"/>
  <c r="D113" i="105"/>
  <c r="T40" i="116"/>
  <c r="O37" i="116"/>
  <c r="G32" i="116"/>
  <c r="W316" i="105"/>
  <c r="J315" i="105"/>
  <c r="Y313" i="105"/>
  <c r="O312" i="105"/>
  <c r="D311" i="105"/>
  <c r="Y309" i="105"/>
  <c r="H309" i="105"/>
  <c r="O308" i="105"/>
  <c r="W307" i="105"/>
  <c r="D307" i="105"/>
  <c r="M306" i="105"/>
  <c r="S305" i="105"/>
  <c r="AB216" i="105"/>
  <c r="J216" i="105"/>
  <c r="R215" i="105"/>
  <c r="Y214" i="105"/>
  <c r="M214" i="105"/>
  <c r="X213" i="105"/>
  <c r="J213" i="105"/>
  <c r="W212" i="105"/>
  <c r="I212" i="105"/>
  <c r="T211" i="105"/>
  <c r="H211" i="105"/>
  <c r="S210" i="105"/>
  <c r="E210" i="105"/>
  <c r="R209" i="105"/>
  <c r="D209" i="105"/>
  <c r="O208" i="105"/>
  <c r="AB207" i="105"/>
  <c r="N207" i="105"/>
  <c r="D207" i="105"/>
  <c r="S206" i="105"/>
  <c r="J206" i="105"/>
  <c r="AB205" i="105"/>
  <c r="R205" i="105"/>
  <c r="I205" i="105"/>
  <c r="W40" i="116"/>
  <c r="R313" i="105"/>
  <c r="Y308" i="105"/>
  <c r="E306" i="105"/>
  <c r="Y216" i="105"/>
  <c r="J214" i="105"/>
  <c r="H212" i="105"/>
  <c r="D210" i="105"/>
  <c r="Y207" i="105"/>
  <c r="I206" i="105"/>
  <c r="O116" i="105"/>
  <c r="W115" i="105"/>
  <c r="E115" i="105"/>
  <c r="M114" i="105"/>
  <c r="S113" i="105"/>
  <c r="AB112" i="105"/>
  <c r="O112" i="105"/>
  <c r="AB111" i="105"/>
  <c r="O111" i="105"/>
  <c r="E111" i="105"/>
  <c r="R110" i="105"/>
  <c r="E110" i="105"/>
  <c r="S109" i="105"/>
  <c r="E109" i="105"/>
  <c r="T108" i="105"/>
  <c r="I108" i="105"/>
  <c r="X107" i="105"/>
  <c r="O107" i="105"/>
  <c r="H107" i="105"/>
  <c r="W106" i="105"/>
  <c r="N106" i="105"/>
  <c r="E106" i="105"/>
  <c r="T105" i="105"/>
  <c r="M105" i="105"/>
  <c r="D105" i="105"/>
  <c r="AB316" i="85"/>
  <c r="T316" i="85"/>
  <c r="N316" i="85"/>
  <c r="H316" i="85"/>
  <c r="Y315" i="85"/>
  <c r="S315" i="85"/>
  <c r="M315" i="85"/>
  <c r="E315" i="85"/>
  <c r="X314" i="85"/>
  <c r="R314" i="85"/>
  <c r="J314" i="85"/>
  <c r="D314" i="85"/>
  <c r="W313" i="85"/>
  <c r="O313" i="85"/>
  <c r="I313" i="85"/>
  <c r="AB312" i="85"/>
  <c r="T312" i="85"/>
  <c r="N312" i="85"/>
  <c r="H312" i="85"/>
  <c r="Y311" i="85"/>
  <c r="S311" i="85"/>
  <c r="M311" i="85"/>
  <c r="E311" i="85"/>
  <c r="X310" i="85"/>
  <c r="R310" i="85"/>
  <c r="J310" i="85"/>
  <c r="D310" i="85"/>
  <c r="W309" i="85"/>
  <c r="O309" i="85"/>
  <c r="I309" i="85"/>
  <c r="AB308" i="85"/>
  <c r="T308" i="85"/>
  <c r="N308" i="85"/>
  <c r="H308" i="85"/>
  <c r="Y307" i="85"/>
  <c r="S307" i="85"/>
  <c r="M307" i="85"/>
  <c r="E307" i="85"/>
  <c r="X306" i="85"/>
  <c r="R306" i="85"/>
  <c r="J306" i="85"/>
  <c r="D306" i="85"/>
  <c r="W305" i="85"/>
  <c r="O305" i="85"/>
  <c r="I305" i="85"/>
  <c r="AB257" i="85"/>
  <c r="W257" i="85"/>
  <c r="R257" i="85"/>
  <c r="M257" i="85"/>
  <c r="H257" i="85"/>
  <c r="AB256" i="85"/>
  <c r="W256" i="85"/>
  <c r="R256" i="85"/>
  <c r="M256" i="85"/>
  <c r="H256" i="85"/>
  <c r="AB255" i="85"/>
  <c r="W255" i="85"/>
  <c r="R255" i="85"/>
  <c r="M255" i="85"/>
  <c r="H255" i="85"/>
  <c r="AB254" i="85"/>
  <c r="W254" i="85"/>
  <c r="R254" i="85"/>
  <c r="M254" i="85"/>
  <c r="H254" i="85"/>
  <c r="AB253" i="85"/>
  <c r="W253" i="85"/>
  <c r="R253" i="85"/>
  <c r="M253" i="85"/>
  <c r="H253" i="85"/>
  <c r="W216" i="85"/>
  <c r="O216" i="85"/>
  <c r="I216" i="85"/>
  <c r="AB215" i="85"/>
  <c r="T215" i="85"/>
  <c r="N215" i="85"/>
  <c r="H215" i="85"/>
  <c r="Y214" i="85"/>
  <c r="S214" i="85"/>
  <c r="M214" i="85"/>
  <c r="E214" i="85"/>
  <c r="X213" i="85"/>
  <c r="R213" i="85"/>
  <c r="J213" i="85"/>
  <c r="D213" i="85"/>
  <c r="W212" i="85"/>
  <c r="O212" i="85"/>
  <c r="I212" i="85"/>
  <c r="AB211" i="85"/>
  <c r="T211" i="85"/>
  <c r="N211" i="85"/>
  <c r="H211" i="85"/>
  <c r="Y210" i="85"/>
  <c r="S210" i="85"/>
  <c r="M210" i="85"/>
  <c r="E210" i="85"/>
  <c r="X209" i="85"/>
  <c r="R209" i="85"/>
  <c r="J209" i="85"/>
  <c r="D209" i="85"/>
  <c r="W208" i="85"/>
  <c r="O208" i="85"/>
  <c r="I208" i="85"/>
  <c r="AB207" i="85"/>
  <c r="T207" i="85"/>
  <c r="N207" i="85"/>
  <c r="H207" i="85"/>
  <c r="Y206" i="85"/>
  <c r="S206" i="85"/>
  <c r="M206" i="85"/>
  <c r="E206" i="85"/>
  <c r="X205" i="85"/>
  <c r="R205" i="85"/>
  <c r="J205" i="85"/>
  <c r="D205" i="85"/>
  <c r="E312" i="105"/>
  <c r="I308" i="105"/>
  <c r="M305" i="105"/>
  <c r="H216" i="105"/>
  <c r="W213" i="105"/>
  <c r="S211" i="105"/>
  <c r="O209" i="105"/>
  <c r="M207" i="105"/>
  <c r="X205" i="105"/>
  <c r="N116" i="105"/>
  <c r="T115" i="105"/>
  <c r="AB114" i="105"/>
  <c r="J114" i="105"/>
  <c r="R113" i="105"/>
  <c r="X112" i="105"/>
  <c r="J112" i="105"/>
  <c r="Y111" i="105"/>
  <c r="N111" i="105"/>
  <c r="Y110" i="105"/>
  <c r="N110" i="105"/>
  <c r="D110" i="105"/>
  <c r="O109" i="105"/>
  <c r="D109" i="105"/>
  <c r="R108" i="105"/>
  <c r="E108" i="105"/>
  <c r="W107" i="105"/>
  <c r="N107" i="105"/>
  <c r="D107" i="105"/>
  <c r="T106" i="105"/>
  <c r="M106" i="105"/>
  <c r="AB105" i="105"/>
  <c r="S105" i="105"/>
  <c r="J105" i="105"/>
  <c r="T310" i="105"/>
  <c r="X214" i="105"/>
  <c r="R210" i="105"/>
  <c r="R206" i="105"/>
  <c r="D116" i="105"/>
  <c r="S114" i="105"/>
  <c r="I113" i="105"/>
  <c r="H112" i="105"/>
  <c r="H111" i="105"/>
  <c r="H110" i="105"/>
  <c r="J109" i="105"/>
  <c r="J108" i="105"/>
  <c r="R107" i="105"/>
  <c r="Y106" i="105"/>
  <c r="H106" i="105"/>
  <c r="N105" i="105"/>
  <c r="Y316" i="85"/>
  <c r="R316" i="85"/>
  <c r="I316" i="85"/>
  <c r="X315" i="85"/>
  <c r="O315" i="85"/>
  <c r="H315" i="85"/>
  <c r="W314" i="85"/>
  <c r="N314" i="85"/>
  <c r="E314" i="85"/>
  <c r="T313" i="85"/>
  <c r="M313" i="85"/>
  <c r="D313" i="85"/>
  <c r="S312" i="85"/>
  <c r="J312" i="85"/>
  <c r="AB311" i="85"/>
  <c r="R311" i="85"/>
  <c r="I311" i="85"/>
  <c r="Y310" i="85"/>
  <c r="O310" i="85"/>
  <c r="H310" i="85"/>
  <c r="X309" i="85"/>
  <c r="N309" i="85"/>
  <c r="E309" i="85"/>
  <c r="W308" i="85"/>
  <c r="M308" i="85"/>
  <c r="D308" i="85"/>
  <c r="T307" i="85"/>
  <c r="J307" i="85"/>
  <c r="AB306" i="85"/>
  <c r="S306" i="85"/>
  <c r="I306" i="85"/>
  <c r="Y305" i="85"/>
  <c r="R305" i="85"/>
  <c r="H305" i="85"/>
  <c r="V257" i="85"/>
  <c r="P257" i="85"/>
  <c r="J257" i="85"/>
  <c r="AA256" i="85"/>
  <c r="U256" i="85"/>
  <c r="O256" i="85"/>
  <c r="G256" i="85"/>
  <c r="Z255" i="85"/>
  <c r="T255" i="85"/>
  <c r="L255" i="85"/>
  <c r="F255" i="85"/>
  <c r="Y254" i="85"/>
  <c r="Q254" i="85"/>
  <c r="K254" i="85"/>
  <c r="E254" i="85"/>
  <c r="V253" i="85"/>
  <c r="P253" i="85"/>
  <c r="J253" i="85"/>
  <c r="T216" i="85"/>
  <c r="M216" i="85"/>
  <c r="D216" i="85"/>
  <c r="S215" i="85"/>
  <c r="J215" i="85"/>
  <c r="AB214" i="85"/>
  <c r="R214" i="85"/>
  <c r="I214" i="85"/>
  <c r="Y213" i="85"/>
  <c r="O213" i="85"/>
  <c r="H213" i="85"/>
  <c r="X212" i="85"/>
  <c r="N212" i="85"/>
  <c r="E212" i="85"/>
  <c r="W211" i="85"/>
  <c r="M211" i="85"/>
  <c r="D211" i="85"/>
  <c r="T210" i="85"/>
  <c r="J210" i="85"/>
  <c r="AB209" i="85"/>
  <c r="S209" i="85"/>
  <c r="I209" i="85"/>
  <c r="Y208" i="85"/>
  <c r="R208" i="85"/>
  <c r="H208" i="85"/>
  <c r="X207" i="85"/>
  <c r="O207" i="85"/>
  <c r="E207" i="85"/>
  <c r="W206" i="85"/>
  <c r="N206" i="85"/>
  <c r="D206" i="85"/>
  <c r="T205" i="85"/>
  <c r="M205" i="85"/>
  <c r="AA158" i="85"/>
  <c r="V158" i="85"/>
  <c r="Q158" i="85"/>
  <c r="L158" i="85"/>
  <c r="G158" i="85"/>
  <c r="AA157" i="85"/>
  <c r="V157" i="85"/>
  <c r="Q157" i="85"/>
  <c r="L157" i="85"/>
  <c r="G157" i="85"/>
  <c r="AA156" i="85"/>
  <c r="V156" i="85"/>
  <c r="Q156" i="85"/>
  <c r="L156" i="85"/>
  <c r="G156" i="85"/>
  <c r="AA155" i="85"/>
  <c r="V155" i="85"/>
  <c r="Q155" i="85"/>
  <c r="L155" i="85"/>
  <c r="G155" i="85"/>
  <c r="AA154" i="85"/>
  <c r="V154" i="85"/>
  <c r="Q154" i="85"/>
  <c r="L154" i="85"/>
  <c r="G154" i="85"/>
  <c r="AA153" i="85"/>
  <c r="V153" i="85"/>
  <c r="Q153" i="85"/>
  <c r="L153" i="85"/>
  <c r="G153" i="85"/>
  <c r="AB116" i="85"/>
  <c r="T116" i="85"/>
  <c r="N116" i="85"/>
  <c r="H116" i="85"/>
  <c r="Y115" i="85"/>
  <c r="S115" i="85"/>
  <c r="M115" i="85"/>
  <c r="E115" i="85"/>
  <c r="X114" i="85"/>
  <c r="R114" i="85"/>
  <c r="J114" i="85"/>
  <c r="D114" i="85"/>
  <c r="W113" i="85"/>
  <c r="O113" i="85"/>
  <c r="I113" i="85"/>
  <c r="AB112" i="85"/>
  <c r="T112" i="85"/>
  <c r="N112" i="85"/>
  <c r="H112" i="85"/>
  <c r="Y111" i="85"/>
  <c r="S111" i="85"/>
  <c r="M111" i="85"/>
  <c r="E111" i="85"/>
  <c r="X110" i="85"/>
  <c r="R110" i="85"/>
  <c r="J110" i="85"/>
  <c r="D110" i="85"/>
  <c r="W109" i="85"/>
  <c r="O109" i="85"/>
  <c r="I109" i="85"/>
  <c r="AB108" i="85"/>
  <c r="T108" i="85"/>
  <c r="N108" i="85"/>
  <c r="H108" i="85"/>
  <c r="Y107" i="85"/>
  <c r="S107" i="85"/>
  <c r="M107" i="85"/>
  <c r="E107" i="85"/>
  <c r="X106" i="85"/>
  <c r="R106" i="85"/>
  <c r="J106" i="85"/>
  <c r="D106" i="85"/>
  <c r="W105" i="85"/>
  <c r="O105" i="85"/>
  <c r="I105" i="85"/>
  <c r="C32" i="117"/>
  <c r="C28" i="117"/>
  <c r="C24" i="117"/>
  <c r="S309" i="105"/>
  <c r="I213" i="105"/>
  <c r="AB208" i="105"/>
  <c r="O205" i="105"/>
  <c r="X116" i="105"/>
  <c r="N115" i="105"/>
  <c r="D114" i="105"/>
  <c r="T112" i="105"/>
  <c r="W111" i="105"/>
  <c r="X110" i="105"/>
  <c r="X109" i="105"/>
  <c r="AB108" i="105"/>
  <c r="D108" i="105"/>
  <c r="J107" i="105"/>
  <c r="S106" i="105"/>
  <c r="Y105" i="105"/>
  <c r="H105" i="105"/>
  <c r="X316" i="85"/>
  <c r="O316" i="85"/>
  <c r="E316" i="85"/>
  <c r="W315" i="85"/>
  <c r="N315" i="85"/>
  <c r="T314" i="85"/>
  <c r="M314" i="85"/>
  <c r="AB313" i="85"/>
  <c r="S313" i="85"/>
  <c r="J313" i="85"/>
  <c r="Y312" i="85"/>
  <c r="R312" i="85"/>
  <c r="I312" i="85"/>
  <c r="X311" i="85"/>
  <c r="O311" i="85"/>
  <c r="H311" i="85"/>
  <c r="N310" i="85"/>
  <c r="E310" i="85"/>
  <c r="M309" i="85"/>
  <c r="S308" i="85"/>
  <c r="J308" i="85"/>
  <c r="R307" i="85"/>
  <c r="I307" i="85"/>
  <c r="O306" i="85"/>
  <c r="X305" i="85"/>
  <c r="E305" i="85"/>
  <c r="U257" i="85"/>
  <c r="O257" i="85"/>
  <c r="Z256" i="85"/>
  <c r="L256" i="85"/>
  <c r="Y255" i="85"/>
  <c r="K255" i="85"/>
  <c r="V254" i="85"/>
  <c r="J254" i="85"/>
  <c r="U253" i="85"/>
  <c r="O253" i="85"/>
  <c r="AB216" i="85"/>
  <c r="J216" i="85"/>
  <c r="R215" i="85"/>
  <c r="I215" i="85"/>
  <c r="O214" i="85"/>
  <c r="W213" i="85"/>
  <c r="E213" i="85"/>
  <c r="T212" i="85"/>
  <c r="D212" i="85"/>
  <c r="J211" i="85"/>
  <c r="AB210" i="85"/>
  <c r="I210" i="85"/>
  <c r="O209" i="85"/>
  <c r="X208" i="85"/>
  <c r="N208" i="85"/>
  <c r="W207" i="85"/>
  <c r="D207" i="85"/>
  <c r="J206" i="85"/>
  <c r="S205" i="85"/>
  <c r="I205" i="85"/>
  <c r="U158" i="85"/>
  <c r="P158" i="85"/>
  <c r="F158" i="85"/>
  <c r="P157" i="85"/>
  <c r="F157" i="85"/>
  <c r="U156" i="85"/>
  <c r="K156" i="85"/>
  <c r="Z155" i="85"/>
  <c r="U155" i="85"/>
  <c r="K155" i="85"/>
  <c r="Z154" i="85"/>
  <c r="P154" i="85"/>
  <c r="F154" i="85"/>
  <c r="U153" i="85"/>
  <c r="K153" i="85"/>
  <c r="Y116" i="85"/>
  <c r="D315" i="85"/>
  <c r="W310" i="85"/>
  <c r="T309" i="85"/>
  <c r="D309" i="85"/>
  <c r="AB307" i="85"/>
  <c r="Y306" i="85"/>
  <c r="H306" i="85"/>
  <c r="N305" i="85"/>
  <c r="AA257" i="85"/>
  <c r="G257" i="85"/>
  <c r="T256" i="85"/>
  <c r="F256" i="85"/>
  <c r="Q255" i="85"/>
  <c r="E255" i="85"/>
  <c r="P254" i="85"/>
  <c r="AA253" i="85"/>
  <c r="G253" i="85"/>
  <c r="S216" i="85"/>
  <c r="Y215" i="85"/>
  <c r="X214" i="85"/>
  <c r="H214" i="85"/>
  <c r="N213" i="85"/>
  <c r="M212" i="85"/>
  <c r="S211" i="85"/>
  <c r="R210" i="85"/>
  <c r="Y209" i="85"/>
  <c r="H209" i="85"/>
  <c r="E208" i="85"/>
  <c r="M207" i="85"/>
  <c r="T206" i="85"/>
  <c r="AB205" i="85"/>
  <c r="Z158" i="85"/>
  <c r="K158" i="85"/>
  <c r="Z157" i="85"/>
  <c r="U157" i="85"/>
  <c r="K157" i="85"/>
  <c r="Z156" i="85"/>
  <c r="P156" i="85"/>
  <c r="F156" i="85"/>
  <c r="P155" i="85"/>
  <c r="F155" i="85"/>
  <c r="U154" i="85"/>
  <c r="K154" i="85"/>
  <c r="Z153" i="85"/>
  <c r="P153" i="85"/>
  <c r="F153" i="85"/>
  <c r="S116" i="85"/>
  <c r="O307" i="105"/>
  <c r="E211" i="105"/>
  <c r="T114" i="105"/>
  <c r="I112" i="105"/>
  <c r="M110" i="105"/>
  <c r="N108" i="105"/>
  <c r="AB106" i="105"/>
  <c r="R105" i="105"/>
  <c r="B31" i="105"/>
  <c r="B5" i="105"/>
  <c r="M316" i="85"/>
  <c r="T315" i="85"/>
  <c r="AB314" i="85"/>
  <c r="I314" i="85"/>
  <c r="R313" i="85"/>
  <c r="X312" i="85"/>
  <c r="E312" i="85"/>
  <c r="N311" i="85"/>
  <c r="T310" i="85"/>
  <c r="AB309" i="85"/>
  <c r="J309" i="85"/>
  <c r="R308" i="85"/>
  <c r="X307" i="85"/>
  <c r="H307" i="85"/>
  <c r="N306" i="85"/>
  <c r="T305" i="85"/>
  <c r="D305" i="85"/>
  <c r="Z257" i="85"/>
  <c r="L257" i="85"/>
  <c r="Y256" i="85"/>
  <c r="K256" i="85"/>
  <c r="V255" i="85"/>
  <c r="J255" i="85"/>
  <c r="U254" i="85"/>
  <c r="G254" i="85"/>
  <c r="T253" i="85"/>
  <c r="F253" i="85"/>
  <c r="X216" i="85"/>
  <c r="E216" i="85"/>
  <c r="M215" i="85"/>
  <c r="T214" i="85"/>
  <c r="AB213" i="85"/>
  <c r="I213" i="85"/>
  <c r="R212" i="85"/>
  <c r="X211" i="85"/>
  <c r="E211" i="85"/>
  <c r="N210" i="85"/>
  <c r="T209" i="85"/>
  <c r="AB208" i="85"/>
  <c r="J208" i="85"/>
  <c r="R207" i="85"/>
  <c r="X206" i="85"/>
  <c r="H206" i="85"/>
  <c r="N205" i="85"/>
  <c r="AB158" i="85"/>
  <c r="R158" i="85"/>
  <c r="H158" i="85"/>
  <c r="W157" i="85"/>
  <c r="M157" i="85"/>
  <c r="AB156" i="85"/>
  <c r="R156" i="85"/>
  <c r="H156" i="85"/>
  <c r="W155" i="85"/>
  <c r="M155" i="85"/>
  <c r="AB154" i="85"/>
  <c r="R154" i="85"/>
  <c r="H154" i="85"/>
  <c r="W153" i="85"/>
  <c r="M153" i="85"/>
  <c r="O116" i="85"/>
  <c r="E116" i="85"/>
  <c r="W115" i="85"/>
  <c r="N115" i="85"/>
  <c r="D115" i="85"/>
  <c r="T114" i="85"/>
  <c r="M114" i="85"/>
  <c r="AB113" i="85"/>
  <c r="S113" i="85"/>
  <c r="J113" i="85"/>
  <c r="Y112" i="85"/>
  <c r="R112" i="85"/>
  <c r="I112" i="85"/>
  <c r="X111" i="85"/>
  <c r="O111" i="85"/>
  <c r="H111" i="85"/>
  <c r="W110" i="85"/>
  <c r="N110" i="85"/>
  <c r="E110" i="85"/>
  <c r="T109" i="85"/>
  <c r="M109" i="85"/>
  <c r="D109" i="85"/>
  <c r="S108" i="85"/>
  <c r="J108" i="85"/>
  <c r="AB107" i="85"/>
  <c r="R107" i="85"/>
  <c r="I107" i="85"/>
  <c r="Y106" i="85"/>
  <c r="O106" i="85"/>
  <c r="H106" i="85"/>
  <c r="X105" i="85"/>
  <c r="N105" i="85"/>
  <c r="E105" i="85"/>
  <c r="B31" i="85"/>
  <c r="B5" i="85"/>
  <c r="C29" i="117"/>
  <c r="C23" i="117"/>
  <c r="C27" i="117"/>
  <c r="C22" i="117"/>
  <c r="O40" i="116"/>
  <c r="O215" i="105"/>
  <c r="J113" i="105"/>
  <c r="M109" i="105"/>
  <c r="I106" i="105"/>
  <c r="D316" i="85"/>
  <c r="J315" i="85"/>
  <c r="Y313" i="85"/>
  <c r="W311" i="85"/>
  <c r="M310" i="85"/>
  <c r="Y308" i="85"/>
  <c r="O307" i="85"/>
  <c r="E306" i="85"/>
  <c r="T257" i="85"/>
  <c r="Q256" i="85"/>
  <c r="P255" i="85"/>
  <c r="O254" i="85"/>
  <c r="L253" i="85"/>
  <c r="W215" i="85"/>
  <c r="J214" i="85"/>
  <c r="Y212" i="85"/>
  <c r="O211" i="85"/>
  <c r="D210" i="85"/>
  <c r="S208" i="85"/>
  <c r="I207" i="85"/>
  <c r="W205" i="85"/>
  <c r="W306" i="105"/>
  <c r="N208" i="105"/>
  <c r="W116" i="105"/>
  <c r="Y113" i="105"/>
  <c r="S111" i="105"/>
  <c r="W109" i="105"/>
  <c r="AB107" i="105"/>
  <c r="O106" i="105"/>
  <c r="E105" i="105"/>
  <c r="J316" i="85"/>
  <c r="R315" i="85"/>
  <c r="Y314" i="85"/>
  <c r="H314" i="85"/>
  <c r="N313" i="85"/>
  <c r="W312" i="85"/>
  <c r="D312" i="85"/>
  <c r="J311" i="85"/>
  <c r="S310" i="85"/>
  <c r="Y309" i="85"/>
  <c r="H309" i="85"/>
  <c r="O308" i="85"/>
  <c r="W307" i="85"/>
  <c r="D307" i="85"/>
  <c r="M306" i="85"/>
  <c r="S305" i="85"/>
  <c r="Y257" i="85"/>
  <c r="K257" i="85"/>
  <c r="V256" i="85"/>
  <c r="J256" i="85"/>
  <c r="U255" i="85"/>
  <c r="G255" i="85"/>
  <c r="T254" i="85"/>
  <c r="F254" i="85"/>
  <c r="Q253" i="85"/>
  <c r="E253" i="85"/>
  <c r="R216" i="85"/>
  <c r="X215" i="85"/>
  <c r="E215" i="85"/>
  <c r="N214" i="85"/>
  <c r="T213" i="85"/>
  <c r="AB212" i="85"/>
  <c r="J212" i="85"/>
  <c r="R211" i="85"/>
  <c r="X210" i="85"/>
  <c r="H210" i="85"/>
  <c r="N209" i="85"/>
  <c r="T208" i="85"/>
  <c r="D208" i="85"/>
  <c r="J207" i="85"/>
  <c r="R206" i="85"/>
  <c r="Y205" i="85"/>
  <c r="H205" i="85"/>
  <c r="Y158" i="85"/>
  <c r="O158" i="85"/>
  <c r="E158" i="85"/>
  <c r="T157" i="85"/>
  <c r="J157" i="85"/>
  <c r="Y156" i="85"/>
  <c r="O156" i="85"/>
  <c r="E156" i="85"/>
  <c r="T155" i="85"/>
  <c r="J155" i="85"/>
  <c r="Y154" i="85"/>
  <c r="O154" i="85"/>
  <c r="E154" i="85"/>
  <c r="T153" i="85"/>
  <c r="J153" i="85"/>
  <c r="X116" i="85"/>
  <c r="M116" i="85"/>
  <c r="D116" i="85"/>
  <c r="T115" i="85"/>
  <c r="J115" i="85"/>
  <c r="AB114" i="85"/>
  <c r="S114" i="85"/>
  <c r="I114" i="85"/>
  <c r="Y113" i="85"/>
  <c r="R113" i="85"/>
  <c r="H113" i="85"/>
  <c r="X112" i="85"/>
  <c r="O112" i="85"/>
  <c r="E112" i="85"/>
  <c r="W111" i="85"/>
  <c r="N111" i="85"/>
  <c r="D111" i="85"/>
  <c r="T110" i="85"/>
  <c r="M110" i="85"/>
  <c r="AB109" i="85"/>
  <c r="S109" i="85"/>
  <c r="J109" i="85"/>
  <c r="Y108" i="85"/>
  <c r="R108" i="85"/>
  <c r="I108" i="85"/>
  <c r="X107" i="85"/>
  <c r="O107" i="85"/>
  <c r="H107" i="85"/>
  <c r="W106" i="85"/>
  <c r="N106" i="85"/>
  <c r="E106" i="85"/>
  <c r="T105" i="85"/>
  <c r="M105" i="85"/>
  <c r="D105" i="85"/>
  <c r="M316" i="105"/>
  <c r="Y206" i="105"/>
  <c r="H116" i="105"/>
  <c r="I111" i="105"/>
  <c r="T107" i="105"/>
  <c r="W316" i="85"/>
  <c r="S314" i="85"/>
  <c r="H313" i="85"/>
  <c r="O312" i="85"/>
  <c r="D311" i="85"/>
  <c r="S309" i="85"/>
  <c r="I308" i="85"/>
  <c r="W306" i="85"/>
  <c r="M305" i="85"/>
  <c r="F257" i="85"/>
  <c r="E256" i="85"/>
  <c r="AA254" i="85"/>
  <c r="Z253" i="85"/>
  <c r="N216" i="85"/>
  <c r="D215" i="85"/>
  <c r="S213" i="85"/>
  <c r="H212" i="85"/>
  <c r="W210" i="85"/>
  <c r="M209" i="85"/>
  <c r="Y207" i="85"/>
  <c r="O206" i="85"/>
  <c r="E205" i="85"/>
  <c r="M115" i="105"/>
  <c r="I107" i="105"/>
  <c r="O314" i="85"/>
  <c r="T311" i="85"/>
  <c r="X308" i="85"/>
  <c r="AB305" i="85"/>
  <c r="E257" i="85"/>
  <c r="Z254" i="85"/>
  <c r="W214" i="85"/>
  <c r="Y211" i="85"/>
  <c r="E209" i="85"/>
  <c r="I206" i="85"/>
  <c r="T158" i="85"/>
  <c r="Y157" i="85"/>
  <c r="E157" i="85"/>
  <c r="J156" i="85"/>
  <c r="O155" i="85"/>
  <c r="T154" i="85"/>
  <c r="Y153" i="85"/>
  <c r="E153" i="85"/>
  <c r="J116" i="85"/>
  <c r="R115" i="85"/>
  <c r="Y114" i="85"/>
  <c r="H114" i="85"/>
  <c r="N113" i="85"/>
  <c r="W112" i="85"/>
  <c r="D112" i="85"/>
  <c r="J111" i="85"/>
  <c r="S110" i="85"/>
  <c r="Y109" i="85"/>
  <c r="H109" i="85"/>
  <c r="O108" i="85"/>
  <c r="W107" i="85"/>
  <c r="D107" i="85"/>
  <c r="M106" i="85"/>
  <c r="S105" i="85"/>
  <c r="C26" i="117"/>
  <c r="H205" i="105"/>
  <c r="T110" i="105"/>
  <c r="AB315" i="85"/>
  <c r="I310" i="85"/>
  <c r="N307" i="85"/>
  <c r="AA255" i="85"/>
  <c r="Y253" i="85"/>
  <c r="H216" i="85"/>
  <c r="O210" i="85"/>
  <c r="S207" i="85"/>
  <c r="J158" i="85"/>
  <c r="O157" i="85"/>
  <c r="T156" i="85"/>
  <c r="E155" i="85"/>
  <c r="J154" i="85"/>
  <c r="W116" i="85"/>
  <c r="I115" i="85"/>
  <c r="X113" i="85"/>
  <c r="M112" i="85"/>
  <c r="AB110" i="85"/>
  <c r="R109" i="85"/>
  <c r="E108" i="85"/>
  <c r="T106" i="85"/>
  <c r="J105" i="85"/>
  <c r="C21" i="117"/>
  <c r="W108" i="105"/>
  <c r="I315" i="85"/>
  <c r="M312" i="85"/>
  <c r="R309" i="85"/>
  <c r="T306" i="85"/>
  <c r="Q257" i="85"/>
  <c r="O255" i="85"/>
  <c r="K253" i="85"/>
  <c r="O215" i="85"/>
  <c r="S212" i="85"/>
  <c r="W209" i="85"/>
  <c r="AB206" i="85"/>
  <c r="W158" i="85"/>
  <c r="AB157" i="85"/>
  <c r="H157" i="85"/>
  <c r="M156" i="85"/>
  <c r="R155" i="85"/>
  <c r="W154" i="85"/>
  <c r="AB153" i="85"/>
  <c r="H153" i="85"/>
  <c r="R116" i="85"/>
  <c r="X115" i="85"/>
  <c r="H115" i="85"/>
  <c r="N114" i="85"/>
  <c r="T113" i="85"/>
  <c r="D113" i="85"/>
  <c r="J112" i="85"/>
  <c r="R111" i="85"/>
  <c r="Y110" i="85"/>
  <c r="N109" i="85"/>
  <c r="W108" i="85"/>
  <c r="D108" i="85"/>
  <c r="J107" i="85"/>
  <c r="S106" i="85"/>
  <c r="Y105" i="85"/>
  <c r="H105" i="85"/>
  <c r="C30" i="117"/>
  <c r="AB314" i="105"/>
  <c r="T212" i="105"/>
  <c r="R112" i="105"/>
  <c r="X105" i="105"/>
  <c r="S316" i="85"/>
  <c r="X313" i="85"/>
  <c r="AB310" i="85"/>
  <c r="E308" i="85"/>
  <c r="J305" i="85"/>
  <c r="P256" i="85"/>
  <c r="L254" i="85"/>
  <c r="Y216" i="85"/>
  <c r="D214" i="85"/>
  <c r="I211" i="85"/>
  <c r="M208" i="85"/>
  <c r="O205" i="85"/>
  <c r="M158" i="85"/>
  <c r="R157" i="85"/>
  <c r="W156" i="85"/>
  <c r="AB155" i="85"/>
  <c r="H155" i="85"/>
  <c r="M154" i="85"/>
  <c r="R153" i="85"/>
  <c r="I116" i="85"/>
  <c r="O115" i="85"/>
  <c r="W114" i="85"/>
  <c r="E114" i="85"/>
  <c r="M113" i="85"/>
  <c r="S112" i="85"/>
  <c r="AB111" i="85"/>
  <c r="I111" i="85"/>
  <c r="O110" i="85"/>
  <c r="X109" i="85"/>
  <c r="E109" i="85"/>
  <c r="M108" i="85"/>
  <c r="T107" i="85"/>
  <c r="AB106" i="85"/>
  <c r="I106" i="85"/>
  <c r="R105" i="85"/>
  <c r="C25" i="117"/>
  <c r="Y34" i="116"/>
  <c r="E313" i="85"/>
  <c r="M213" i="85"/>
  <c r="Y155" i="85"/>
  <c r="O153" i="85"/>
  <c r="AB115" i="85"/>
  <c r="O114" i="85"/>
  <c r="E113" i="85"/>
  <c r="T111" i="85"/>
  <c r="I110" i="85"/>
  <c r="X108" i="85"/>
  <c r="N107" i="85"/>
  <c r="AB105" i="85"/>
  <c r="C31" i="117"/>
  <c r="H110" i="85"/>
  <c r="AB101" i="85" l="1"/>
  <c r="X102" i="105"/>
  <c r="H202" i="105"/>
  <c r="AB301" i="85"/>
  <c r="M301" i="85"/>
  <c r="M302" i="85"/>
  <c r="M102" i="85"/>
  <c r="M101" i="85"/>
  <c r="H201" i="85"/>
  <c r="H202" i="85"/>
  <c r="W202" i="85"/>
  <c r="C7" i="117"/>
  <c r="X102" i="85"/>
  <c r="N201" i="85"/>
  <c r="AB201" i="85"/>
  <c r="N302" i="85"/>
  <c r="I201" i="85"/>
  <c r="I202" i="85"/>
  <c r="S201" i="85"/>
  <c r="X302" i="85"/>
  <c r="H101" i="105"/>
  <c r="I101" i="85"/>
  <c r="I102" i="85"/>
  <c r="W101" i="85"/>
  <c r="W102" i="85"/>
  <c r="R301" i="85"/>
  <c r="S102" i="105"/>
  <c r="S101" i="105"/>
  <c r="AB101" i="105"/>
  <c r="X202" i="105"/>
  <c r="X201" i="105"/>
  <c r="D201" i="85"/>
  <c r="R202" i="85"/>
  <c r="R201" i="85"/>
  <c r="X201" i="85"/>
  <c r="D102" i="105"/>
  <c r="M102" i="105"/>
  <c r="M101" i="105"/>
  <c r="I202" i="105"/>
  <c r="R202" i="105"/>
  <c r="AB202" i="105"/>
  <c r="I102" i="105"/>
  <c r="I101" i="105"/>
  <c r="W101" i="105"/>
  <c r="W102" i="105"/>
  <c r="D202" i="105"/>
  <c r="N202" i="105"/>
  <c r="S202" i="105"/>
  <c r="N302" i="105"/>
  <c r="R301" i="105"/>
  <c r="X101" i="85"/>
  <c r="N101" i="85"/>
  <c r="D101" i="85"/>
  <c r="R101" i="85"/>
  <c r="AB102" i="85"/>
  <c r="R102" i="85"/>
  <c r="H102" i="85"/>
  <c r="N102" i="85"/>
  <c r="W201" i="85"/>
  <c r="H101" i="85"/>
  <c r="S101" i="85"/>
  <c r="D102" i="85"/>
  <c r="S102" i="85"/>
  <c r="X301" i="85"/>
  <c r="N301" i="85"/>
  <c r="D301" i="85"/>
  <c r="W301" i="85"/>
  <c r="I301" i="85"/>
  <c r="S301" i="85"/>
  <c r="H301" i="85"/>
  <c r="AB302" i="85"/>
  <c r="R302" i="85"/>
  <c r="H302" i="85"/>
  <c r="W302" i="85"/>
  <c r="I302" i="85"/>
  <c r="D302" i="85"/>
  <c r="S302" i="85"/>
  <c r="S202" i="85"/>
  <c r="X202" i="85"/>
  <c r="M202" i="85"/>
  <c r="X302" i="105"/>
  <c r="M201" i="85"/>
  <c r="D202" i="85"/>
  <c r="N202" i="85"/>
  <c r="AB202" i="85"/>
  <c r="S201" i="105"/>
  <c r="I201" i="105"/>
  <c r="W201" i="105"/>
  <c r="H201" i="105"/>
  <c r="R201" i="105"/>
  <c r="D201" i="105"/>
  <c r="AB201" i="105"/>
  <c r="N201" i="105"/>
  <c r="AB301" i="105"/>
  <c r="X101" i="105"/>
  <c r="N101" i="105"/>
  <c r="D101" i="105"/>
  <c r="R101" i="105"/>
  <c r="AB102" i="105"/>
  <c r="R102" i="105"/>
  <c r="H102" i="105"/>
  <c r="N102" i="105"/>
  <c r="M201" i="105"/>
  <c r="W202" i="105"/>
  <c r="X301" i="105"/>
  <c r="N301" i="105"/>
  <c r="D301" i="105"/>
  <c r="W301" i="105"/>
  <c r="I301" i="105"/>
  <c r="S301" i="105"/>
  <c r="H301" i="105"/>
  <c r="AB302" i="105"/>
  <c r="R302" i="105"/>
  <c r="H302" i="105"/>
  <c r="W302" i="105"/>
  <c r="I302" i="105"/>
  <c r="S302" i="105"/>
  <c r="D302" i="105"/>
  <c r="M301" i="105"/>
  <c r="M302" i="105"/>
  <c r="M202" i="105"/>
  <c r="D20" i="139"/>
  <c r="H20" i="139"/>
  <c r="L20" i="139"/>
  <c r="P20" i="139"/>
  <c r="E20" i="140"/>
  <c r="I20" i="140"/>
  <c r="M20" i="140"/>
  <c r="Q20" i="140"/>
  <c r="E126" i="140"/>
  <c r="I126" i="140"/>
  <c r="M126" i="140"/>
  <c r="Q126" i="140"/>
  <c r="U34" i="116"/>
  <c r="K40" i="116"/>
  <c r="L34" i="116"/>
  <c r="Q37" i="116"/>
  <c r="V40" i="116"/>
  <c r="R37" i="116"/>
  <c r="N34" i="116"/>
  <c r="X34" i="116"/>
  <c r="M40" i="116"/>
  <c r="B7" i="116"/>
  <c r="K37" i="116"/>
  <c r="P40" i="116"/>
  <c r="Q34" i="116"/>
  <c r="W37" i="116"/>
  <c r="R40" i="116"/>
  <c r="N37" i="116"/>
  <c r="K7" i="116"/>
  <c r="M37" i="116"/>
  <c r="S40" i="116"/>
  <c r="K34" i="116"/>
  <c r="P37" i="116"/>
  <c r="U40" i="116"/>
  <c r="W34" i="116"/>
  <c r="L40" i="116"/>
  <c r="N40" i="116"/>
  <c r="V34" i="116"/>
  <c r="M34" i="116"/>
  <c r="S37" i="116"/>
  <c r="X40" i="116"/>
  <c r="P34" i="116"/>
  <c r="U37" i="116"/>
  <c r="S7" i="116"/>
  <c r="L37" i="116"/>
  <c r="Q40" i="116"/>
  <c r="V37" i="116"/>
  <c r="R34" i="116"/>
  <c r="S34" i="116"/>
  <c r="X37" i="116"/>
  <c r="I300" i="105" l="1"/>
  <c r="M300" i="105"/>
  <c r="M40" i="105" s="1"/>
  <c r="R99" i="105"/>
  <c r="Q33" i="105" s="1"/>
  <c r="N99" i="105"/>
  <c r="R200" i="85"/>
  <c r="Q37" i="85" s="1"/>
  <c r="N200" i="85"/>
  <c r="D300" i="85"/>
  <c r="H300" i="85"/>
  <c r="I40" i="85" s="1"/>
  <c r="I299" i="85"/>
  <c r="M299" i="85"/>
  <c r="M39" i="85" s="1"/>
  <c r="X299" i="85"/>
  <c r="AB299" i="85"/>
  <c r="Y39" i="85" s="1"/>
  <c r="R99" i="85"/>
  <c r="Q33" i="85" s="1"/>
  <c r="N99" i="85"/>
  <c r="S200" i="105"/>
  <c r="W200" i="105"/>
  <c r="U37" i="105" s="1"/>
  <c r="H100" i="105"/>
  <c r="I34" i="105" s="1"/>
  <c r="D100" i="105"/>
  <c r="H199" i="85"/>
  <c r="I36" i="85" s="1"/>
  <c r="D199" i="85"/>
  <c r="W99" i="105"/>
  <c r="U33" i="105" s="1"/>
  <c r="S99" i="105"/>
  <c r="X300" i="85"/>
  <c r="AB300" i="85"/>
  <c r="Y40" i="85" s="1"/>
  <c r="R300" i="85"/>
  <c r="Q40" i="85" s="1"/>
  <c r="N300" i="85"/>
  <c r="D299" i="105"/>
  <c r="H299" i="105"/>
  <c r="I39" i="105" s="1"/>
  <c r="AB99" i="105"/>
  <c r="Y33" i="105" s="1"/>
  <c r="X99" i="105"/>
  <c r="H199" i="105"/>
  <c r="I36" i="105" s="1"/>
  <c r="D199" i="105"/>
  <c r="M199" i="105"/>
  <c r="M36" i="105" s="1"/>
  <c r="I199" i="105"/>
  <c r="D200" i="85"/>
  <c r="H200" i="85"/>
  <c r="I37" i="85" s="1"/>
  <c r="AB200" i="85"/>
  <c r="Y37" i="85" s="1"/>
  <c r="X200" i="85"/>
  <c r="I300" i="85"/>
  <c r="M300" i="85"/>
  <c r="M40" i="85" s="1"/>
  <c r="S100" i="85"/>
  <c r="W100" i="85"/>
  <c r="U34" i="85" s="1"/>
  <c r="X99" i="85"/>
  <c r="AB99" i="85"/>
  <c r="Y33" i="85" s="1"/>
  <c r="N200" i="105"/>
  <c r="R200" i="105"/>
  <c r="Q37" i="105" s="1"/>
  <c r="M99" i="105"/>
  <c r="M33" i="105" s="1"/>
  <c r="I99" i="105"/>
  <c r="I200" i="105"/>
  <c r="M200" i="105"/>
  <c r="M37" i="105" s="1"/>
  <c r="X199" i="85"/>
  <c r="AB199" i="85"/>
  <c r="Y36" i="85" s="1"/>
  <c r="X199" i="105"/>
  <c r="AB199" i="105"/>
  <c r="Y36" i="105" s="1"/>
  <c r="S100" i="105"/>
  <c r="W100" i="105"/>
  <c r="U34" i="105" s="1"/>
  <c r="I100" i="85"/>
  <c r="M100" i="85"/>
  <c r="M34" i="85" s="1"/>
  <c r="S199" i="85"/>
  <c r="W199" i="85"/>
  <c r="U36" i="85" s="1"/>
  <c r="D300" i="105"/>
  <c r="H300" i="105"/>
  <c r="I40" i="105" s="1"/>
  <c r="W299" i="105"/>
  <c r="U39" i="105" s="1"/>
  <c r="S299" i="105"/>
  <c r="N299" i="105"/>
  <c r="R299" i="105"/>
  <c r="Q39" i="105" s="1"/>
  <c r="R100" i="105"/>
  <c r="Q34" i="105" s="1"/>
  <c r="N100" i="105"/>
  <c r="S199" i="105"/>
  <c r="W199" i="105"/>
  <c r="U36" i="105" s="1"/>
  <c r="W200" i="85"/>
  <c r="U37" i="85" s="1"/>
  <c r="S200" i="85"/>
  <c r="D299" i="85"/>
  <c r="H299" i="85"/>
  <c r="I39" i="85" s="1"/>
  <c r="D100" i="85"/>
  <c r="H100" i="85"/>
  <c r="I34" i="85" s="1"/>
  <c r="R100" i="85"/>
  <c r="Q34" i="85" s="1"/>
  <c r="N100" i="85"/>
  <c r="H200" i="105"/>
  <c r="I37" i="105" s="1"/>
  <c r="D200" i="105"/>
  <c r="M100" i="105"/>
  <c r="M34" i="105" s="1"/>
  <c r="I100" i="105"/>
  <c r="AB200" i="105"/>
  <c r="Y37" i="105" s="1"/>
  <c r="X200" i="105"/>
  <c r="M99" i="85"/>
  <c r="M33" i="85" s="1"/>
  <c r="I99" i="85"/>
  <c r="M200" i="85"/>
  <c r="M37" i="85" s="1"/>
  <c r="I200" i="85"/>
  <c r="R199" i="85"/>
  <c r="Q36" i="85" s="1"/>
  <c r="N199" i="85"/>
  <c r="X100" i="105"/>
  <c r="AB100" i="105"/>
  <c r="Y34" i="105" s="1"/>
  <c r="W300" i="105"/>
  <c r="U40" i="105" s="1"/>
  <c r="S300" i="105"/>
  <c r="I299" i="105"/>
  <c r="M299" i="105"/>
  <c r="M39" i="105" s="1"/>
  <c r="X299" i="105"/>
  <c r="AB299" i="105"/>
  <c r="Y39" i="105" s="1"/>
  <c r="H99" i="105"/>
  <c r="I33" i="105" s="1"/>
  <c r="D99" i="105"/>
  <c r="N199" i="105"/>
  <c r="R199" i="105"/>
  <c r="Q36" i="105" s="1"/>
  <c r="AB300" i="105"/>
  <c r="Y40" i="105" s="1"/>
  <c r="X300" i="105"/>
  <c r="S300" i="85"/>
  <c r="W300" i="85"/>
  <c r="U40" i="85" s="1"/>
  <c r="W299" i="85"/>
  <c r="U39" i="85" s="1"/>
  <c r="S299" i="85"/>
  <c r="N299" i="85"/>
  <c r="R299" i="85"/>
  <c r="Q39" i="85" s="1"/>
  <c r="W99" i="85"/>
  <c r="U33" i="85" s="1"/>
  <c r="S99" i="85"/>
  <c r="H99" i="85"/>
  <c r="I33" i="85" s="1"/>
  <c r="D99" i="85"/>
  <c r="R300" i="105"/>
  <c r="Q40" i="105" s="1"/>
  <c r="N300" i="105"/>
  <c r="M199" i="85"/>
  <c r="M36" i="85" s="1"/>
  <c r="I199" i="85"/>
  <c r="X100" i="85"/>
  <c r="AB100" i="85"/>
  <c r="Y34" i="85" s="1"/>
  <c r="P300" i="105" l="1"/>
  <c r="O40" i="105" s="1"/>
  <c r="O300" i="105"/>
  <c r="U99" i="85"/>
  <c r="S33" i="85" s="1"/>
  <c r="T99" i="85"/>
  <c r="T299" i="85"/>
  <c r="U299" i="85"/>
  <c r="S39" i="85" s="1"/>
  <c r="Z300" i="105"/>
  <c r="W40" i="105" s="1"/>
  <c r="Y300" i="105"/>
  <c r="F99" i="105"/>
  <c r="G33" i="105" s="1"/>
  <c r="E99" i="105"/>
  <c r="J200" i="85"/>
  <c r="K200" i="85"/>
  <c r="K37" i="85" s="1"/>
  <c r="Z200" i="105"/>
  <c r="W37" i="105" s="1"/>
  <c r="Y200" i="105"/>
  <c r="E200" i="105"/>
  <c r="F200" i="105"/>
  <c r="G37" i="105" s="1"/>
  <c r="U200" i="85"/>
  <c r="S37" i="85" s="1"/>
  <c r="T200" i="85"/>
  <c r="P100" i="105"/>
  <c r="O34" i="105" s="1"/>
  <c r="O100" i="105"/>
  <c r="T299" i="105"/>
  <c r="U299" i="105"/>
  <c r="S39" i="105" s="1"/>
  <c r="Y200" i="85"/>
  <c r="Z200" i="85"/>
  <c r="W37" i="85" s="1"/>
  <c r="K199" i="105"/>
  <c r="K36" i="105" s="1"/>
  <c r="J199" i="105"/>
  <c r="Z99" i="105"/>
  <c r="W33" i="105" s="1"/>
  <c r="Y99" i="105"/>
  <c r="P300" i="85"/>
  <c r="O40" i="85" s="1"/>
  <c r="O300" i="85"/>
  <c r="U99" i="105"/>
  <c r="S33" i="105" s="1"/>
  <c r="T99" i="105"/>
  <c r="F100" i="105"/>
  <c r="G34" i="105" s="1"/>
  <c r="E100" i="105"/>
  <c r="O99" i="85"/>
  <c r="P99" i="85"/>
  <c r="O33" i="85" s="1"/>
  <c r="P200" i="85"/>
  <c r="O37" i="85" s="1"/>
  <c r="O200" i="85"/>
  <c r="Z100" i="85"/>
  <c r="W34" i="85" s="1"/>
  <c r="Y100" i="85"/>
  <c r="K299" i="105"/>
  <c r="K39" i="105" s="1"/>
  <c r="J299" i="105"/>
  <c r="Z100" i="105"/>
  <c r="W34" i="105" s="1"/>
  <c r="Y100" i="105"/>
  <c r="F100" i="85"/>
  <c r="G34" i="85" s="1"/>
  <c r="E100" i="85"/>
  <c r="J100" i="85"/>
  <c r="K100" i="85"/>
  <c r="K34" i="85" s="1"/>
  <c r="Y199" i="105"/>
  <c r="Z199" i="105"/>
  <c r="W36" i="105" s="1"/>
  <c r="J200" i="105"/>
  <c r="K200" i="105"/>
  <c r="K37" i="105" s="1"/>
  <c r="P200" i="105"/>
  <c r="O37" i="105" s="1"/>
  <c r="O200" i="105"/>
  <c r="T100" i="85"/>
  <c r="U100" i="85"/>
  <c r="S34" i="85" s="1"/>
  <c r="K299" i="85"/>
  <c r="K39" i="85" s="1"/>
  <c r="J299" i="85"/>
  <c r="J300" i="105"/>
  <c r="K300" i="105"/>
  <c r="K40" i="105" s="1"/>
  <c r="J199" i="85"/>
  <c r="K199" i="85"/>
  <c r="K36" i="85" s="1"/>
  <c r="F99" i="85"/>
  <c r="G33" i="85" s="1"/>
  <c r="E99" i="85"/>
  <c r="U300" i="105"/>
  <c r="S40" i="105" s="1"/>
  <c r="T300" i="105"/>
  <c r="P199" i="85"/>
  <c r="O36" i="85" s="1"/>
  <c r="O199" i="85"/>
  <c r="K99" i="85"/>
  <c r="K33" i="85" s="1"/>
  <c r="J99" i="85"/>
  <c r="J100" i="105"/>
  <c r="K100" i="105"/>
  <c r="K34" i="105" s="1"/>
  <c r="O100" i="85"/>
  <c r="P100" i="85"/>
  <c r="O34" i="85" s="1"/>
  <c r="K99" i="105"/>
  <c r="K33" i="105" s="1"/>
  <c r="J99" i="105"/>
  <c r="E199" i="105"/>
  <c r="F199" i="105"/>
  <c r="G36" i="105" s="1"/>
  <c r="F199" i="85"/>
  <c r="G36" i="85" s="1"/>
  <c r="E199" i="85"/>
  <c r="O99" i="105"/>
  <c r="P99" i="105"/>
  <c r="O33" i="105" s="1"/>
  <c r="O299" i="85"/>
  <c r="P299" i="85"/>
  <c r="O39" i="85" s="1"/>
  <c r="U300" i="85"/>
  <c r="S40" i="85" s="1"/>
  <c r="T300" i="85"/>
  <c r="O199" i="105"/>
  <c r="P199" i="105"/>
  <c r="O36" i="105" s="1"/>
  <c r="Y299" i="105"/>
  <c r="Z299" i="105"/>
  <c r="W39" i="105" s="1"/>
  <c r="F299" i="85"/>
  <c r="G39" i="85" s="1"/>
  <c r="E299" i="85"/>
  <c r="U199" i="105"/>
  <c r="S36" i="105" s="1"/>
  <c r="T199" i="105"/>
  <c r="O299" i="105"/>
  <c r="P299" i="105"/>
  <c r="O39" i="105" s="1"/>
  <c r="F300" i="105"/>
  <c r="G40" i="105" s="1"/>
  <c r="E300" i="105"/>
  <c r="U199" i="85"/>
  <c r="S36" i="85" s="1"/>
  <c r="T199" i="85"/>
  <c r="T100" i="105"/>
  <c r="U100" i="105"/>
  <c r="S34" i="105" s="1"/>
  <c r="Z199" i="85"/>
  <c r="W36" i="85" s="1"/>
  <c r="Y199" i="85"/>
  <c r="Z99" i="85"/>
  <c r="W33" i="85" s="1"/>
  <c r="Y99" i="85"/>
  <c r="J300" i="85"/>
  <c r="K300" i="85"/>
  <c r="K40" i="85" s="1"/>
  <c r="E200" i="85"/>
  <c r="F200" i="85"/>
  <c r="G37" i="85" s="1"/>
  <c r="E299" i="105"/>
  <c r="F299" i="105"/>
  <c r="G39" i="105" s="1"/>
  <c r="Z300" i="85"/>
  <c r="W40" i="85" s="1"/>
  <c r="Y300" i="85"/>
  <c r="T200" i="105"/>
  <c r="U200" i="105"/>
  <c r="S37" i="105" s="1"/>
  <c r="Y299" i="85"/>
  <c r="Z299" i="85"/>
  <c r="W39" i="85" s="1"/>
  <c r="F300" i="85"/>
  <c r="G40" i="85" s="1"/>
  <c r="E300" i="85"/>
  <c r="G300" i="85" l="1"/>
  <c r="H40" i="85" s="1"/>
  <c r="F40" i="85"/>
  <c r="AA199" i="85"/>
  <c r="X36" i="85" s="1"/>
  <c r="V36" i="85"/>
  <c r="V199" i="85"/>
  <c r="T36" i="85" s="1"/>
  <c r="R36" i="85"/>
  <c r="G299" i="85"/>
  <c r="H39" i="85" s="1"/>
  <c r="F39" i="85"/>
  <c r="F36" i="85"/>
  <c r="G199" i="85"/>
  <c r="H36" i="85" s="1"/>
  <c r="J33" i="105"/>
  <c r="L99" i="105"/>
  <c r="L33" i="105" s="1"/>
  <c r="Q199" i="85"/>
  <c r="P36" i="85" s="1"/>
  <c r="N36" i="85"/>
  <c r="G99" i="85"/>
  <c r="H33" i="85" s="1"/>
  <c r="F33" i="85"/>
  <c r="V34" i="105"/>
  <c r="AA100" i="105"/>
  <c r="X34" i="105" s="1"/>
  <c r="V34" i="85"/>
  <c r="AA100" i="85"/>
  <c r="X34" i="85" s="1"/>
  <c r="R33" i="105"/>
  <c r="V99" i="105"/>
  <c r="T33" i="105" s="1"/>
  <c r="AA99" i="105"/>
  <c r="X33" i="105" s="1"/>
  <c r="V33" i="105"/>
  <c r="Q100" i="105"/>
  <c r="P34" i="105" s="1"/>
  <c r="N34" i="105"/>
  <c r="AA300" i="105"/>
  <c r="X40" i="105" s="1"/>
  <c r="V40" i="105"/>
  <c r="R33" i="85"/>
  <c r="V99" i="85"/>
  <c r="T33" i="85" s="1"/>
  <c r="V200" i="105"/>
  <c r="T37" i="105" s="1"/>
  <c r="R37" i="105"/>
  <c r="G299" i="105"/>
  <c r="H39" i="105" s="1"/>
  <c r="F39" i="105"/>
  <c r="L300" i="85"/>
  <c r="L40" i="85" s="1"/>
  <c r="J40" i="85"/>
  <c r="N39" i="105"/>
  <c r="Q299" i="105"/>
  <c r="P39" i="105" s="1"/>
  <c r="Q199" i="105"/>
  <c r="P36" i="105" s="1"/>
  <c r="N36" i="105"/>
  <c r="N39" i="85"/>
  <c r="Q299" i="85"/>
  <c r="P39" i="85" s="1"/>
  <c r="L100" i="105"/>
  <c r="L34" i="105" s="1"/>
  <c r="J34" i="105"/>
  <c r="L300" i="105"/>
  <c r="L40" i="105" s="1"/>
  <c r="J40" i="105"/>
  <c r="V100" i="85"/>
  <c r="T34" i="85" s="1"/>
  <c r="R34" i="85"/>
  <c r="L200" i="105"/>
  <c r="L37" i="105" s="1"/>
  <c r="J37" i="105"/>
  <c r="L100" i="85"/>
  <c r="L34" i="85" s="1"/>
  <c r="J34" i="85"/>
  <c r="N33" i="85"/>
  <c r="Q99" i="85"/>
  <c r="P33" i="85" s="1"/>
  <c r="AA200" i="85"/>
  <c r="X37" i="85" s="1"/>
  <c r="V37" i="85"/>
  <c r="G200" i="105"/>
  <c r="H37" i="105" s="1"/>
  <c r="F37" i="105"/>
  <c r="L200" i="85"/>
  <c r="L37" i="85" s="1"/>
  <c r="J37" i="85"/>
  <c r="AA300" i="85"/>
  <c r="X40" i="85" s="1"/>
  <c r="V40" i="85"/>
  <c r="AA99" i="85"/>
  <c r="X33" i="85" s="1"/>
  <c r="V33" i="85"/>
  <c r="G300" i="105"/>
  <c r="H40" i="105" s="1"/>
  <c r="F40" i="105"/>
  <c r="V199" i="105"/>
  <c r="T36" i="105" s="1"/>
  <c r="R36" i="105"/>
  <c r="V300" i="85"/>
  <c r="T40" i="85" s="1"/>
  <c r="R40" i="85"/>
  <c r="J33" i="85"/>
  <c r="L99" i="85"/>
  <c r="L33" i="85" s="1"/>
  <c r="V300" i="105"/>
  <c r="T40" i="105" s="1"/>
  <c r="R40" i="105"/>
  <c r="J39" i="85"/>
  <c r="L299" i="85"/>
  <c r="L39" i="85" s="1"/>
  <c r="Q200" i="105"/>
  <c r="P37" i="105" s="1"/>
  <c r="N37" i="105"/>
  <c r="F34" i="85"/>
  <c r="G100" i="85"/>
  <c r="H34" i="85" s="1"/>
  <c r="L299" i="105"/>
  <c r="L39" i="105" s="1"/>
  <c r="J39" i="105"/>
  <c r="Q200" i="85"/>
  <c r="P37" i="85" s="1"/>
  <c r="N37" i="85"/>
  <c r="G100" i="105"/>
  <c r="H34" i="105" s="1"/>
  <c r="F34" i="105"/>
  <c r="N40" i="85"/>
  <c r="Q300" i="85"/>
  <c r="P40" i="85" s="1"/>
  <c r="L199" i="105"/>
  <c r="L36" i="105" s="1"/>
  <c r="J36" i="105"/>
  <c r="R37" i="85"/>
  <c r="V200" i="85"/>
  <c r="T37" i="85" s="1"/>
  <c r="V37" i="105"/>
  <c r="AA200" i="105"/>
  <c r="X37" i="105" s="1"/>
  <c r="G99" i="105"/>
  <c r="H33" i="105" s="1"/>
  <c r="F33" i="105"/>
  <c r="Q300" i="105"/>
  <c r="P40" i="105" s="1"/>
  <c r="N40" i="105"/>
  <c r="AA299" i="85"/>
  <c r="X39" i="85" s="1"/>
  <c r="V39" i="85"/>
  <c r="G200" i="85"/>
  <c r="H37" i="85" s="1"/>
  <c r="F37" i="85"/>
  <c r="V100" i="105"/>
  <c r="T34" i="105" s="1"/>
  <c r="R34" i="105"/>
  <c r="AA299" i="105"/>
  <c r="X39" i="105" s="1"/>
  <c r="V39" i="105"/>
  <c r="N33" i="105"/>
  <c r="Q99" i="105"/>
  <c r="P33" i="105" s="1"/>
  <c r="G199" i="105"/>
  <c r="H36" i="105" s="1"/>
  <c r="F36" i="105"/>
  <c r="N34" i="85"/>
  <c r="Q100" i="85"/>
  <c r="P34" i="85" s="1"/>
  <c r="L199" i="85"/>
  <c r="L36" i="85" s="1"/>
  <c r="J36" i="85"/>
  <c r="V36" i="105"/>
  <c r="AA199" i="105"/>
  <c r="X36" i="105" s="1"/>
  <c r="V299" i="105"/>
  <c r="T39" i="105" s="1"/>
  <c r="R39" i="105"/>
  <c r="R39" i="85"/>
  <c r="V299" i="85"/>
  <c r="T39" i="85" s="1"/>
</calcChain>
</file>

<file path=xl/sharedStrings.xml><?xml version="1.0" encoding="utf-8"?>
<sst xmlns="http://schemas.openxmlformats.org/spreadsheetml/2006/main" count="16414" uniqueCount="543">
  <si>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</si>
  <si>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</si>
  <si>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</si>
  <si>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</si>
  <si>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</si>
  <si>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</si>
  <si>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</si>
  <si>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</si>
  <si>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</si>
  <si>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</si>
  <si>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</si>
  <si>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</si>
  <si>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</si>
  <si>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</si>
  <si>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</si>
  <si>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</si>
  <si>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</si>
  <si>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</si>
  <si>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</si>
  <si>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</si>
  <si>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</si>
  <si>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</si>
  <si>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</si>
  <si>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</si>
  <si>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</si>
  <si>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</si>
  <si>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</si>
  <si>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</si>
  <si>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</si>
  <si>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</si>
  <si>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</si>
  <si>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</si>
  <si>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</si>
  <si>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</si>
  <si>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</si>
  <si>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</si>
  <si>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</si>
  <si>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</si>
  <si>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</si>
  <si>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</si>
  <si>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</si>
  <si>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</si>
  <si>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</si>
  <si>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</si>
  <si>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</si>
  <si>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</si>
  <si>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</si>
  <si>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</si>
  <si>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</si>
  <si>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</si>
  <si>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</si>
  <si>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</si>
  <si>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</si>
  <si>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</si>
  <si>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</si>
  <si>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</si>
  <si>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</si>
  <si>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</si>
  <si>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</si>
  <si>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</si>
  <si>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</si>
  <si>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</si>
  <si>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</si>
  <si>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</si>
  <si>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</si>
  <si>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</si>
  <si>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</si>
  <si>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</si>
  <si>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</si>
  <si>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</si>
  <si>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</si>
  <si>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</si>
  <si>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</si>
  <si>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</si>
  <si>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</si>
  <si>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</si>
  <si>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</si>
  <si>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</si>
  <si>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</si>
  <si>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</si>
  <si>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</si>
  <si>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</si>
  <si>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</si>
  <si>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</si>
  <si>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</si>
  <si>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</si>
  <si>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</si>
  <si>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</si>
  <si>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</si>
  <si>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</si>
  <si>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</si>
  <si>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</si>
  <si>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</si>
  <si>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</si>
  <si>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</si>
  <si>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</si>
  <si>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</si>
  <si>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</si>
  <si>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</si>
  <si>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</si>
  <si>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</si>
  <si>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</si>
  <si>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</si>
  <si>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</si>
  <si>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</si>
  <si>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</si>
  <si>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</si>
  <si>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</si>
  <si>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</si>
  <si>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</si>
  <si>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</si>
  <si>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</si>
  <si>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</si>
  <si>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</si>
  <si>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</si>
  <si>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</si>
  <si>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</si>
  <si>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</si>
  <si>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</si>
  <si>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</si>
  <si>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</si>
  <si>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</si>
  <si>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</si>
  <si>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</si>
  <si>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</si>
  <si>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</si>
  <si>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</si>
  <si>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</si>
  <si>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</si>
  <si>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</si>
  <si>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</si>
  <si>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</si>
  <si>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</si>
  <si>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</si>
  <si>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</si>
  <si>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</si>
  <si>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</si>
  <si>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</si>
  <si>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</si>
  <si>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</si>
  <si>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</si>
  <si>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</si>
  <si>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</si>
  <si>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</si>
  <si>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</si>
  <si>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</si>
  <si>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</si>
  <si>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</si>
  <si>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</si>
  <si>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</si>
  <si>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</si>
  <si>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</si>
  <si>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</si>
  <si>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</si>
  <si>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</si>
  <si>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MICS14</t>
  </si>
  <si>
    <t>Bethlehem</t>
  </si>
  <si>
    <t>Dier El-Balah</t>
  </si>
  <si>
    <t>Gaza</t>
  </si>
  <si>
    <t>Hebron</t>
  </si>
  <si>
    <t>Jenin</t>
  </si>
  <si>
    <t>Jericho</t>
  </si>
  <si>
    <t>Jerusalem</t>
  </si>
  <si>
    <t>Khan Yunis</t>
  </si>
  <si>
    <t>Nablus</t>
  </si>
  <si>
    <t>North Gaza</t>
  </si>
  <si>
    <t>Qalqiliya</t>
  </si>
  <si>
    <t>Rafah</t>
  </si>
  <si>
    <t>Ramallah &amp; Al-Bireh</t>
  </si>
  <si>
    <t>Salfit</t>
  </si>
  <si>
    <t>Tubas</t>
  </si>
  <si>
    <t>Tulkarm</t>
  </si>
  <si>
    <t>Improved Water source on premises</t>
  </si>
  <si>
    <t>Main source of drinking water</t>
  </si>
  <si>
    <t>Public water network connected to the house</t>
  </si>
  <si>
    <t>Tube well</t>
  </si>
  <si>
    <t>Protected spring</t>
  </si>
  <si>
    <t>Rain - fed cistern with internal pipes</t>
  </si>
  <si>
    <t>Tankers</t>
  </si>
  <si>
    <t>Bottled mineral water</t>
  </si>
  <si>
    <t>Purchased gallons (quest. code 98)</t>
  </si>
  <si>
    <t>Shared among Improved Sanitation</t>
  </si>
  <si>
    <t>Flush to piped sewer system</t>
  </si>
  <si>
    <t>Flush to septic tank</t>
  </si>
  <si>
    <t>Flush to pit (latrine)</t>
  </si>
  <si>
    <t>Flush to somewhere else</t>
  </si>
  <si>
    <t>No facility, Bush, Field</t>
  </si>
  <si>
    <t>Total</t>
  </si>
  <si>
    <t>MICS11</t>
  </si>
  <si>
    <t>Count</t>
  </si>
  <si>
    <t>W_text_t</t>
  </si>
  <si>
    <t>Time to improved source based on:</t>
  </si>
  <si>
    <t>W_text_i</t>
  </si>
  <si>
    <t/>
  </si>
  <si>
    <t>S_text_s</t>
  </si>
  <si>
    <t>S_text_i</t>
  </si>
  <si>
    <t>Urban/Rural</t>
  </si>
  <si>
    <t>Urban</t>
  </si>
  <si>
    <t>Rural</t>
  </si>
  <si>
    <t>3</t>
  </si>
  <si>
    <t>Missing</t>
  </si>
  <si>
    <t>2011</t>
  </si>
  <si>
    <t>Component Matrix</t>
  </si>
  <si>
    <t>Component</t>
  </si>
  <si>
    <t>1</t>
  </si>
  <si>
    <t>Does your household have Computer</t>
  </si>
  <si>
    <t>Does your household have Refrigerator</t>
  </si>
  <si>
    <t>hc3_33</t>
  </si>
  <si>
    <t>Does your household have Vacuum cleaner</t>
  </si>
  <si>
    <t>Does your household have Washing machine</t>
  </si>
  <si>
    <t>Does your household have Satellite dish</t>
  </si>
  <si>
    <t>Does your household have Internet services</t>
  </si>
  <si>
    <t>Does your household have Telephone line</t>
  </si>
  <si>
    <t>Does your household have Television</t>
  </si>
  <si>
    <t>Does your household have Home library</t>
  </si>
  <si>
    <t>Does your household have Private car</t>
  </si>
  <si>
    <t>Does your household have Electricity</t>
  </si>
  <si>
    <t>Does your household have VCR/DVD</t>
  </si>
  <si>
    <t>hc6_8</t>
  </si>
  <si>
    <t>Does your household have Solar heater</t>
  </si>
  <si>
    <t>hc3_34</t>
  </si>
  <si>
    <t>phc1_5</t>
  </si>
  <si>
    <t>Does your household have Radio / recorder</t>
  </si>
  <si>
    <t>hc6_2</t>
  </si>
  <si>
    <t>Persons per sleeping rooms</t>
  </si>
  <si>
    <t>Does your household have Jawwal (Palestinian)</t>
  </si>
  <si>
    <t>Does your household have Central heating</t>
  </si>
  <si>
    <t>Does your household have Gas stove</t>
  </si>
  <si>
    <t>Does your household have Cellular (Israeli)</t>
  </si>
  <si>
    <t>Floor material</t>
  </si>
  <si>
    <t>Does your household have Dishwasher</t>
  </si>
  <si>
    <t>phc1_6</t>
  </si>
  <si>
    <t>phc1_4</t>
  </si>
  <si>
    <t>phc1_3</t>
  </si>
  <si>
    <t>Type of dwelling</t>
  </si>
  <si>
    <t>phc1_2</t>
  </si>
  <si>
    <t>hc6_5</t>
  </si>
  <si>
    <t>hc3_36</t>
  </si>
  <si>
    <t>Fuel used for cooking</t>
  </si>
  <si>
    <t>hc3_21</t>
  </si>
  <si>
    <t>Communalities</t>
  </si>
  <si>
    <t>Extraction</t>
  </si>
  <si>
    <t>Total Variance Explained</t>
  </si>
  <si>
    <t>Extraction Sums of Squared Loadings</t>
  </si>
  <si>
    <t>% of Variance</t>
  </si>
  <si>
    <t>Cumulative %</t>
  </si>
  <si>
    <t>Component Score Coefficient Matrix</t>
  </si>
  <si>
    <t>Component Score Covariance Matrix</t>
  </si>
  <si>
    <t>Gaza Strip</t>
  </si>
  <si>
    <t>West Bank</t>
  </si>
  <si>
    <t>Piped into dwelling</t>
  </si>
  <si>
    <t>Piped into compound, yard or plot</t>
  </si>
  <si>
    <t>Public tap / standpipe</t>
  </si>
  <si>
    <t>Tube well, Borehole</t>
  </si>
  <si>
    <t>Protected well</t>
  </si>
  <si>
    <t>Unprotected well</t>
  </si>
  <si>
    <t>Unprotected spring</t>
  </si>
  <si>
    <t>Rainwater collection</t>
  </si>
  <si>
    <t>Tanker-truck</t>
  </si>
  <si>
    <t>Cart with small tank / drum</t>
  </si>
  <si>
    <t>Bottled water</t>
  </si>
  <si>
    <t>Flush to unknown place / Not sure / DK where</t>
  </si>
  <si>
    <t>Vacuum Cleaner</t>
  </si>
  <si>
    <t>A Smart Mobile telephone</t>
  </si>
  <si>
    <t>Car/truck</t>
  </si>
  <si>
    <t>Laptop</t>
  </si>
  <si>
    <t>Non-mobile telephone</t>
  </si>
  <si>
    <t>Ipad/Tablet</t>
  </si>
  <si>
    <t>Stone with lime/cement walls</t>
  </si>
  <si>
    <t>Cement floor</t>
  </si>
  <si>
    <t>Household owns bank account</t>
  </si>
  <si>
    <t>Air Condition</t>
  </si>
  <si>
    <t>Satellite Dish</t>
  </si>
  <si>
    <t>Solar Heater</t>
  </si>
  <si>
    <t>Frezer</t>
  </si>
  <si>
    <t>Washing Machine</t>
  </si>
  <si>
    <t>Television or LCD</t>
  </si>
  <si>
    <t>Ceramic tiles floor</t>
  </si>
  <si>
    <t>Dishwasher</t>
  </si>
  <si>
    <t>Brick walls</t>
  </si>
  <si>
    <t>LPG fuel</t>
  </si>
  <si>
    <t>Cement roof</t>
  </si>
  <si>
    <t>Play Station / Inbox</t>
  </si>
  <si>
    <t>Refrigetaror</t>
  </si>
  <si>
    <t>Clothes Dryer</t>
  </si>
  <si>
    <t>Central heating</t>
  </si>
  <si>
    <t>Radio</t>
  </si>
  <si>
    <t>Separate room</t>
  </si>
  <si>
    <t>Wood fuel</t>
  </si>
  <si>
    <t>No food cooked</t>
  </si>
  <si>
    <t>Metal/tin roof</t>
  </si>
  <si>
    <t>Calamine/cement fibre roof</t>
  </si>
  <si>
    <t>Tiles (Balady)</t>
  </si>
  <si>
    <t>Villa</t>
  </si>
  <si>
    <t>Covered adobe walls</t>
  </si>
  <si>
    <t>Electricity fuel</t>
  </si>
  <si>
    <t>Has horses, donkeys, mules</t>
  </si>
  <si>
    <t>Electricity</t>
  </si>
  <si>
    <t>Apartment</t>
  </si>
  <si>
    <t>House</t>
  </si>
  <si>
    <t>hc12r</t>
  </si>
  <si>
    <t>Has goats</t>
  </si>
  <si>
    <t>Cement walls</t>
  </si>
  <si>
    <t>Straw/shrub/grass fuel</t>
  </si>
  <si>
    <t>Has chickens</t>
  </si>
  <si>
    <t>Stone with mud walls</t>
  </si>
  <si>
    <t>Has sheep</t>
  </si>
  <si>
    <t>Carpet floor</t>
  </si>
  <si>
    <t>Has cattle, milk cows or bulls</t>
  </si>
  <si>
    <t>Wood roof</t>
  </si>
  <si>
    <t>Has camels</t>
  </si>
  <si>
    <t>Ariha &amp; Al Aghwar</t>
  </si>
  <si>
    <t>Deir Al-balah</t>
  </si>
  <si>
    <t>Qalqilia</t>
  </si>
  <si>
    <t>Ramallah &amp; Al bireh</t>
  </si>
  <si>
    <t>Tubas &amp; Northen Valley</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</si>
  <si>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</si>
  <si>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</si>
  <si>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</si>
  <si>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</si>
  <si>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</si>
  <si>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</si>
  <si>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</si>
  <si>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</si>
  <si>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</si>
  <si>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</si>
  <si>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</si>
  <si>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</si>
  <si>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WATER KIOSK</t>
  </si>
  <si>
    <t>PACKAGED WATER: BOTTLED WATER</t>
  </si>
  <si>
    <t>20 LITER WATER BOTTLES</t>
  </si>
  <si>
    <t>OTHER</t>
  </si>
  <si>
    <t>FLUSH / POUR FLUSH: FLUSH TO PIPED SEWER SYSTEM</t>
  </si>
  <si>
    <t>FLUSH / POUR FLUSH: FLUSH TO SEPTIC TANK</t>
  </si>
  <si>
    <t>FLUSH / POUR FLUSH: FLUSH TO PIT LATRINE</t>
  </si>
  <si>
    <t>FLUSH / POUR FLUSH: FLUSH TO OPEN DRAIN</t>
  </si>
  <si>
    <t>FLUSH / POUR FLUSH: FLUSH TO DK WHERE</t>
  </si>
  <si>
    <t>NO FACILITY / BUSH / FIELD</t>
  </si>
  <si>
    <t>NO RESPONSE</t>
  </si>
  <si>
    <t>Place where household members most often wash their hands</t>
  </si>
  <si>
    <t>OBSERVED: FIXED FACILITY OBSERVED (SINK / TAP) IN DWELLING</t>
  </si>
  <si>
    <t>OBSERVED: FIXED FACILITY OBSERVED (SINK / TAP) IN YARD /PLOT</t>
  </si>
  <si>
    <t>OBSERVED: MOBILE OBJECT (BUCKET / JUG / KETTLE)</t>
  </si>
  <si>
    <t>NOT OBSERVED: NO HANDWASHING PLACE IN DWELLING / YARD / PLOT</t>
  </si>
  <si>
    <t>NOT OBSERVED: NO PERMISSION TO SEE</t>
  </si>
  <si>
    <t>OTHER REASON</t>
  </si>
  <si>
    <t>Kitchen cabinets</t>
  </si>
  <si>
    <t>LCD-LED-3D TV</t>
  </si>
  <si>
    <t>Manufactured space heater</t>
  </si>
  <si>
    <t>Vacuum cleaner</t>
  </si>
  <si>
    <t>Three stone stove / open fire</t>
  </si>
  <si>
    <t>No space heating in the household</t>
  </si>
  <si>
    <t>Internet at home</t>
  </si>
  <si>
    <t>Manufactured space heater - NO chimney</t>
  </si>
  <si>
    <t>Crop residue/grass/straw/shrubs</t>
  </si>
  <si>
    <t>Dining room set</t>
  </si>
  <si>
    <t>Car/truck/van</t>
  </si>
  <si>
    <t>Air conditioner</t>
  </si>
  <si>
    <t>Computer/tablet</t>
  </si>
  <si>
    <t>Solar heater</t>
  </si>
  <si>
    <t>Television</t>
  </si>
  <si>
    <t>Outdoors - open air</t>
  </si>
  <si>
    <t>Tent</t>
  </si>
  <si>
    <t>Fixed telephone line</t>
  </si>
  <si>
    <t>In main house - no separate room</t>
  </si>
  <si>
    <t>Crop residue / grass /straw / shrubs</t>
  </si>
  <si>
    <t>Clothes washer</t>
  </si>
  <si>
    <t>Liquefied petroleum gas (lpg)/cooking gas</t>
  </si>
  <si>
    <t>In a separate building</t>
  </si>
  <si>
    <t>Marginal barrakeyah</t>
  </si>
  <si>
    <t>Satellite dish</t>
  </si>
  <si>
    <t>In main house - in a separate room</t>
  </si>
  <si>
    <t>No walls</t>
  </si>
  <si>
    <t>Other wall</t>
  </si>
  <si>
    <t>Liquefied petroleum gas (lpg)/ cooking gas stove</t>
  </si>
  <si>
    <t>Freezer</t>
  </si>
  <si>
    <t>Mobile telephone</t>
  </si>
  <si>
    <t>Earth/sand floor</t>
  </si>
  <si>
    <t>Dryer</t>
  </si>
  <si>
    <t>Yes, off-grid (generator/isolated system)</t>
  </si>
  <si>
    <t>Tiles (balady)</t>
  </si>
  <si>
    <t>Play station XBox</t>
  </si>
  <si>
    <t>Yes, interconnected grid</t>
  </si>
  <si>
    <t>Wood</t>
  </si>
  <si>
    <t>Parquet/polished wood floor</t>
  </si>
  <si>
    <t>Outdoors - on veranda or covered porch</t>
  </si>
  <si>
    <t>Other roof</t>
  </si>
  <si>
    <t>Electric bicycle</t>
  </si>
  <si>
    <t>Thatch/palm leaf roof</t>
  </si>
  <si>
    <t>Motorcycle/scooter</t>
  </si>
  <si>
    <t>Manufactured space heater - has chimney</t>
  </si>
  <si>
    <t>Vinyl/asphalt strip floor</t>
  </si>
  <si>
    <t>Charcoal</t>
  </si>
  <si>
    <t>Battery powered flashlight, torch or lantern</t>
  </si>
  <si>
    <t>Solar lantern</t>
  </si>
  <si>
    <t>Gasoline / diesel</t>
  </si>
  <si>
    <t>Sawdust</t>
  </si>
  <si>
    <t>Auto rickshaw - tok tok</t>
  </si>
  <si>
    <t>Kerosene / paraffin</t>
  </si>
  <si>
    <t>Liquid fuel stove</t>
  </si>
  <si>
    <t>No lighting</t>
  </si>
  <si>
    <t>Rechargeable flashlight, torch or lantern</t>
  </si>
  <si>
    <t>Land area</t>
  </si>
  <si>
    <t>Electric stove</t>
  </si>
  <si>
    <t>Boat with motor</t>
  </si>
  <si>
    <t>Kerosene or paraffin lamp</t>
  </si>
  <si>
    <t>Candle</t>
  </si>
  <si>
    <t>MICS20</t>
  </si>
  <si>
    <t>Area</t>
  </si>
  <si>
    <t>National</t>
  </si>
  <si>
    <t>2020</t>
  </si>
  <si>
    <t>% Improved
&lt; = 30min</t>
  </si>
  <si>
    <t>iso3</t>
  </si>
  <si>
    <t>PSE</t>
  </si>
  <si>
    <t>year</t>
  </si>
  <si>
    <t>data_source</t>
  </si>
  <si>
    <t>PSE_2011_MICS</t>
  </si>
  <si>
    <t>PSE_2014_MICS</t>
  </si>
  <si>
    <t>PSE_2020_MICS</t>
  </si>
  <si>
    <t>row</t>
  </si>
  <si>
    <t>var1</t>
  </si>
  <si>
    <t>var2</t>
  </si>
  <si>
    <t>varname</t>
  </si>
  <si>
    <t>w_imp</t>
  </si>
  <si>
    <t>w_bas</t>
  </si>
  <si>
    <t>w_lim</t>
  </si>
  <si>
    <t>w_unimp</t>
  </si>
  <si>
    <t>w_sur</t>
  </si>
  <si>
    <t>w_pip</t>
  </si>
  <si>
    <t>w_pop</t>
  </si>
  <si>
    <t>s_imp</t>
  </si>
  <si>
    <t>s_bas</t>
  </si>
  <si>
    <t>s_lim</t>
  </si>
  <si>
    <t>s_unimp</t>
  </si>
  <si>
    <t>s_od</t>
  </si>
  <si>
    <t>s_shared</t>
  </si>
  <si>
    <t>s_sew</t>
  </si>
  <si>
    <t>s_sep</t>
  </si>
  <si>
    <t>s_lat</t>
  </si>
  <si>
    <t>w_premises</t>
  </si>
  <si>
    <t>w_30min</t>
  </si>
  <si>
    <t>w_available</t>
  </si>
  <si>
    <t>w_quality</t>
  </si>
  <si>
    <t>s_sep_nemp</t>
  </si>
  <si>
    <t>s_sep_ebo</t>
  </si>
  <si>
    <t>s_sep_edl</t>
  </si>
  <si>
    <t>s_sep_ero</t>
  </si>
  <si>
    <t>s_lat_nemp</t>
  </si>
  <si>
    <t>s_lat_ebo</t>
  </si>
  <si>
    <t>s_lat_edl</t>
  </si>
  <si>
    <t>s_lat_ero</t>
  </si>
  <si>
    <t>h_bas</t>
  </si>
  <si>
    <t>h_lim</t>
  </si>
  <si>
    <t>h_nfac</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</si>
  <si>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</si>
  <si>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</si>
  <si>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</si>
  <si>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</si>
  <si>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</si>
  <si>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</si>
  <si>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</si>
  <si>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</si>
  <si>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</si>
  <si>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</si>
  <si>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</si>
  <si>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</si>
  <si>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</si>
  <si>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</si>
  <si>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</si>
  <si>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</si>
  <si>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</si>
  <si>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</si>
  <si>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</si>
  <si>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</si>
  <si>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</si>
  <si>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</si>
  <si>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</si>
  <si>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</si>
  <si>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</si>
  <si>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</si>
  <si>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</si>
  <si>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</si>
  <si>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</si>
  <si>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</si>
  <si>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</si>
  <si>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</si>
  <si>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</si>
  <si>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</si>
  <si>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</si>
  <si>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</si>
  <si>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</si>
  <si>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</si>
  <si>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</si>
  <si>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</si>
  <si>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</si>
  <si>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</si>
  <si>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</si>
  <si>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</si>
  <si>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</si>
  <si>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</si>
  <si>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</si>
  <si>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</si>
  <si>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</si>
  <si>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</si>
  <si>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</si>
  <si>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</si>
  <si>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</si>
  <si>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</si>
  <si>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</si>
  <si>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</si>
  <si>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</si>
  <si>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</si>
  <si>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</si>
  <si>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</si>
  <si>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</si>
  <si>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</si>
  <si>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</si>
  <si>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</si>
  <si>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</si>
  <si>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</si>
  <si>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</si>
  <si>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</si>
  <si>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</si>
  <si>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</si>
  <si>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</si>
  <si>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</si>
  <si>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</si>
  <si>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</si>
  <si>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</si>
  <si>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</si>
  <si>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</si>
  <si>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</si>
  <si>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</si>
  <si>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</si>
  <si>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</si>
  <si>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</si>
  <si>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</si>
  <si>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wsh_bas</t>
  </si>
  <si>
    <t>ws_bas</t>
  </si>
  <si>
    <t>wh_bas</t>
  </si>
  <si>
    <t>sh_bas</t>
  </si>
  <si>
    <t>State of Palestine</t>
  </si>
  <si>
    <t>data_summary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</si>
</sst>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3579"/>
      <name val="Arial"/>
      <family val="2"/>
    </font>
    <font>
      <i/>
      <sz val="9"/>
      <color rgb="FF00B0F0"/>
      <name val="Arial"/>
      <family val="2"/>
    </font>
    <font>
      <i/>
      <sz val="8"/>
      <color theme="1"/>
      <name val="Arial"/>
      <family val="2"/>
    </font>
    <font>
      <b/>
      <sz val="14"/>
      <color theme="1"/>
      <name val="Arial"/>
      <family val="2"/>
    </font>
    <font>
      <sz val="12"/>
      <color theme="0" tint="-0.49995422223578601"/>
      <name val="Arial"/>
      <family val="2"/>
    </font>
    <font>
      <u/>
      <sz val="12"/>
      <color theme="0" tint="-0.49995422223578601"/>
      <name val="Arial"/>
      <family val="2"/>
    </font>
    <font>
      <u/>
      <sz val="10"/>
      <name val="Arial"/>
      <family val="2"/>
    </font>
    <font>
      <sz val="12"/>
      <color rgb="FF0070C0"/>
      <name val="Arial"/>
      <family val="2"/>
    </font>
    <font>
      <u/>
      <sz val="10"/>
      <color theme="0" tint="-0.49995422223578601"/>
      <name val="Arial"/>
      <family val="2"/>
    </font>
    <font>
      <sz val="12"/>
      <color rgb="FF388E3C"/>
      <name val="Arial"/>
      <family val="2"/>
    </font>
    <font>
      <sz val="12"/>
      <color rgb="FF92D050"/>
      <name val="Arial"/>
      <family val="2"/>
    </font>
    <font>
      <sz val="12"/>
      <color rgb="FF7030A0"/>
      <name val="Arial"/>
      <family val="2"/>
    </font>
    <font>
      <b/>
      <sz val="18"/>
      <color theme="0" tint="-0.14999847407452621"/>
      <name val="Arial"/>
      <family val="2"/>
    </font>
    <font>
      <b/>
      <sz val="9"/>
      <name val="Arial"/>
      <family val="2"/>
    </font>
    <font>
      <sz val="9"/>
      <color rgb="FF010205"/>
      <name val="Arial"/>
      <family val="2"/>
    </font>
    <font>
      <sz val="9"/>
      <color rgb="FF264A60"/>
      <name val="Arial"/>
      <family val="2"/>
    </font>
    <font>
      <sz val="10"/>
      <color theme="4" tint="-0.49995422223578601"/>
      <name val="Arial"/>
      <family val="2"/>
    </font>
    <font>
      <sz val="18"/>
      <color theme="4" tint="-0.49995422223578601"/>
      <name val="Arial"/>
      <family val="2"/>
    </font>
    <font>
      <sz val="12"/>
      <color theme="4" tint="-0.49995422223578601"/>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8601"/>
      <name val="Arial"/>
      <family val="2"/>
    </font>
    <font>
      <sz val="11"/>
      <color theme="4" tint="-0.49995422223578601"/>
      <name val="Arial"/>
      <family val="2"/>
    </font>
    <font>
      <i/>
      <sz val="9"/>
      <color rgb="FF264A60"/>
      <name val="Arial"/>
      <family val="2"/>
    </font>
    <font>
      <sz val="9"/>
      <color theme="0"/>
      <name val="Arial"/>
      <family val="2"/>
    </font>
    <font>
      <sz val="18"/>
      <color theme="1" tint="0.34998626667073579"/>
      <name val="Arial"/>
      <family val="2"/>
    </font>
    <font>
      <sz val="11"/>
      <color theme="1" tint="0.34998626667073579"/>
      <name val="Arial"/>
      <family val="2"/>
    </font>
    <font>
      <sz val="12"/>
      <color theme="1" tint="0.34998626667073579"/>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3579"/>
      <name val="Arial"/>
      <family val="2"/>
    </font>
    <font>
      <b/>
      <sz val="16"/>
      <name val="Arial"/>
      <family val="2"/>
    </font>
    <font>
      <sz val="16"/>
      <name val="Arial"/>
      <family val="2"/>
    </font>
    <font>
      <sz val="11"/>
      <color theme="1" tint="0.49995422223578601"/>
      <name val="Arial"/>
      <family val="2"/>
    </font>
    <font>
      <sz val="9"/>
      <color theme="1" tint="0.34998626667073579"/>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8601"/>
      <name val="Arial"/>
      <family val="2"/>
    </font>
    <font>
      <sz val="9"/>
      <color theme="0" tint="-0.49995422223578601"/>
      <name val="Arial"/>
      <family val="2"/>
    </font>
  </fonts>
  <fills count="36">
    <fill>
      <patternFill patternType="none"/>
    </fill>
    <fill>
      <patternFill patternType="gray125"/>
    </fill>
    <fill>
      <patternFill patternType="solid">
        <fgColor theme="0" tint="-0.14990691854609822"/>
        <bgColor indexed="64"/>
      </patternFill>
    </fill>
    <fill>
      <patternFill patternType="none">
        <bgColor rgb="FFFFFFFF"/>
      </patternFill>
    </fill>
    <fill>
      <patternFill patternType="solid">
        <fgColor theme="0" tint="-0.149998474074526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4.9684133426923432E-2"/>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8601"/>
        <bgColor indexed="64"/>
      </patternFill>
    </fill>
    <fill>
      <patternFill patternType="solid">
        <fgColor theme="0" tint="-0.49995422223578601"/>
        <bgColor indexed="64"/>
      </patternFill>
    </fill>
    <fill>
      <patternFill patternType="solid">
        <fgColor rgb="FF009999"/>
        <bgColor indexed="64"/>
      </patternFill>
    </fill>
    <fill>
      <patternFill patternType="solid">
        <fgColor theme="0" tint="-4.992828150273141E-2"/>
        <bgColor indexed="64"/>
      </patternFill>
    </fill>
  </fills>
  <borders count="155">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0691854609822"/>
      </left>
      <right style="thin">
        <color theme="0" tint="-0.14990691854609822"/>
      </right>
      <top/>
      <bottom style="thin">
        <color indexed="64"/>
      </bottom>
      <diagonal/>
    </border>
    <border>
      <left/>
      <right style="thin">
        <color theme="0" tint="-0.14990691854609822"/>
      </right>
      <top/>
      <bottom style="thin">
        <color auto="1"/>
      </bottom>
      <diagonal/>
    </border>
    <border>
      <left style="thin">
        <color theme="0" tint="-0.14990691854609822"/>
      </left>
      <right style="thin">
        <color theme="0" tint="-0.14990691854609822"/>
      </right>
      <top/>
      <bottom style="thin">
        <color auto="1"/>
      </bottom>
      <diagonal/>
    </border>
    <border>
      <left/>
      <right/>
      <top/>
      <bottom/>
      <diagonal/>
    </border>
    <border>
      <left/>
      <right/>
      <top style="thin">
        <color indexed="64"/>
      </top>
      <bottom/>
      <diagonal/>
    </border>
    <border>
      <left/>
      <right/>
      <top/>
      <bottom style="thin">
        <color indexed="64"/>
      </bottom>
      <diagonal/>
    </border>
    <border>
      <left/>
      <right style="thin">
        <color theme="0" tint="-0.14990691854609822"/>
      </right>
      <top style="thin">
        <color indexed="64"/>
      </top>
      <bottom style="thin">
        <color indexed="64"/>
      </bottom>
      <diagonal/>
    </border>
    <border>
      <left style="thin">
        <color theme="0" tint="-0.14990691854609822"/>
      </left>
      <right style="thin">
        <color theme="0" tint="-0.14990691854609822"/>
      </right>
      <top style="thin">
        <color indexed="64"/>
      </top>
      <bottom style="thin">
        <color indexed="64"/>
      </bottom>
      <diagonal/>
    </border>
    <border>
      <left style="thin">
        <color theme="0" tint="-0.14990691854609822"/>
      </left>
      <right style="thin">
        <color indexed="64"/>
      </right>
      <top style="thin">
        <color indexed="64"/>
      </top>
      <bottom style="thin">
        <color indexed="64"/>
      </bottom>
      <diagonal/>
    </border>
    <border>
      <left/>
      <right style="thin">
        <color theme="0" tint="-0.14990691854609822"/>
      </right>
      <top style="thin">
        <color indexed="64"/>
      </top>
      <bottom/>
      <diagonal/>
    </border>
    <border>
      <left style="thin">
        <color theme="0" tint="-0.14990691854609822"/>
      </left>
      <right style="thin">
        <color theme="0" tint="-0.14990691854609822"/>
      </right>
      <top style="thin">
        <color indexed="64"/>
      </top>
      <bottom/>
      <diagonal/>
    </border>
    <border>
      <left style="thin">
        <color indexed="64"/>
      </left>
      <right style="thin">
        <color theme="0" tint="-0.14990691854609822"/>
      </right>
      <top style="thin">
        <color indexed="64"/>
      </top>
      <bottom style="thin">
        <color indexed="64"/>
      </bottom>
      <diagonal/>
    </border>
    <border>
      <left style="thin">
        <color indexed="64"/>
      </left>
      <right style="thin">
        <color theme="0" tint="-0.14990691854609822"/>
      </right>
      <top style="thin">
        <color indexed="64"/>
      </top>
      <bottom/>
      <diagonal/>
    </border>
    <border>
      <left style="thin">
        <color theme="0" tint="-0.14990691854609822"/>
      </left>
      <right style="thin">
        <color indexed="64"/>
      </right>
      <top style="thin">
        <color indexed="64"/>
      </top>
      <bottom/>
      <diagonal/>
    </border>
    <border>
      <left style="thin">
        <color indexed="64"/>
      </left>
      <right style="thin">
        <color theme="0" tint="-0.14990691854609822"/>
      </right>
      <top/>
      <bottom style="thin">
        <color indexed="64"/>
      </bottom>
      <diagonal/>
    </border>
    <border>
      <left style="thin">
        <color theme="0" tint="-0.14990691854609822"/>
      </left>
      <right style="thin">
        <color indexed="64"/>
      </right>
      <top/>
      <bottom style="thin">
        <color indexed="64"/>
      </bottom>
      <diagonal/>
    </border>
    <border>
      <left style="thin">
        <color theme="0" tint="-0.14990691854609822"/>
      </left>
      <right style="thin">
        <color theme="0" tint="-0.14990691854609822"/>
      </right>
      <top style="thin">
        <color indexed="64"/>
      </top>
      <bottom/>
      <diagonal/>
    </border>
    <border>
      <left style="thin">
        <color theme="0" tint="-0.14990691854609822"/>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0691854609822"/>
      </right>
      <top style="thin">
        <color indexed="64"/>
      </top>
      <bottom style="thin">
        <color theme="0" tint="-0.14990691854609822"/>
      </bottom>
      <diagonal/>
    </border>
    <border>
      <left style="thin">
        <color indexed="64"/>
      </left>
      <right style="thin">
        <color indexed="64"/>
      </right>
      <top style="thin">
        <color indexed="64"/>
      </top>
      <bottom style="thin">
        <color theme="0" tint="-0.14990691854609822"/>
      </bottom>
      <diagonal/>
    </border>
    <border>
      <left style="thin">
        <color theme="0" tint="-0.14990691854609822"/>
      </left>
      <right style="thin">
        <color indexed="64"/>
      </right>
      <top style="thin">
        <color indexed="64"/>
      </top>
      <bottom style="thin">
        <color theme="0" tint="-0.14990691854609822"/>
      </bottom>
      <diagonal/>
    </border>
    <border>
      <left style="thin">
        <color indexed="64"/>
      </left>
      <right style="thin">
        <color theme="0" tint="-0.14990691854609822"/>
      </right>
      <top style="thin">
        <color theme="0" tint="-0.14990691854609822"/>
      </top>
      <bottom style="thin">
        <color theme="0" tint="-0.14990691854609822"/>
      </bottom>
      <diagonal/>
    </border>
    <border>
      <left style="thin">
        <color indexed="64"/>
      </left>
      <right style="thin">
        <color indexed="64"/>
      </right>
      <top style="thin">
        <color theme="0" tint="-0.14990691854609822"/>
      </top>
      <bottom style="thin">
        <color theme="0" tint="-0.14990691854609822"/>
      </bottom>
      <diagonal/>
    </border>
    <border>
      <left style="thin">
        <color theme="0" tint="-0.14990691854609822"/>
      </left>
      <right style="thin">
        <color indexed="64"/>
      </right>
      <top style="thin">
        <color theme="0" tint="-0.14990691854609822"/>
      </top>
      <bottom style="thin">
        <color theme="0" tint="-0.14990691854609822"/>
      </bottom>
      <diagonal/>
    </border>
    <border>
      <left style="thin">
        <color indexed="64"/>
      </left>
      <right style="thin">
        <color theme="0" tint="-0.14990691854609822"/>
      </right>
      <top style="thin">
        <color theme="0" tint="-0.14990691854609822"/>
      </top>
      <bottom style="thin">
        <color indexed="64"/>
      </bottom>
      <diagonal/>
    </border>
    <border>
      <left style="thin">
        <color indexed="64"/>
      </left>
      <right style="thin">
        <color indexed="64"/>
      </right>
      <top style="thin">
        <color theme="0" tint="-0.14990691854609822"/>
      </top>
      <bottom style="thin">
        <color indexed="64"/>
      </bottom>
      <diagonal/>
    </border>
    <border>
      <left style="thin">
        <color theme="0" tint="-0.14990691854609822"/>
      </left>
      <right style="thin">
        <color indexed="64"/>
      </right>
      <top style="thin">
        <color theme="0" tint="-0.14990691854609822"/>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theme="0"/>
      </right>
      <top/>
      <bottom style="thin">
        <color theme="0"/>
      </bottom>
      <diagonal/>
    </border>
    <border>
      <left style="thin">
        <color auto="1"/>
      </left>
      <right style="thin">
        <color auto="1"/>
      </right>
      <top style="thin">
        <color theme="0"/>
      </top>
      <bottom style="thin">
        <color auto="1"/>
      </bottom>
      <diagonal/>
    </border>
    <border>
      <left style="thin">
        <color theme="3"/>
      </left>
      <right style="thin">
        <color theme="3"/>
      </right>
      <top style="thin">
        <color theme="3"/>
      </top>
      <bottom style="thin">
        <color theme="3"/>
      </bottom>
      <diagonal/>
    </border>
    <border>
      <left style="thin">
        <color theme="0" tint="-4.9684133426923432E-2"/>
      </left>
      <right style="thin">
        <color theme="0" tint="-4.9684133426923432E-2"/>
      </right>
      <top style="thin">
        <color theme="0" tint="-4.9684133426923432E-2"/>
      </top>
      <bottom/>
      <diagonal/>
    </border>
    <border>
      <left style="thin">
        <color theme="0" tint="-0.14990691854609822"/>
      </left>
      <right style="thin">
        <color theme="0" tint="-0.14990691854609822"/>
      </right>
      <top/>
      <bottom style="thin">
        <color indexed="64"/>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0691854609822"/>
      </left>
      <right/>
      <top style="thin">
        <color theme="0" tint="-0.14990691854609822"/>
      </top>
      <bottom style="thin">
        <color theme="0" tint="-0.14990691854609822"/>
      </bottom>
      <diagonal/>
    </border>
    <border>
      <left style="thin">
        <color theme="0" tint="-0.14990691854609822"/>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1701"/>
      </top>
      <bottom style="thin">
        <color theme="0" tint="-0.24994659260841701"/>
      </bottom>
      <diagonal/>
    </border>
    <border>
      <left style="thin">
        <color theme="0" tint="-0.14990691854609822"/>
      </left>
      <right/>
      <top/>
      <bottom style="thin">
        <color auto="1"/>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0691854609822"/>
      </right>
      <top style="thin">
        <color theme="0" tint="-0.14990691854609822"/>
      </top>
      <bottom style="thin">
        <color theme="0" tint="-0.14990691854609822"/>
      </bottom>
      <diagonal/>
    </border>
    <border>
      <left style="thin">
        <color indexed="64"/>
      </left>
      <right style="thin">
        <color theme="0" tint="-0.14990691854609822"/>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0691854609822"/>
      </right>
      <top style="thin">
        <color theme="0" tint="-0.14990691854609822"/>
      </top>
      <bottom style="thin">
        <color theme="0" tint="-0.14990691854609822"/>
      </bottom>
      <diagonal/>
    </border>
    <border>
      <left/>
      <right style="thin">
        <color theme="0" tint="-0.14990691854609822"/>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0691854609822"/>
      </left>
      <right style="thin">
        <color indexed="64"/>
      </right>
      <top style="thin">
        <color theme="0" tint="-0.14990691854609822"/>
      </top>
      <bottom style="thin">
        <color theme="0" tint="-0.14990691854609822"/>
      </bottom>
      <diagonal/>
    </border>
    <border>
      <left style="thin">
        <color theme="0" tint="-0.14990691854609822"/>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indexed="64"/>
      </left>
      <right style="thin">
        <color theme="0" tint="-0.24994659260841701"/>
      </right>
      <top style="thin">
        <color indexed="64"/>
      </top>
      <bottom style="thin">
        <color theme="0" tint="-0.24994659260841701"/>
      </bottom>
      <diagonal/>
    </border>
    <border>
      <left/>
      <right style="thin">
        <color theme="0" tint="-0.14990691854609822"/>
      </right>
      <top/>
      <bottom/>
      <diagonal/>
    </border>
    <border>
      <left style="thin">
        <color theme="0" tint="-0.14990691854609822"/>
      </left>
      <right/>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0691854609822"/>
      </right>
      <top/>
      <bottom style="thin">
        <color theme="0" tint="-0.14990691854609822"/>
      </bottom>
      <diagonal/>
    </border>
    <border>
      <left style="thin">
        <color theme="0" tint="-0.14990691854609822"/>
      </left>
      <right style="thin">
        <color theme="0" tint="-0.14990691854609822"/>
      </right>
      <top/>
      <bottom style="thin">
        <color theme="0" tint="-0.14990691854609822"/>
      </bottom>
      <diagonal/>
    </border>
    <border>
      <left style="thin">
        <color theme="0" tint="-0.14990691854609822"/>
      </left>
      <right style="thin">
        <color indexed="64"/>
      </right>
      <top/>
      <bottom style="thin">
        <color theme="0" tint="-0.14990691854609822"/>
      </bottom>
      <diagonal/>
    </border>
    <border>
      <left/>
      <right style="thin">
        <color theme="0" tint="-0.14990691854609822"/>
      </right>
      <top/>
      <bottom style="thin">
        <color theme="0" tint="-0.14990691854609822"/>
      </bottom>
      <diagonal/>
    </border>
    <border>
      <left style="thin">
        <color theme="0" tint="-0.14990691854609822"/>
      </left>
      <right/>
      <top/>
      <bottom style="thin">
        <color theme="0" tint="-0.14990691854609822"/>
      </bottom>
      <diagonal/>
    </border>
    <border>
      <left style="thin">
        <color theme="0" tint="-0.24994659260841701"/>
      </left>
      <right/>
      <top style="thin">
        <color theme="0" tint="-0.24994659260841701"/>
      </top>
      <bottom/>
      <diagonal/>
    </border>
    <border>
      <left style="thin">
        <color theme="0" tint="-0.14990691854609822"/>
      </left>
      <right style="thin">
        <color theme="0" tint="-0.14990691854609822"/>
      </right>
      <top style="thin">
        <color theme="0" tint="-0.14990691854609822"/>
      </top>
      <bottom style="thin">
        <color indexed="64"/>
      </bottom>
      <diagonal/>
    </border>
    <border>
      <left style="thin">
        <color indexed="64"/>
      </left>
      <right style="thin">
        <color theme="0" tint="-0.14990691854609822"/>
      </right>
      <top style="thin">
        <color theme="0" tint="-0.14990691854609822"/>
      </top>
      <bottom style="thin">
        <color indexed="64"/>
      </bottom>
      <diagonal/>
    </border>
    <border>
      <left/>
      <right style="thin">
        <color theme="0" tint="-0.14990691854609822"/>
      </right>
      <top style="thin">
        <color theme="0" tint="-0.14990691854609822"/>
      </top>
      <bottom style="thin">
        <color indexed="64"/>
      </bottom>
      <diagonal/>
    </border>
    <border>
      <left style="thin">
        <color indexed="64"/>
      </left>
      <right/>
      <top style="thin">
        <color rgb="FFAEAEAE"/>
      </top>
      <bottom style="thin">
        <color indexed="64"/>
      </bottom>
      <diagonal/>
    </border>
    <border>
      <left/>
      <right style="thin">
        <color theme="0" tint="-0.14990691854609822"/>
      </right>
      <top style="thin">
        <color theme="0" tint="-0.14990691854609822"/>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theme="0" tint="-0.24994659260841701"/>
      </top>
      <bottom/>
      <diagonal/>
    </border>
    <border>
      <left/>
      <right style="thin">
        <color theme="0" tint="-0.14990691854609822"/>
      </right>
      <top/>
      <bottom/>
      <diagonal/>
    </border>
    <border>
      <left style="thin">
        <color theme="0" tint="-0.14990691854609822"/>
      </left>
      <right style="thin">
        <color theme="0" tint="-0.14990691854609822"/>
      </right>
      <top/>
      <bottom/>
      <diagonal/>
    </border>
    <border>
      <left style="thin">
        <color theme="0" tint="-0.14990691854609822"/>
      </left>
      <right/>
      <top/>
      <bottom/>
      <diagonal/>
    </border>
    <border>
      <left style="thin">
        <color theme="0" tint="-0.24994659260841701"/>
      </left>
      <right style="thin">
        <color theme="0" tint="-0.24994659260841701"/>
      </right>
      <top style="thin">
        <color theme="0" tint="-0.24994659260841701"/>
      </top>
      <bottom/>
      <diagonal/>
    </border>
    <border>
      <left style="thin">
        <color indexed="64"/>
      </left>
      <right/>
      <top style="thin">
        <color rgb="FFAEAEAE"/>
      </top>
      <bottom/>
      <diagonal/>
    </border>
    <border>
      <left style="thin">
        <color theme="0" tint="-0.14990691854609822"/>
      </left>
      <right/>
      <top style="thin">
        <color theme="0" tint="-0.14990691854609822"/>
      </top>
      <bottom style="thin">
        <color indexed="64"/>
      </bottom>
      <diagonal/>
    </border>
    <border>
      <left/>
      <right/>
      <top/>
      <bottom style="thin">
        <color theme="0" tint="-0.14990691854609822"/>
      </bottom>
      <diagonal/>
    </border>
    <border>
      <left/>
      <right/>
      <top style="thin">
        <color theme="0" tint="-0.14990691854609822"/>
      </top>
      <bottom style="thin">
        <color theme="0" tint="-0.14990691854609822"/>
      </bottom>
      <diagonal/>
    </border>
    <border>
      <left/>
      <right/>
      <top style="thin">
        <color theme="0" tint="-0.14990691854609822"/>
      </top>
      <bottom style="thin">
        <color indexed="64"/>
      </bottom>
      <diagonal/>
    </border>
  </borders>
  <cellStyleXfs count="46614">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0" applyFill="0" applyBorder="0" applyAlignment="0" applyProtection="0"/>
    <xf numFmtId="0" fontId="128" fillId="3" borderId="10"/>
    <xf numFmtId="0" fontId="128" fillId="3" borderId="10"/>
    <xf numFmtId="0" fontId="128" fillId="3" borderId="10"/>
    <xf numFmtId="165" fontId="25" fillId="3" borderId="10" applyFont="0" applyFill="0" applyBorder="0" applyAlignment="0" applyProtection="0"/>
    <xf numFmtId="0" fontId="25" fillId="3" borderId="10"/>
    <xf numFmtId="0" fontId="129" fillId="18" borderId="10">
      <alignment horizontal="center" vertical="center"/>
    </xf>
    <xf numFmtId="0" fontId="129" fillId="20" borderId="10">
      <alignment horizontal="center" vertical="center"/>
    </xf>
    <xf numFmtId="0" fontId="131" fillId="3" borderId="10" applyNumberFormat="0" applyFill="0" applyBorder="0" applyAlignment="0" applyProtection="0"/>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1"/>
    </xf>
    <xf numFmtId="0" fontId="133" fillId="15" borderId="10">
      <alignment horizontal="center" vertical="center"/>
    </xf>
    <xf numFmtId="0" fontId="126" fillId="22" borderId="47">
      <alignment vertical="center" wrapText="1"/>
    </xf>
    <xf numFmtId="0" fontId="130" fillId="23" borderId="10">
      <alignment vertical="center"/>
    </xf>
    <xf numFmtId="0" fontId="114" fillId="24" borderId="44">
      <alignment vertical="center" wrapText="1"/>
    </xf>
    <xf numFmtId="0" fontId="125" fillId="25" borderId="45" applyBorder="0">
      <alignment vertical="center" wrapText="1"/>
    </xf>
    <xf numFmtId="164" fontId="126" fillId="17" borderId="48">
      <alignment vertical="center" wrapText="1"/>
    </xf>
    <xf numFmtId="1" fontId="127" fillId="24" borderId="49" applyFill="0" applyBorder="0">
      <alignment horizontal="center"/>
    </xf>
    <xf numFmtId="0" fontId="126" fillId="24" borderId="5">
      <alignment vertical="center" wrapText="1"/>
    </xf>
    <xf numFmtId="164" fontId="126" fillId="24" borderId="48">
      <alignment vertical="center" wrapText="1"/>
    </xf>
    <xf numFmtId="0" fontId="130" fillId="16" borderId="10">
      <alignment horizontal="left"/>
    </xf>
    <xf numFmtId="0" fontId="128" fillId="3" borderId="10"/>
    <xf numFmtId="0" fontId="25" fillId="3" borderId="10"/>
    <xf numFmtId="0" fontId="131" fillId="3" borderId="10" applyNumberFormat="0" applyFill="0" applyBorder="0" applyAlignment="0" applyProtection="0"/>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646">
    <xf numFmtId="0" fontId="0" fillId="0" borderId="0" xfId="0"/>
    <xf numFmtId="164" fontId="116" fillId="3" borderId="27" xfId="19344" applyNumberFormat="1" applyFont="1" applyFill="1" applyBorder="1" applyAlignment="1" applyProtection="1">
      <alignment horizontal="center"/>
      <protection locked="0"/>
    </xf>
    <xf numFmtId="164" fontId="116" fillId="3" borderId="30" xfId="19344" applyNumberFormat="1" applyFont="1" applyFill="1" applyBorder="1" applyAlignment="1" applyProtection="1">
      <alignment horizontal="center"/>
      <protection locked="0"/>
    </xf>
    <xf numFmtId="164" fontId="116" fillId="3" borderId="33" xfId="19344" applyNumberFormat="1" applyFont="1" applyFill="1" applyBorder="1" applyAlignment="1" applyProtection="1">
      <alignment horizontal="center"/>
      <protection locked="0"/>
    </xf>
    <xf numFmtId="0" fontId="123" fillId="3" borderId="10" xfId="19344" applyFont="1" applyProtection="1">
      <protection locked="0"/>
    </xf>
    <xf numFmtId="0" fontId="135" fillId="15" borderId="10" xfId="34385" applyFont="1" applyFill="1"/>
    <xf numFmtId="0" fontId="136" fillId="15" borderId="10" xfId="34385" applyFont="1" applyFill="1"/>
    <xf numFmtId="0" fontId="25" fillId="15" borderId="10" xfId="34389" applyFill="1"/>
    <xf numFmtId="0" fontId="25" fillId="3" borderId="10" xfId="34389"/>
    <xf numFmtId="0" fontId="137" fillId="15" borderId="10" xfId="34385" applyFont="1" applyFill="1" applyAlignment="1">
      <alignment horizontal="center"/>
    </xf>
    <xf numFmtId="0" fontId="138" fillId="15" borderId="10" xfId="34385" applyFont="1" applyFill="1" applyAlignment="1">
      <alignment horizontal="center"/>
    </xf>
    <xf numFmtId="0" fontId="139" fillId="15" borderId="10" xfId="34385" applyFont="1" applyFill="1" applyAlignment="1">
      <alignment horizontal="center"/>
    </xf>
    <xf numFmtId="0" fontId="140" fillId="15" borderId="10" xfId="34385" applyFont="1" applyFill="1" applyAlignment="1">
      <alignment horizontal="center"/>
    </xf>
    <xf numFmtId="0" fontId="134" fillId="15" borderId="10" xfId="34385" applyFont="1" applyFill="1" applyAlignment="1">
      <alignment horizontal="center" wrapText="1"/>
    </xf>
    <xf numFmtId="0" fontId="141" fillId="15" borderId="10" xfId="34385" applyFont="1" applyFill="1"/>
    <xf numFmtId="0" fontId="142" fillId="15" borderId="10" xfId="34387" applyFont="1" applyFill="1" applyBorder="1" applyAlignment="1">
      <alignment horizontal="center"/>
    </xf>
    <xf numFmtId="0" fontId="143" fillId="15" borderId="10" xfId="34387" applyFont="1" applyFill="1" applyBorder="1" applyAlignment="1">
      <alignment horizontal="center"/>
    </xf>
    <xf numFmtId="0" fontId="117" fillId="15" borderId="10" xfId="34385" applyFont="1" applyFill="1" applyAlignment="1">
      <alignment horizontal="center"/>
    </xf>
    <xf numFmtId="0" fontId="144" fillId="15" borderId="10" xfId="34385" applyFont="1" applyFill="1"/>
    <xf numFmtId="0" fontId="71" fillId="15" borderId="10" xfId="34385" applyFont="1" applyFill="1" applyAlignment="1">
      <alignment horizontal="center"/>
    </xf>
    <xf numFmtId="0" fontId="134" fillId="15" borderId="10" xfId="34385" applyFont="1" applyFill="1"/>
    <xf numFmtId="0" fontId="145" fillId="15" borderId="10" xfId="34387" applyFont="1" applyFill="1" applyBorder="1" applyAlignment="1">
      <alignment horizontal="center"/>
    </xf>
    <xf numFmtId="0" fontId="146" fillId="15" borderId="10" xfId="34385" applyFont="1" applyFill="1"/>
    <xf numFmtId="0" fontId="147" fillId="15" borderId="10" xfId="34385" applyFont="1" applyFill="1"/>
    <xf numFmtId="0" fontId="148" fillId="15" borderId="10" xfId="34385" applyFont="1" applyFill="1"/>
    <xf numFmtId="0" fontId="129" fillId="15" borderId="10" xfId="34388" applyFill="1">
      <alignment horizontal="center" vertical="center"/>
    </xf>
    <xf numFmtId="0" fontId="149" fillId="4" borderId="10" xfId="34388" applyFont="1" applyFill="1">
      <alignment horizontal="center" vertical="center"/>
    </xf>
    <xf numFmtId="0" fontId="115" fillId="15" borderId="10" xfId="34385" applyFont="1" applyFill="1"/>
    <xf numFmtId="0" fontId="72" fillId="15" borderId="10" xfId="34385" applyFont="1" applyFill="1" applyAlignment="1">
      <alignment horizontal="left" indent="1"/>
    </xf>
    <xf numFmtId="0" fontId="143" fillId="15" borderId="10" xfId="34387" applyFont="1" applyFill="1" applyAlignment="1">
      <alignment horizontal="left" indent="1"/>
    </xf>
    <xf numFmtId="0" fontId="150" fillId="15" borderId="10" xfId="34385" applyFont="1" applyFill="1" applyAlignment="1">
      <alignment horizontal="left" indent="1"/>
    </xf>
    <xf numFmtId="0" fontId="143" fillId="15" borderId="10" xfId="34387" applyFont="1" applyFill="1" applyAlignment="1">
      <alignment horizontal="left" indent="2"/>
    </xf>
    <xf numFmtId="0" fontId="123" fillId="3" borderId="10" xfId="34389" applyFont="1"/>
    <xf numFmtId="1" fontId="25" fillId="4" borderId="2" xfId="19344" applyNumberFormat="1" applyFont="1" applyFill="1" applyBorder="1" applyAlignment="1" applyProtection="1">
      <alignment horizontal="center"/>
    </xf>
    <xf numFmtId="1" fontId="25" fillId="4" borderId="6" xfId="19344" applyNumberFormat="1" applyFont="1" applyFill="1" applyBorder="1" applyAlignment="1" applyProtection="1">
      <alignment horizontal="center"/>
    </xf>
    <xf numFmtId="164" fontId="121" fillId="3" borderId="10" xfId="19344" applyNumberFormat="1" applyFont="1" applyAlignment="1" applyProtection="1">
      <protection locked="0"/>
    </xf>
    <xf numFmtId="0" fontId="25" fillId="3" borderId="10" xfId="19344" applyFont="1" applyProtection="1">
      <protection locked="0"/>
    </xf>
    <xf numFmtId="0" fontId="25" fillId="3" borderId="10" xfId="19344" applyNumberFormat="1" applyFont="1" applyProtection="1">
      <protection locked="0"/>
    </xf>
    <xf numFmtId="0" fontId="25" fillId="3" borderId="10" xfId="19344" applyFont="1" applyAlignment="1" applyProtection="1">
      <alignment horizontal="center"/>
      <protection locked="0"/>
    </xf>
    <xf numFmtId="1" fontId="111" fillId="3" borderId="10" xfId="19344" applyNumberFormat="1" applyFont="1" applyAlignment="1" applyProtection="1">
      <alignment horizontal="center"/>
      <protection locked="0"/>
    </xf>
    <xf numFmtId="0" fontId="72" fillId="3" borderId="10" xfId="19344" applyFont="1" applyProtection="1">
      <protection locked="0"/>
    </xf>
    <xf numFmtId="0" fontId="114" fillId="4" borderId="13" xfId="19344" applyFont="1" applyFill="1" applyBorder="1" applyAlignment="1" applyProtection="1">
      <alignment horizontal="center" vertical="center" wrapText="1"/>
      <protection locked="0"/>
    </xf>
    <xf numFmtId="1" fontId="114" fillId="4" borderId="14" xfId="19344" applyNumberFormat="1" applyFont="1" applyFill="1" applyBorder="1" applyAlignment="1" applyProtection="1">
      <alignment horizontal="center" vertical="center" wrapText="1"/>
      <protection locked="0"/>
    </xf>
    <xf numFmtId="0" fontId="114" fillId="4" borderId="15" xfId="19344" applyFont="1" applyFill="1" applyBorder="1" applyAlignment="1" applyProtection="1">
      <alignment horizontal="center" vertical="center" wrapText="1"/>
      <protection locked="0"/>
    </xf>
    <xf numFmtId="0" fontId="114" fillId="3" borderId="10" xfId="19344" applyFont="1" applyProtection="1">
      <protection locked="0"/>
    </xf>
    <xf numFmtId="164" fontId="116" fillId="9" borderId="16" xfId="19344" applyNumberFormat="1" applyFont="1" applyFill="1" applyBorder="1" applyAlignment="1" applyProtection="1">
      <alignment horizontal="center"/>
      <protection locked="0"/>
    </xf>
    <xf numFmtId="164" fontId="116" fillId="6" borderId="17" xfId="19344" applyNumberFormat="1" applyFont="1" applyFill="1" applyBorder="1" applyAlignment="1" applyProtection="1">
      <alignment horizontal="center"/>
      <protection locked="0"/>
    </xf>
    <xf numFmtId="164" fontId="116" fillId="7" borderId="17" xfId="19344" applyNumberFormat="1" applyFont="1" applyFill="1" applyBorder="1" applyAlignment="1" applyProtection="1">
      <alignment horizontal="center"/>
      <protection locked="0"/>
    </xf>
    <xf numFmtId="164" fontId="116" fillId="8" borderId="20" xfId="19344" applyNumberFormat="1" applyFont="1" applyFill="1" applyBorder="1" applyAlignment="1" applyProtection="1">
      <alignment horizontal="center"/>
      <protection locked="0"/>
    </xf>
    <xf numFmtId="1" fontId="25" fillId="4" borderId="6" xfId="19344" applyNumberFormat="1" applyFont="1" applyFill="1" applyBorder="1" applyAlignment="1" applyProtection="1">
      <alignment horizontal="center"/>
      <protection locked="0"/>
    </xf>
    <xf numFmtId="164" fontId="116" fillId="9" borderId="8" xfId="19344" applyNumberFormat="1" applyFont="1" applyFill="1" applyBorder="1" applyAlignment="1" applyProtection="1">
      <alignment horizontal="center"/>
      <protection locked="0"/>
    </xf>
    <xf numFmtId="164" fontId="116" fillId="6" borderId="9" xfId="19344" applyNumberFormat="1" applyFont="1" applyFill="1" applyBorder="1" applyAlignment="1" applyProtection="1">
      <alignment horizontal="center"/>
      <protection locked="0"/>
    </xf>
    <xf numFmtId="164" fontId="116" fillId="7" borderId="9" xfId="19344" applyNumberFormat="1" applyFont="1" applyFill="1" applyBorder="1" applyAlignment="1" applyProtection="1">
      <alignment horizontal="center"/>
      <protection locked="0"/>
    </xf>
    <xf numFmtId="164" fontId="116" fillId="8" borderId="22" xfId="19344" applyNumberFormat="1" applyFont="1" applyFill="1" applyBorder="1" applyAlignment="1" applyProtection="1">
      <alignment horizontal="center"/>
      <protection locked="0"/>
    </xf>
    <xf numFmtId="0" fontId="114" fillId="4" borderId="18" xfId="19344" applyFont="1" applyFill="1" applyBorder="1" applyAlignment="1" applyProtection="1">
      <alignment horizontal="center" vertical="center" wrapText="1"/>
      <protection locked="0"/>
    </xf>
    <xf numFmtId="0" fontId="114" fillId="4" borderId="14" xfId="19344" applyFont="1" applyFill="1" applyBorder="1" applyAlignment="1" applyProtection="1">
      <alignment horizontal="center" vertical="center" wrapText="1"/>
      <protection locked="0"/>
    </xf>
    <xf numFmtId="164" fontId="116" fillId="4" borderId="16" xfId="19344" applyNumberFormat="1" applyFont="1" applyFill="1" applyBorder="1" applyAlignment="1" applyProtection="1">
      <alignment horizontal="center" vertical="center"/>
      <protection locked="0"/>
    </xf>
    <xf numFmtId="164" fontId="116" fillId="9" borderId="17" xfId="19344" applyNumberFormat="1" applyFont="1" applyFill="1" applyBorder="1" applyAlignment="1" applyProtection="1">
      <alignment horizontal="center" vertical="center"/>
      <protection locked="0"/>
    </xf>
    <xf numFmtId="164" fontId="116" fillId="10" borderId="17" xfId="19344" applyNumberFormat="1" applyFont="1" applyFill="1" applyBorder="1" applyAlignment="1" applyProtection="1">
      <alignment horizontal="center" vertical="center"/>
      <protection locked="0"/>
    </xf>
    <xf numFmtId="164" fontId="116" fillId="11" borderId="17" xfId="19344" applyNumberFormat="1" applyFont="1" applyFill="1" applyBorder="1" applyAlignment="1" applyProtection="1">
      <alignment horizontal="center" vertical="center"/>
      <protection locked="0"/>
    </xf>
    <xf numFmtId="164" fontId="116" fillId="12" borderId="20" xfId="19344" applyNumberFormat="1" applyFont="1" applyFill="1" applyBorder="1" applyAlignment="1" applyProtection="1">
      <alignment horizontal="center" vertical="center"/>
      <protection locked="0"/>
    </xf>
    <xf numFmtId="164" fontId="116" fillId="6" borderId="17" xfId="19344" applyNumberFormat="1" applyFont="1" applyFill="1" applyBorder="1" applyAlignment="1" applyProtection="1">
      <alignment horizontal="center" vertical="center"/>
      <protection locked="0"/>
    </xf>
    <xf numFmtId="164" fontId="116" fillId="7" borderId="17" xfId="19344" applyNumberFormat="1" applyFont="1" applyFill="1" applyBorder="1" applyAlignment="1" applyProtection="1">
      <alignment horizontal="center" vertical="center"/>
      <protection locked="0"/>
    </xf>
    <xf numFmtId="164" fontId="116" fillId="8" borderId="20" xfId="19344" applyNumberFormat="1" applyFont="1" applyFill="1" applyBorder="1" applyAlignment="1" applyProtection="1">
      <alignment horizontal="center" vertical="center"/>
      <protection locked="0"/>
    </xf>
    <xf numFmtId="0" fontId="25" fillId="3" borderId="10" xfId="19344" applyFont="1" applyAlignment="1" applyProtection="1">
      <alignment vertical="center"/>
      <protection locked="0"/>
    </xf>
    <xf numFmtId="164" fontId="116" fillId="4" borderId="8" xfId="19344" applyNumberFormat="1" applyFont="1" applyFill="1" applyBorder="1" applyAlignment="1" applyProtection="1">
      <alignment horizontal="center" vertical="center"/>
      <protection locked="0"/>
    </xf>
    <xf numFmtId="164" fontId="116" fillId="9" borderId="9" xfId="19344" applyNumberFormat="1" applyFont="1" applyFill="1" applyBorder="1" applyAlignment="1" applyProtection="1">
      <alignment horizontal="center" vertical="center"/>
      <protection locked="0"/>
    </xf>
    <xf numFmtId="164" fontId="116" fillId="6" borderId="9" xfId="19344" applyNumberFormat="1" applyFont="1" applyFill="1" applyBorder="1" applyAlignment="1" applyProtection="1">
      <alignment horizontal="center" vertical="center"/>
      <protection locked="0"/>
    </xf>
    <xf numFmtId="164" fontId="116" fillId="7" borderId="9" xfId="19344" applyNumberFormat="1" applyFont="1" applyFill="1" applyBorder="1" applyAlignment="1" applyProtection="1">
      <alignment horizontal="center" vertical="center"/>
      <protection locked="0"/>
    </xf>
    <xf numFmtId="164" fontId="116" fillId="8" borderId="22" xfId="19344" applyNumberFormat="1" applyFont="1" applyFill="1" applyBorder="1" applyAlignment="1" applyProtection="1">
      <alignment horizontal="center" vertical="center"/>
      <protection locked="0"/>
    </xf>
    <xf numFmtId="1" fontId="25" fillId="4" borderId="4" xfId="19344" applyNumberFormat="1" applyFont="1" applyFill="1" applyBorder="1" applyAlignment="1" applyProtection="1">
      <alignment horizontal="center"/>
      <protection locked="0"/>
    </xf>
    <xf numFmtId="164" fontId="116" fillId="3" borderId="19" xfId="19344" applyNumberFormat="1" applyFont="1" applyBorder="1" applyAlignment="1" applyProtection="1">
      <alignment horizontal="center"/>
      <protection locked="0"/>
    </xf>
    <xf numFmtId="164" fontId="116" fillId="3" borderId="23" xfId="19344" applyNumberFormat="1" applyFont="1" applyBorder="1" applyAlignment="1" applyProtection="1">
      <alignment horizontal="center"/>
      <protection locked="0"/>
    </xf>
    <xf numFmtId="164" fontId="116" fillId="3" borderId="11" xfId="19344" applyNumberFormat="1" applyFont="1" applyBorder="1" applyAlignment="1" applyProtection="1">
      <alignment horizontal="center"/>
      <protection locked="0"/>
    </xf>
    <xf numFmtId="164" fontId="116" fillId="3" borderId="20" xfId="19344" applyNumberFormat="1" applyFont="1" applyBorder="1" applyAlignment="1" applyProtection="1">
      <alignment horizontal="center"/>
      <protection locked="0"/>
    </xf>
    <xf numFmtId="164" fontId="116" fillId="3" borderId="21" xfId="19344" applyNumberFormat="1" applyFont="1" applyBorder="1" applyAlignment="1" applyProtection="1">
      <alignment horizontal="center"/>
      <protection locked="0"/>
    </xf>
    <xf numFmtId="164" fontId="116" fillId="3" borderId="7" xfId="19344" applyNumberFormat="1" applyFont="1" applyBorder="1" applyAlignment="1" applyProtection="1">
      <alignment horizontal="center"/>
      <protection locked="0"/>
    </xf>
    <xf numFmtId="164" fontId="116" fillId="3" borderId="12" xfId="19344" applyNumberFormat="1" applyFont="1" applyBorder="1" applyAlignment="1" applyProtection="1">
      <alignment horizontal="center"/>
      <protection locked="0"/>
    </xf>
    <xf numFmtId="164" fontId="116" fillId="3" borderId="22" xfId="19344" applyNumberFormat="1" applyFont="1" applyBorder="1" applyAlignment="1" applyProtection="1">
      <alignment horizontal="center"/>
      <protection locked="0"/>
    </xf>
    <xf numFmtId="0" fontId="25" fillId="3" borderId="24" xfId="19344" applyFont="1" applyBorder="1" applyProtection="1">
      <protection locked="0"/>
    </xf>
    <xf numFmtId="0" fontId="25" fillId="3" borderId="25" xfId="19344" applyFont="1" applyBorder="1" applyProtection="1">
      <protection locked="0"/>
    </xf>
    <xf numFmtId="0" fontId="72" fillId="4" borderId="26" xfId="19344" applyFont="1" applyFill="1" applyBorder="1" applyAlignment="1" applyProtection="1">
      <alignment horizontal="center" vertical="center"/>
      <protection locked="0"/>
    </xf>
    <xf numFmtId="0" fontId="114" fillId="4" borderId="25" xfId="19344" applyFont="1" applyFill="1" applyBorder="1" applyAlignment="1" applyProtection="1">
      <alignment horizontal="center" vertical="center"/>
      <protection locked="0"/>
    </xf>
    <xf numFmtId="0" fontId="114" fillId="4" borderId="18" xfId="19344" applyFont="1" applyFill="1" applyBorder="1" applyAlignment="1" applyProtection="1">
      <alignment horizontal="center" vertical="center"/>
      <protection locked="0"/>
    </xf>
    <xf numFmtId="0" fontId="116" fillId="3" borderId="10" xfId="19344" applyFont="1" applyFill="1" applyBorder="1" applyProtection="1">
      <protection locked="0"/>
    </xf>
    <xf numFmtId="0" fontId="114" fillId="4" borderId="26" xfId="19344" applyFont="1" applyFill="1" applyBorder="1" applyAlignment="1" applyProtection="1">
      <alignment horizontal="center" vertical="center" wrapText="1"/>
      <protection locked="0"/>
    </xf>
    <xf numFmtId="164" fontId="25" fillId="3" borderId="10" xfId="19344" applyNumberFormat="1" applyFont="1" applyProtection="1">
      <protection locked="0"/>
    </xf>
    <xf numFmtId="0" fontId="118" fillId="3" borderId="4" xfId="19344" applyFont="1" applyBorder="1" applyAlignment="1" applyProtection="1">
      <alignment vertical="center" textRotation="90"/>
      <protection locked="0"/>
    </xf>
    <xf numFmtId="164" fontId="116" fillId="3" borderId="29" xfId="19344" applyNumberFormat="1" applyFont="1" applyFill="1" applyBorder="1" applyAlignment="1" applyProtection="1">
      <alignment horizontal="center"/>
      <protection locked="0"/>
    </xf>
    <xf numFmtId="164" fontId="116" fillId="3" borderId="10" xfId="19344" applyNumberFormat="1" applyFont="1" applyFill="1" applyBorder="1" applyAlignment="1" applyProtection="1">
      <alignment horizontal="center"/>
      <protection locked="0"/>
    </xf>
    <xf numFmtId="164" fontId="116" fillId="3" borderId="28" xfId="19344" applyNumberFormat="1" applyFont="1" applyFill="1" applyBorder="1" applyAlignment="1" applyProtection="1">
      <alignment horizontal="center"/>
      <protection locked="0"/>
    </xf>
    <xf numFmtId="164" fontId="116" fillId="3" borderId="32" xfId="19344" applyNumberFormat="1" applyFont="1" applyFill="1" applyBorder="1" applyAlignment="1" applyProtection="1">
      <alignment horizontal="center"/>
      <protection locked="0"/>
    </xf>
    <xf numFmtId="164" fontId="116" fillId="3" borderId="31" xfId="19344" applyNumberFormat="1" applyFont="1" applyFill="1" applyBorder="1" applyAlignment="1" applyProtection="1">
      <alignment horizontal="center"/>
      <protection locked="0"/>
    </xf>
    <xf numFmtId="1" fontId="25" fillId="3" borderId="10" xfId="19344" applyNumberFormat="1" applyFont="1" applyProtection="1">
      <protection locked="0"/>
    </xf>
    <xf numFmtId="164" fontId="116" fillId="3" borderId="35" xfId="19344" applyNumberFormat="1" applyFont="1" applyFill="1" applyBorder="1" applyAlignment="1" applyProtection="1">
      <alignment horizontal="center"/>
      <protection locked="0"/>
    </xf>
    <xf numFmtId="164" fontId="116" fillId="3" borderId="5" xfId="19344" applyNumberFormat="1" applyFont="1" applyFill="1" applyBorder="1" applyAlignment="1" applyProtection="1">
      <alignment horizontal="center"/>
      <protection locked="0"/>
    </xf>
    <xf numFmtId="164" fontId="116" fillId="3" borderId="6" xfId="19344" applyNumberFormat="1" applyFont="1" applyFill="1" applyBorder="1" applyAlignment="1" applyProtection="1">
      <alignment horizontal="center"/>
      <protection locked="0"/>
    </xf>
    <xf numFmtId="164" fontId="116" fillId="3" borderId="34" xfId="19344" applyNumberFormat="1" applyFont="1" applyFill="1" applyBorder="1" applyAlignment="1" applyProtection="1">
      <alignment horizontal="center"/>
      <protection locked="0"/>
    </xf>
    <xf numFmtId="0" fontId="25" fillId="3" borderId="12" xfId="19344" applyFont="1" applyBorder="1" applyProtection="1">
      <protection locked="0"/>
    </xf>
    <xf numFmtId="0" fontId="25" fillId="3" borderId="10" xfId="19344" applyFont="1" applyBorder="1" applyProtection="1">
      <protection locked="0"/>
    </xf>
    <xf numFmtId="164" fontId="25" fillId="3" borderId="10" xfId="19344" applyNumberFormat="1" applyFont="1" applyAlignment="1" applyProtection="1">
      <alignment horizontal="center"/>
      <protection locked="0"/>
    </xf>
    <xf numFmtId="164" fontId="116" fillId="3" borderId="10" xfId="19344" applyNumberFormat="1" applyFont="1" applyAlignment="1" applyProtection="1">
      <alignment horizontal="center"/>
      <protection locked="0"/>
    </xf>
    <xf numFmtId="0" fontId="25" fillId="4" borderId="26" xfId="19344" applyFont="1" applyFill="1" applyBorder="1" applyAlignment="1" applyProtection="1">
      <alignment horizontal="center" vertical="center"/>
      <protection locked="0"/>
    </xf>
    <xf numFmtId="164" fontId="116" fillId="5" borderId="16" xfId="19344" applyNumberFormat="1" applyFont="1" applyFill="1" applyBorder="1" applyAlignment="1" applyProtection="1">
      <alignment horizontal="center"/>
      <protection locked="0"/>
    </xf>
    <xf numFmtId="164" fontId="116" fillId="5" borderId="8" xfId="19344" applyNumberFormat="1" applyFont="1" applyFill="1" applyBorder="1" applyAlignment="1" applyProtection="1">
      <alignment horizontal="center"/>
      <protection locked="0"/>
    </xf>
    <xf numFmtId="164" fontId="116" fillId="5" borderId="17" xfId="19344" applyNumberFormat="1" applyFont="1" applyFill="1" applyBorder="1" applyAlignment="1" applyProtection="1">
      <alignment horizontal="center" vertical="center"/>
      <protection locked="0"/>
    </xf>
    <xf numFmtId="164" fontId="116" fillId="5" borderId="9" xfId="19344" applyNumberFormat="1" applyFont="1" applyFill="1" applyBorder="1" applyAlignment="1" applyProtection="1">
      <alignment horizontal="center" vertical="center"/>
      <protection locked="0"/>
    </xf>
    <xf numFmtId="0" fontId="71" fillId="0" borderId="10" xfId="0" applyFont="1" applyFill="1" applyBorder="1" applyAlignment="1" applyProtection="1">
      <alignment horizontal="center" vertical="center"/>
      <protection locked="0"/>
    </xf>
    <xf numFmtId="0" fontId="25" fillId="3" borderId="10" xfId="19344" applyFont="1" applyAlignment="1" applyProtection="1">
      <alignment horizontal="center" vertical="center"/>
      <protection locked="0"/>
    </xf>
    <xf numFmtId="0" fontId="25" fillId="0" borderId="10" xfId="19344" applyFont="1" applyFill="1" applyProtection="1">
      <protection locked="0"/>
    </xf>
    <xf numFmtId="1" fontId="111" fillId="3" borderId="10" xfId="19344" applyNumberFormat="1" applyFont="1" applyAlignment="1" applyProtection="1">
      <alignment horizontal="center" vertical="center"/>
      <protection locked="0"/>
    </xf>
    <xf numFmtId="0" fontId="25" fillId="27" borderId="10" xfId="19344" applyFill="1" applyAlignment="1">
      <alignment wrapText="1"/>
    </xf>
    <xf numFmtId="0" fontId="156" fillId="27" borderId="10" xfId="19344" applyFont="1" applyFill="1" applyAlignment="1">
      <alignment horizontal="left" vertical="top"/>
    </xf>
    <xf numFmtId="170" fontId="156" fillId="27" borderId="10" xfId="19344" applyNumberFormat="1" applyFont="1" applyFill="1" applyAlignment="1">
      <alignment horizontal="right" vertical="top" wrapText="1"/>
    </xf>
    <xf numFmtId="0" fontId="160" fillId="30" borderId="67" xfId="19344" applyFont="1" applyFill="1" applyBorder="1" applyAlignment="1">
      <alignment vertical="center"/>
    </xf>
    <xf numFmtId="0" fontId="160" fillId="9" borderId="67" xfId="19344" applyFont="1" applyFill="1" applyBorder="1" applyAlignment="1">
      <alignment vertical="center"/>
    </xf>
    <xf numFmtId="0" fontId="160" fillId="31" borderId="67" xfId="19344" applyFont="1" applyFill="1" applyBorder="1" applyAlignment="1">
      <alignment vertical="center"/>
    </xf>
    <xf numFmtId="0" fontId="160" fillId="32" borderId="1" xfId="19344" applyFont="1" applyFill="1" applyBorder="1" applyAlignment="1">
      <alignment vertical="center"/>
    </xf>
    <xf numFmtId="0" fontId="117" fillId="3" borderId="10" xfId="19344" applyFont="1" applyAlignment="1">
      <alignment horizontal="right"/>
    </xf>
    <xf numFmtId="0" fontId="154" fillId="27" borderId="10" xfId="19344" applyFont="1" applyFill="1" applyBorder="1" applyAlignment="1">
      <alignment horizontal="left"/>
    </xf>
    <xf numFmtId="0" fontId="154" fillId="27" borderId="10" xfId="19344" applyFont="1" applyFill="1" applyBorder="1" applyAlignment="1"/>
    <xf numFmtId="0" fontId="25" fillId="3" borderId="10" xfId="19344" applyFont="1" applyBorder="1" applyAlignment="1"/>
    <xf numFmtId="0" fontId="25" fillId="3" borderId="10" xfId="34389" applyBorder="1"/>
    <xf numFmtId="0" fontId="25" fillId="27" borderId="10" xfId="19344" applyFill="1" applyBorder="1" applyAlignment="1">
      <alignment wrapText="1"/>
    </xf>
    <xf numFmtId="0" fontId="154" fillId="15" borderId="10" xfId="19344" applyFont="1" applyFill="1" applyBorder="1" applyAlignment="1">
      <alignment horizontal="left"/>
    </xf>
    <xf numFmtId="0" fontId="153" fillId="27" borderId="10" xfId="19344" applyFont="1" applyFill="1" applyBorder="1" applyAlignment="1">
      <alignment wrapText="1"/>
    </xf>
    <xf numFmtId="0" fontId="155" fillId="3" borderId="10" xfId="19344" applyFont="1" applyBorder="1"/>
    <xf numFmtId="0" fontId="162" fillId="27" borderId="10" xfId="19344" applyFont="1" applyFill="1" applyBorder="1" applyAlignment="1">
      <alignment wrapText="1"/>
    </xf>
    <xf numFmtId="0" fontId="161" fillId="27" borderId="10" xfId="19344" applyFont="1" applyFill="1" applyBorder="1" applyAlignment="1">
      <alignment wrapText="1"/>
    </xf>
    <xf numFmtId="170" fontId="156" fillId="27" borderId="10" xfId="19344" applyNumberFormat="1" applyFont="1" applyFill="1" applyBorder="1" applyAlignment="1">
      <alignment horizontal="right" vertical="top" wrapText="1"/>
    </xf>
    <xf numFmtId="0" fontId="0" fillId="0" borderId="0" xfId="0" applyAlignment="1">
      <alignment vertical="center"/>
    </xf>
    <xf numFmtId="0" fontId="25" fillId="27" borderId="10" xfId="19344" applyFill="1" applyAlignment="1">
      <alignment vertical="center" wrapText="1"/>
    </xf>
    <xf numFmtId="0" fontId="0" fillId="0" borderId="10" xfId="0" applyBorder="1" applyAlignment="1">
      <alignment vertical="center"/>
    </xf>
    <xf numFmtId="0" fontId="25" fillId="27" borderId="10" xfId="19344" applyFill="1" applyAlignment="1">
      <alignment vertical="center"/>
    </xf>
    <xf numFmtId="0" fontId="25" fillId="27" borderId="10" xfId="19344" applyFill="1" applyAlignment="1"/>
    <xf numFmtId="0" fontId="25" fillId="3" borderId="10" xfId="19344" applyAlignment="1">
      <alignment vertical="center"/>
    </xf>
    <xf numFmtId="0" fontId="25" fillId="15" borderId="10" xfId="19344" applyFill="1" applyAlignment="1"/>
    <xf numFmtId="0" fontId="160" fillId="29" borderId="1" xfId="19344" applyFont="1" applyFill="1" applyBorder="1" applyAlignment="1">
      <alignment vertical="center"/>
    </xf>
    <xf numFmtId="0" fontId="165" fillId="15" borderId="3" xfId="19344" applyFont="1" applyFill="1" applyBorder="1" applyAlignment="1">
      <alignment horizontal="left"/>
    </xf>
    <xf numFmtId="0" fontId="137" fillId="27" borderId="4" xfId="19344" applyFont="1" applyFill="1" applyBorder="1" applyAlignment="1"/>
    <xf numFmtId="0" fontId="165" fillId="27" borderId="10" xfId="19344" applyFont="1" applyFill="1" applyBorder="1" applyAlignment="1"/>
    <xf numFmtId="0" fontId="167" fillId="3" borderId="4" xfId="19344" applyFont="1" applyBorder="1" applyAlignment="1"/>
    <xf numFmtId="0" fontId="165" fillId="27" borderId="10" xfId="19344" applyFont="1" applyFill="1" applyBorder="1" applyAlignment="1">
      <alignment horizontal="left"/>
    </xf>
    <xf numFmtId="0" fontId="165" fillId="27" borderId="3" xfId="19344" applyFont="1" applyFill="1" applyBorder="1" applyAlignment="1">
      <alignment horizontal="left"/>
    </xf>
    <xf numFmtId="0" fontId="165" fillId="15" borderId="3" xfId="19344" applyFont="1" applyFill="1" applyBorder="1" applyAlignment="1">
      <alignment vertical="center"/>
    </xf>
    <xf numFmtId="0" fontId="137" fillId="27" borderId="4" xfId="19344" applyFont="1" applyFill="1" applyBorder="1" applyAlignment="1">
      <alignment vertical="center"/>
    </xf>
    <xf numFmtId="0" fontId="165" fillId="27" borderId="1" xfId="19344" applyFont="1" applyFill="1" applyBorder="1" applyAlignment="1">
      <alignment vertical="center"/>
    </xf>
    <xf numFmtId="0" fontId="137" fillId="3" borderId="2" xfId="19344" applyFont="1" applyBorder="1" applyAlignment="1">
      <alignment vertical="center"/>
    </xf>
    <xf numFmtId="0" fontId="165" fillId="27" borderId="3" xfId="19344" applyFont="1" applyFill="1" applyBorder="1" applyAlignment="1">
      <alignment vertical="center"/>
    </xf>
    <xf numFmtId="0" fontId="137" fillId="3" borderId="4" xfId="19344" applyFont="1" applyBorder="1" applyAlignment="1">
      <alignment vertical="center"/>
    </xf>
    <xf numFmtId="0" fontId="166" fillId="27" borderId="3" xfId="19344" applyFont="1" applyFill="1" applyBorder="1" applyAlignment="1">
      <alignment vertical="center"/>
    </xf>
    <xf numFmtId="0" fontId="166" fillId="3" borderId="4" xfId="19344" applyFont="1" applyBorder="1" applyAlignment="1">
      <alignment vertical="center"/>
    </xf>
    <xf numFmtId="0" fontId="166" fillId="3" borderId="3" xfId="19344" applyFont="1" applyBorder="1" applyAlignment="1">
      <alignment vertical="center"/>
    </xf>
    <xf numFmtId="0" fontId="166" fillId="27" borderId="4" xfId="19344" applyFont="1" applyFill="1" applyBorder="1" applyAlignment="1">
      <alignment vertical="center"/>
    </xf>
    <xf numFmtId="0" fontId="152" fillId="26" borderId="58" xfId="40344" applyFont="1" applyFill="1" applyBorder="1" applyAlignment="1">
      <alignment horizontal="left" vertical="center"/>
    </xf>
    <xf numFmtId="0" fontId="152" fillId="26" borderId="59" xfId="40356" applyFont="1" applyFill="1" applyBorder="1" applyAlignment="1">
      <alignment horizontal="left" vertical="center"/>
    </xf>
    <xf numFmtId="0" fontId="152" fillId="26" borderId="60" xfId="40376" applyFont="1" applyFill="1" applyBorder="1" applyAlignment="1">
      <alignment horizontal="left" vertical="center"/>
    </xf>
    <xf numFmtId="0" fontId="152" fillId="26" borderId="58" xfId="40412" applyFont="1" applyFill="1" applyBorder="1" applyAlignment="1">
      <alignment horizontal="left" vertical="center"/>
    </xf>
    <xf numFmtId="0" fontId="152" fillId="26" borderId="59" xfId="40424" applyFont="1" applyFill="1" applyBorder="1" applyAlignment="1">
      <alignment horizontal="left" vertical="center"/>
    </xf>
    <xf numFmtId="0" fontId="152" fillId="26" borderId="60" xfId="40436" applyFont="1" applyFill="1" applyBorder="1" applyAlignment="1">
      <alignment horizontal="left" vertical="center"/>
    </xf>
    <xf numFmtId="0" fontId="152" fillId="3" borderId="57" xfId="40400" applyFont="1" applyBorder="1" applyAlignment="1">
      <alignment horizontal="left" vertical="center"/>
    </xf>
    <xf numFmtId="0" fontId="152" fillId="26" borderId="58" xfId="39990" applyFont="1" applyFill="1" applyBorder="1" applyAlignment="1">
      <alignment horizontal="left" vertical="center"/>
    </xf>
    <xf numFmtId="0" fontId="152" fillId="26" borderId="59" xfId="40002" applyFont="1" applyFill="1" applyBorder="1" applyAlignment="1">
      <alignment horizontal="left" vertical="center"/>
    </xf>
    <xf numFmtId="0" fontId="152" fillId="26" borderId="60" xfId="40014" applyFont="1" applyFill="1" applyBorder="1" applyAlignment="1">
      <alignment horizontal="left" vertical="center"/>
    </xf>
    <xf numFmtId="0" fontId="152" fillId="26" borderId="58" xfId="40050" applyFont="1" applyFill="1" applyBorder="1" applyAlignment="1">
      <alignment horizontal="left" vertical="center"/>
    </xf>
    <xf numFmtId="0" fontId="152" fillId="26" borderId="59" xfId="40062" applyFont="1" applyFill="1" applyBorder="1" applyAlignment="1">
      <alignment horizontal="left" vertical="center"/>
    </xf>
    <xf numFmtId="0" fontId="152" fillId="26" borderId="60" xfId="40074" applyFont="1" applyFill="1" applyBorder="1" applyAlignment="1">
      <alignment horizontal="left" vertical="center"/>
    </xf>
    <xf numFmtId="0" fontId="152" fillId="26" borderId="58" xfId="40110" applyFont="1" applyFill="1" applyBorder="1" applyAlignment="1">
      <alignment horizontal="left" vertical="center"/>
    </xf>
    <xf numFmtId="0" fontId="152" fillId="26" borderId="59" xfId="40122" applyFont="1" applyFill="1" applyBorder="1" applyAlignment="1">
      <alignment horizontal="left" vertical="center"/>
    </xf>
    <xf numFmtId="0" fontId="152" fillId="26" borderId="58" xfId="40170" applyFont="1" applyFill="1" applyBorder="1" applyAlignment="1">
      <alignment horizontal="left" vertical="center"/>
    </xf>
    <xf numFmtId="0" fontId="152" fillId="26" borderId="59" xfId="40182" applyFont="1" applyFill="1" applyBorder="1" applyAlignment="1">
      <alignment horizontal="left" vertical="center"/>
    </xf>
    <xf numFmtId="0" fontId="152" fillId="26" borderId="60" xfId="40194" applyFont="1" applyFill="1" applyBorder="1" applyAlignment="1">
      <alignment horizontal="left" vertical="center"/>
    </xf>
    <xf numFmtId="0" fontId="152" fillId="26" borderId="58" xfId="40230" applyFont="1" applyFill="1" applyBorder="1" applyAlignment="1">
      <alignment horizontal="left" vertical="center"/>
    </xf>
    <xf numFmtId="0" fontId="152" fillId="26" borderId="59" xfId="40242" applyFont="1" applyFill="1" applyBorder="1" applyAlignment="1">
      <alignment horizontal="left" vertical="center"/>
    </xf>
    <xf numFmtId="0" fontId="152" fillId="26" borderId="58" xfId="40290" applyFont="1" applyFill="1" applyBorder="1" applyAlignment="1">
      <alignment horizontal="left" vertical="center"/>
    </xf>
    <xf numFmtId="0" fontId="152" fillId="26" borderId="59" xfId="40302" applyFont="1" applyFill="1" applyBorder="1" applyAlignment="1">
      <alignment horizontal="left" vertical="center"/>
    </xf>
    <xf numFmtId="0" fontId="152" fillId="26" borderId="58" xfId="40418" applyFont="1" applyFill="1" applyBorder="1" applyAlignment="1">
      <alignment horizontal="left" vertical="center"/>
    </xf>
    <xf numFmtId="0" fontId="152" fillId="26" borderId="59" xfId="40430" applyFont="1" applyFill="1" applyBorder="1" applyAlignment="1">
      <alignment horizontal="left" vertical="center"/>
    </xf>
    <xf numFmtId="0" fontId="152" fillId="26" borderId="60" xfId="40442" applyFont="1" applyFill="1" applyBorder="1" applyAlignment="1">
      <alignment horizontal="left" vertical="center"/>
    </xf>
    <xf numFmtId="0" fontId="152" fillId="3" borderId="57" xfId="40406" applyFont="1" applyBorder="1" applyAlignment="1">
      <alignment horizontal="left" vertical="center"/>
    </xf>
    <xf numFmtId="0" fontId="152" fillId="3" borderId="54" xfId="39980" applyFont="1" applyBorder="1" applyAlignment="1">
      <alignment horizontal="center" vertical="center" wrapText="1"/>
    </xf>
    <xf numFmtId="0" fontId="152" fillId="3" borderId="55" xfId="39982" applyFont="1" applyBorder="1" applyAlignment="1">
      <alignment horizontal="center" vertical="center" wrapText="1"/>
    </xf>
    <xf numFmtId="0" fontId="152" fillId="3" borderId="54" xfId="40040" applyFont="1" applyBorder="1" applyAlignment="1">
      <alignment horizontal="center" vertical="center" wrapText="1"/>
    </xf>
    <xf numFmtId="0" fontId="152" fillId="3" borderId="55" xfId="40042" applyFont="1" applyBorder="1" applyAlignment="1">
      <alignment horizontal="center" vertical="center" wrapText="1"/>
    </xf>
    <xf numFmtId="0" fontId="152" fillId="3" borderId="54" xfId="40100" applyFont="1" applyBorder="1" applyAlignment="1">
      <alignment horizontal="center" vertical="center" wrapText="1"/>
    </xf>
    <xf numFmtId="0" fontId="152" fillId="3" borderId="55" xfId="40102" applyFont="1" applyBorder="1" applyAlignment="1">
      <alignment horizontal="center" vertical="center" wrapText="1"/>
    </xf>
    <xf numFmtId="0" fontId="152" fillId="3" borderId="54" xfId="40160" applyFont="1" applyBorder="1" applyAlignment="1">
      <alignment horizontal="center" vertical="center" wrapText="1"/>
    </xf>
    <xf numFmtId="0" fontId="152" fillId="3" borderId="55" xfId="40162" applyFont="1" applyBorder="1" applyAlignment="1">
      <alignment horizontal="center" vertical="center" wrapText="1"/>
    </xf>
    <xf numFmtId="0" fontId="152" fillId="3" borderId="54" xfId="40220" applyFont="1" applyBorder="1" applyAlignment="1">
      <alignment horizontal="center" vertical="center" wrapText="1"/>
    </xf>
    <xf numFmtId="0" fontId="152" fillId="3" borderId="55" xfId="40222" applyFont="1" applyBorder="1" applyAlignment="1">
      <alignment horizontal="center" vertical="center" wrapText="1"/>
    </xf>
    <xf numFmtId="0" fontId="152" fillId="3" borderId="54" xfId="40280" applyFont="1" applyBorder="1" applyAlignment="1">
      <alignment horizontal="center" vertical="center" wrapText="1"/>
    </xf>
    <xf numFmtId="0" fontId="152" fillId="3" borderId="55" xfId="40282" applyFont="1" applyBorder="1" applyAlignment="1">
      <alignment horizontal="center" vertical="center" wrapText="1"/>
    </xf>
    <xf numFmtId="0" fontId="152" fillId="3" borderId="54" xfId="40334" applyFont="1" applyBorder="1" applyAlignment="1">
      <alignment horizontal="center" vertical="center" wrapText="1"/>
    </xf>
    <xf numFmtId="0" fontId="152" fillId="3" borderId="55" xfId="40335" applyFont="1" applyBorder="1" applyAlignment="1">
      <alignment horizontal="center" vertical="center" wrapText="1"/>
    </xf>
    <xf numFmtId="0" fontId="152" fillId="3" borderId="55" xfId="40336" applyFont="1" applyBorder="1" applyAlignment="1">
      <alignment horizontal="center" vertical="center" wrapText="1"/>
    </xf>
    <xf numFmtId="0" fontId="152" fillId="3" borderId="54" xfId="40340" applyFont="1" applyBorder="1" applyAlignment="1">
      <alignment horizontal="center" vertical="center" wrapText="1"/>
    </xf>
    <xf numFmtId="0" fontId="152" fillId="3" borderId="55" xfId="40342" applyFont="1" applyBorder="1" applyAlignment="1">
      <alignment horizontal="center" vertical="center" wrapText="1"/>
    </xf>
    <xf numFmtId="0" fontId="152" fillId="3" borderId="54" xfId="40402" applyFont="1" applyBorder="1" applyAlignment="1">
      <alignment horizontal="center" vertical="center" wrapText="1"/>
    </xf>
    <xf numFmtId="0" fontId="152" fillId="3" borderId="55" xfId="40404" applyFont="1" applyBorder="1" applyAlignment="1">
      <alignment horizontal="center" vertical="center" wrapText="1"/>
    </xf>
    <xf numFmtId="0" fontId="152" fillId="3" borderId="54" xfId="40408" applyFont="1" applyBorder="1" applyAlignment="1">
      <alignment horizontal="center" vertical="center" wrapText="1"/>
    </xf>
    <xf numFmtId="0" fontId="152" fillId="3" borderId="55" xfId="40410" applyFont="1" applyBorder="1" applyAlignment="1">
      <alignment horizontal="center" vertical="center" wrapText="1"/>
    </xf>
    <xf numFmtId="0" fontId="163" fillId="3" borderId="10" xfId="39959" applyFont="1" applyAlignment="1">
      <alignment horizontal="left" vertical="center"/>
    </xf>
    <xf numFmtId="0" fontId="152" fillId="3" borderId="10" xfId="40020" applyFont="1" applyAlignment="1">
      <alignment horizontal="left" vertical="center"/>
    </xf>
    <xf numFmtId="0" fontId="163" fillId="3" borderId="10" xfId="40019" applyFont="1" applyAlignment="1">
      <alignment horizontal="left" vertical="center"/>
    </xf>
    <xf numFmtId="0" fontId="152" fillId="3" borderId="10" xfId="40080" applyFont="1" applyAlignment="1">
      <alignment horizontal="left" vertical="center"/>
    </xf>
    <xf numFmtId="0" fontId="163" fillId="3" borderId="10" xfId="40079" applyFont="1" applyAlignment="1">
      <alignment horizontal="left" vertical="center"/>
    </xf>
    <xf numFmtId="0" fontId="163" fillId="3" borderId="10" xfId="40139" applyFont="1" applyAlignment="1">
      <alignment horizontal="left" vertical="center"/>
    </xf>
    <xf numFmtId="0" fontId="152" fillId="3" borderId="10" xfId="40200" applyFont="1" applyAlignment="1">
      <alignment horizontal="left" vertical="center"/>
    </xf>
    <xf numFmtId="0" fontId="163" fillId="3" borderId="10" xfId="40199" applyFont="1" applyAlignment="1">
      <alignment horizontal="left" vertical="center"/>
    </xf>
    <xf numFmtId="0" fontId="163" fillId="3" borderId="10" xfId="40259" applyFont="1" applyAlignment="1">
      <alignment horizontal="left" vertical="center"/>
    </xf>
    <xf numFmtId="0" fontId="152" fillId="3" borderId="57" xfId="40332" applyFont="1" applyBorder="1" applyAlignment="1">
      <alignment horizontal="left" vertical="center"/>
    </xf>
    <xf numFmtId="0" fontId="163" fillId="3" borderId="10" xfId="40319" applyFont="1" applyAlignment="1">
      <alignment horizontal="left" vertical="center"/>
    </xf>
    <xf numFmtId="0" fontId="163" fillId="3" borderId="10" xfId="40387" applyFont="1" applyAlignment="1">
      <alignment horizontal="left" vertical="center"/>
    </xf>
    <xf numFmtId="0" fontId="152" fillId="3" borderId="57" xfId="39978" applyFont="1" applyBorder="1" applyAlignment="1">
      <alignment horizontal="left" vertical="center"/>
    </xf>
    <xf numFmtId="0" fontId="163" fillId="3" borderId="10" xfId="39965" applyFont="1" applyAlignment="1">
      <alignment horizontal="left" vertical="center"/>
    </xf>
    <xf numFmtId="0" fontId="152" fillId="3" borderId="57" xfId="40038" applyFont="1" applyBorder="1" applyAlignment="1">
      <alignment horizontal="left" vertical="center"/>
    </xf>
    <xf numFmtId="0" fontId="163" fillId="3" borderId="10" xfId="40025" applyFont="1" applyAlignment="1">
      <alignment horizontal="left" vertical="center"/>
    </xf>
    <xf numFmtId="0" fontId="152" fillId="3" borderId="57" xfId="40098" applyFont="1" applyBorder="1" applyAlignment="1">
      <alignment horizontal="left" vertical="center"/>
    </xf>
    <xf numFmtId="0" fontId="163" fillId="3" borderId="10" xfId="40085" applyFont="1" applyAlignment="1">
      <alignment horizontal="left" vertical="center"/>
    </xf>
    <xf numFmtId="0" fontId="152" fillId="3" borderId="57" xfId="40158" applyFont="1" applyBorder="1" applyAlignment="1">
      <alignment horizontal="left" vertical="center"/>
    </xf>
    <xf numFmtId="0" fontId="163" fillId="3" borderId="10" xfId="40145" applyFont="1" applyAlignment="1">
      <alignment horizontal="left" vertical="center"/>
    </xf>
    <xf numFmtId="0" fontId="152" fillId="3" borderId="57" xfId="40218" applyFont="1" applyBorder="1" applyAlignment="1">
      <alignment horizontal="left" vertical="center"/>
    </xf>
    <xf numFmtId="0" fontId="163" fillId="3" borderId="10" xfId="40205" applyFont="1" applyAlignment="1">
      <alignment horizontal="left" vertical="center"/>
    </xf>
    <xf numFmtId="0" fontId="152" fillId="3" borderId="57" xfId="40278" applyFont="1" applyBorder="1" applyAlignment="1">
      <alignment horizontal="left" vertical="center"/>
    </xf>
    <xf numFmtId="0" fontId="163" fillId="3" borderId="10" xfId="40265" applyFont="1" applyAlignment="1">
      <alignment horizontal="left" vertical="center"/>
    </xf>
    <xf numFmtId="0" fontId="152" fillId="3" borderId="57" xfId="40338" applyFont="1" applyBorder="1" applyAlignment="1">
      <alignment horizontal="left" vertical="center"/>
    </xf>
    <xf numFmtId="0" fontId="163" fillId="3" borderId="10" xfId="40325" applyFont="1" applyAlignment="1">
      <alignment horizontal="left" vertical="center"/>
    </xf>
    <xf numFmtId="0" fontId="163" fillId="3" borderId="10" xfId="40393" applyFont="1" applyAlignment="1">
      <alignment horizontal="left" vertical="center"/>
    </xf>
    <xf numFmtId="0" fontId="152" fillId="33" borderId="10" xfId="40388" applyFont="1" applyFill="1" applyAlignment="1">
      <alignment horizontal="left" vertical="center"/>
    </xf>
    <xf numFmtId="0" fontId="152" fillId="34" borderId="10" xfId="40320" applyFont="1" applyFill="1" applyAlignment="1">
      <alignment horizontal="left" vertical="center"/>
    </xf>
    <xf numFmtId="0" fontId="152" fillId="30" borderId="10" xfId="40260" applyFont="1" applyFill="1" applyAlignment="1">
      <alignment horizontal="left" vertical="center"/>
    </xf>
    <xf numFmtId="0" fontId="152" fillId="31" borderId="10" xfId="40140" applyFont="1" applyFill="1" applyAlignment="1">
      <alignment horizontal="left" vertical="center"/>
    </xf>
    <xf numFmtId="0" fontId="152" fillId="9" borderId="10" xfId="39960" applyFont="1" applyFill="1" applyAlignment="1">
      <alignment horizontal="left" vertical="center"/>
    </xf>
    <xf numFmtId="1" fontId="72" fillId="4" borderId="39" xfId="19344" applyNumberFormat="1" applyFont="1" applyFill="1" applyBorder="1" applyAlignment="1" applyProtection="1">
      <alignment horizontal="center" vertical="center"/>
    </xf>
    <xf numFmtId="1" fontId="72" fillId="4" borderId="42" xfId="19344" applyNumberFormat="1" applyFont="1" applyFill="1" applyBorder="1" applyAlignment="1" applyProtection="1">
      <alignment horizontal="center" vertical="center"/>
    </xf>
    <xf numFmtId="0" fontId="25" fillId="0" borderId="10" xfId="19344" applyFill="1" applyBorder="1" applyAlignment="1">
      <alignment wrapText="1"/>
    </xf>
    <xf numFmtId="0" fontId="25" fillId="0" borderId="10" xfId="19344" applyFill="1" applyBorder="1" applyAlignment="1">
      <alignment vertical="top" wrapText="1"/>
    </xf>
    <xf numFmtId="0" fontId="137" fillId="15" borderId="10" xfId="19344" applyFont="1" applyFill="1" applyAlignment="1">
      <alignment vertical="top" wrapText="1"/>
    </xf>
    <xf numFmtId="0" fontId="137" fillId="0" borderId="10" xfId="19344" applyFont="1" applyFill="1" applyBorder="1" applyAlignment="1">
      <alignment vertical="top" wrapText="1"/>
    </xf>
    <xf numFmtId="0" fontId="0" fillId="0" borderId="10" xfId="0" applyFill="1" applyBorder="1" applyAlignment="1">
      <alignment vertical="center"/>
    </xf>
    <xf numFmtId="0" fontId="25" fillId="0" borderId="10" xfId="19344" applyFill="1" applyBorder="1" applyAlignment="1">
      <alignment vertical="center" wrapText="1"/>
    </xf>
    <xf numFmtId="0" fontId="160" fillId="32" borderId="11" xfId="19344" applyFont="1" applyFill="1" applyBorder="1" applyAlignment="1">
      <alignment vertical="center"/>
    </xf>
    <xf numFmtId="0" fontId="25" fillId="15" borderId="10" xfId="19344" applyFill="1" applyAlignment="1">
      <alignment wrapText="1"/>
    </xf>
    <xf numFmtId="0" fontId="116" fillId="3" borderId="10" xfId="19344" applyFont="1" applyFill="1" applyBorder="1" applyAlignment="1" applyProtection="1">
      <alignment horizontal="center" vertical="center"/>
      <protection locked="0"/>
    </xf>
    <xf numFmtId="164" fontId="25" fillId="3" borderId="10" xfId="19344" applyNumberFormat="1" applyFont="1" applyAlignment="1" applyProtection="1">
      <alignment horizontal="center" vertical="center"/>
      <protection locked="0"/>
    </xf>
    <xf numFmtId="0" fontId="166" fillId="27" borderId="5" xfId="19344" applyFont="1" applyFill="1" applyBorder="1" applyAlignment="1">
      <alignment vertical="center"/>
    </xf>
    <xf numFmtId="0" fontId="175" fillId="27" borderId="6" xfId="19344" applyFont="1" applyFill="1" applyBorder="1" applyAlignment="1">
      <alignment vertical="center"/>
    </xf>
    <xf numFmtId="0" fontId="175" fillId="27" borderId="4" xfId="19344" applyFont="1" applyFill="1" applyBorder="1" applyAlignment="1">
      <alignment vertical="center"/>
    </xf>
    <xf numFmtId="0" fontId="166" fillId="27" borderId="4" xfId="19344" applyFont="1" applyFill="1" applyBorder="1" applyAlignment="1"/>
    <xf numFmtId="0" fontId="166" fillId="27" borderId="6" xfId="19344" applyFont="1" applyFill="1" applyBorder="1" applyAlignment="1"/>
    <xf numFmtId="169" fontId="151" fillId="0" borderId="10" xfId="39997" applyNumberFormat="1" applyFont="1" applyFill="1" applyBorder="1" applyAlignment="1">
      <alignment horizontal="right" vertical="center"/>
    </xf>
    <xf numFmtId="169" fontId="151" fillId="0" borderId="10" xfId="40009" applyNumberFormat="1" applyFont="1" applyFill="1" applyBorder="1" applyAlignment="1">
      <alignment horizontal="right" vertical="center"/>
    </xf>
    <xf numFmtId="0" fontId="0" fillId="0" borderId="10" xfId="0" applyBorder="1"/>
    <xf numFmtId="169" fontId="151" fillId="0" borderId="10" xfId="39985" applyNumberFormat="1" applyFont="1" applyFill="1" applyBorder="1" applyAlignment="1">
      <alignment horizontal="right" vertical="center"/>
    </xf>
    <xf numFmtId="0" fontId="0" fillId="0" borderId="10" xfId="0" applyFill="1" applyBorder="1"/>
    <xf numFmtId="0" fontId="165" fillId="15" borderId="1" xfId="19344" applyFont="1" applyFill="1" applyBorder="1" applyAlignment="1"/>
    <xf numFmtId="0" fontId="137" fillId="15" borderId="2" xfId="19344" applyFont="1" applyFill="1" applyBorder="1" applyAlignment="1"/>
    <xf numFmtId="0" fontId="165" fillId="15" borderId="3" xfId="19344" applyFont="1" applyFill="1" applyBorder="1" applyAlignment="1"/>
    <xf numFmtId="0" fontId="137" fillId="15" borderId="4" xfId="19344" applyFont="1" applyFill="1" applyBorder="1" applyAlignment="1"/>
    <xf numFmtId="0" fontId="166" fillId="15" borderId="3" xfId="19344" applyFont="1" applyFill="1" applyBorder="1" applyAlignment="1"/>
    <xf numFmtId="0" fontId="166" fillId="15" borderId="4" xfId="19344" applyFont="1" applyFill="1" applyBorder="1" applyAlignment="1"/>
    <xf numFmtId="0" fontId="166" fillId="15" borderId="3" xfId="19344" applyFont="1" applyFill="1" applyBorder="1" applyAlignment="1">
      <alignment vertical="center"/>
    </xf>
    <xf numFmtId="0" fontId="166" fillId="15" borderId="4" xfId="19344" applyFont="1" applyFill="1" applyBorder="1" applyAlignment="1">
      <alignment vertical="center"/>
    </xf>
    <xf numFmtId="0" fontId="175" fillId="15" borderId="4" xfId="19344" applyFont="1" applyFill="1" applyBorder="1" applyAlignment="1">
      <alignment vertical="center"/>
    </xf>
    <xf numFmtId="0" fontId="152" fillId="26" borderId="70" xfId="40242" applyFont="1" applyFill="1" applyBorder="1" applyAlignment="1">
      <alignment horizontal="left" vertical="center"/>
    </xf>
    <xf numFmtId="0" fontId="152" fillId="26" borderId="59" xfId="40254" applyFont="1" applyFill="1" applyBorder="1" applyAlignment="1">
      <alignment horizontal="left" vertical="center"/>
    </xf>
    <xf numFmtId="0" fontId="152" fillId="26" borderId="58" xfId="40109" applyFont="1" applyFill="1" applyBorder="1" applyAlignment="1">
      <alignment horizontal="left" vertical="center" wrapText="1"/>
    </xf>
    <xf numFmtId="0" fontId="152" fillId="26" borderId="59" xfId="40121" applyFont="1" applyFill="1" applyBorder="1" applyAlignment="1">
      <alignment horizontal="left" vertical="center" wrapText="1"/>
    </xf>
    <xf numFmtId="0" fontId="25" fillId="3" borderId="10" xfId="19344" applyAlignment="1"/>
    <xf numFmtId="0" fontId="178" fillId="27" borderId="4" xfId="19344" applyFont="1" applyFill="1" applyBorder="1" applyAlignment="1"/>
    <xf numFmtId="0" fontId="178" fillId="3" borderId="4" xfId="19344" applyFont="1" applyBorder="1" applyAlignment="1"/>
    <xf numFmtId="0" fontId="178" fillId="27" borderId="6" xfId="19344" applyFont="1" applyFill="1" applyBorder="1" applyAlignment="1"/>
    <xf numFmtId="0" fontId="25" fillId="3" borderId="10" xfId="19344" applyAlignment="1">
      <alignment vertical="center" wrapText="1"/>
    </xf>
    <xf numFmtId="170" fontId="157" fillId="2" borderId="74" xfId="19344" applyNumberFormat="1" applyFont="1" applyFill="1" applyBorder="1" applyAlignment="1">
      <alignment vertical="center"/>
    </xf>
    <xf numFmtId="170" fontId="157" fillId="2" borderId="75" xfId="19344" applyNumberFormat="1" applyFont="1" applyFill="1" applyBorder="1" applyAlignment="1">
      <alignment vertical="center"/>
    </xf>
    <xf numFmtId="0" fontId="152" fillId="26" borderId="102" xfId="40115" applyFont="1" applyFill="1" applyBorder="1" applyAlignment="1">
      <alignment horizontal="left" vertical="center" wrapText="1"/>
    </xf>
    <xf numFmtId="0" fontId="152" fillId="3" borderId="10" xfId="39972" applyFont="1" applyBorder="1" applyAlignment="1">
      <alignment horizontal="left" vertical="center"/>
    </xf>
    <xf numFmtId="0" fontId="152" fillId="3" borderId="10" xfId="40032" applyFont="1" applyBorder="1" applyAlignment="1">
      <alignment horizontal="left" vertical="center"/>
    </xf>
    <xf numFmtId="0" fontId="152" fillId="3" borderId="10" xfId="40092" applyFont="1" applyBorder="1" applyAlignment="1">
      <alignment horizontal="left" vertical="center"/>
    </xf>
    <xf numFmtId="0" fontId="152" fillId="3" borderId="10" xfId="40152" applyFont="1" applyBorder="1" applyAlignment="1">
      <alignment horizontal="left" vertical="center"/>
    </xf>
    <xf numFmtId="0" fontId="152" fillId="3" borderId="10" xfId="40212" applyFont="1" applyBorder="1" applyAlignment="1">
      <alignment horizontal="left" vertical="center"/>
    </xf>
    <xf numFmtId="0" fontId="152" fillId="3" borderId="10" xfId="40272" applyFont="1" applyBorder="1" applyAlignment="1">
      <alignment horizontal="left" vertical="center"/>
    </xf>
    <xf numFmtId="170" fontId="157" fillId="2" borderId="106" xfId="19344" applyNumberFormat="1" applyFont="1" applyFill="1" applyBorder="1" applyAlignment="1">
      <alignment vertical="center"/>
    </xf>
    <xf numFmtId="0" fontId="152" fillId="26" borderId="107" xfId="40115" applyFont="1" applyFill="1" applyBorder="1" applyAlignment="1">
      <alignment horizontal="left" vertical="center" wrapText="1"/>
    </xf>
    <xf numFmtId="0" fontId="152" fillId="26" borderId="107" xfId="40235" applyFont="1" applyFill="1" applyBorder="1" applyAlignment="1">
      <alignment horizontal="left" vertical="center" wrapText="1"/>
    </xf>
    <xf numFmtId="0" fontId="152" fillId="26" borderId="107" xfId="40295" applyFont="1" applyFill="1" applyBorder="1" applyAlignment="1">
      <alignment horizontal="left" vertical="center" wrapText="1"/>
    </xf>
    <xf numFmtId="0" fontId="152" fillId="26" borderId="108" xfId="39984" applyFont="1" applyFill="1" applyBorder="1" applyAlignment="1">
      <alignment horizontal="left" vertical="center"/>
    </xf>
    <xf numFmtId="0" fontId="152" fillId="26" borderId="109" xfId="39996" applyFont="1" applyFill="1" applyBorder="1" applyAlignment="1">
      <alignment horizontal="left" vertical="center"/>
    </xf>
    <xf numFmtId="0" fontId="152" fillId="26" borderId="110" xfId="40008" applyFont="1" applyFill="1" applyBorder="1" applyAlignment="1">
      <alignment horizontal="left" vertical="center"/>
    </xf>
    <xf numFmtId="0" fontId="152" fillId="26" borderId="108" xfId="40044" applyFont="1" applyFill="1" applyBorder="1" applyAlignment="1">
      <alignment horizontal="left" vertical="center"/>
    </xf>
    <xf numFmtId="0" fontId="152" fillId="26" borderId="109" xfId="40056" applyFont="1" applyFill="1" applyBorder="1" applyAlignment="1">
      <alignment horizontal="left" vertical="center"/>
    </xf>
    <xf numFmtId="0" fontId="152" fillId="26" borderId="109" xfId="40062" applyFont="1" applyFill="1" applyBorder="1" applyAlignment="1">
      <alignment horizontal="left" vertical="center"/>
    </xf>
    <xf numFmtId="0" fontId="152" fillId="26" borderId="110" xfId="40074" applyFont="1" applyFill="1" applyBorder="1" applyAlignment="1">
      <alignment horizontal="left" vertical="center"/>
    </xf>
    <xf numFmtId="0" fontId="152" fillId="26" borderId="108" xfId="40104" applyFont="1" applyFill="1" applyBorder="1" applyAlignment="1">
      <alignment horizontal="left" vertical="center"/>
    </xf>
    <xf numFmtId="0" fontId="152" fillId="26" borderId="109" xfId="40116" applyFont="1" applyFill="1" applyBorder="1" applyAlignment="1">
      <alignment horizontal="left" vertical="center"/>
    </xf>
    <xf numFmtId="0" fontId="152" fillId="26" borderId="110" xfId="40116" applyFont="1" applyFill="1" applyBorder="1" applyAlignment="1">
      <alignment horizontal="left" vertical="center"/>
    </xf>
    <xf numFmtId="0" fontId="152" fillId="26" borderId="108" xfId="40164" applyFont="1" applyFill="1" applyBorder="1" applyAlignment="1">
      <alignment horizontal="left" vertical="center"/>
    </xf>
    <xf numFmtId="0" fontId="152" fillId="26" borderId="109" xfId="40176" applyFont="1" applyFill="1" applyBorder="1" applyAlignment="1">
      <alignment horizontal="left" vertical="center"/>
    </xf>
    <xf numFmtId="0" fontId="152" fillId="26" borderId="110" xfId="40188" applyFont="1" applyFill="1" applyBorder="1" applyAlignment="1">
      <alignment horizontal="left" vertical="center"/>
    </xf>
    <xf numFmtId="0" fontId="152" fillId="26" borderId="108" xfId="40224" applyFont="1" applyFill="1" applyBorder="1" applyAlignment="1">
      <alignment horizontal="left" vertical="center"/>
    </xf>
    <xf numFmtId="0" fontId="152" fillId="26" borderId="109" xfId="40236" applyFont="1" applyFill="1" applyBorder="1" applyAlignment="1">
      <alignment horizontal="left" vertical="center"/>
    </xf>
    <xf numFmtId="0" fontId="152" fillId="26" borderId="109" xfId="40248" applyFont="1" applyFill="1" applyBorder="1" applyAlignment="1">
      <alignment horizontal="left" vertical="center"/>
    </xf>
    <xf numFmtId="0" fontId="152" fillId="26" borderId="110" xfId="40236" applyFont="1" applyFill="1" applyBorder="1" applyAlignment="1">
      <alignment horizontal="left" vertical="center"/>
    </xf>
    <xf numFmtId="0" fontId="152" fillId="26" borderId="108" xfId="40284" applyFont="1" applyFill="1" applyBorder="1" applyAlignment="1">
      <alignment horizontal="left" vertical="center"/>
    </xf>
    <xf numFmtId="0" fontId="152" fillId="26" borderId="109" xfId="40296" applyFont="1" applyFill="1" applyBorder="1" applyAlignment="1">
      <alignment horizontal="left" vertical="center"/>
    </xf>
    <xf numFmtId="0" fontId="152" fillId="26" borderId="110" xfId="40296" applyFont="1" applyFill="1" applyBorder="1" applyAlignment="1">
      <alignment horizontal="left" vertical="center"/>
    </xf>
    <xf numFmtId="0" fontId="152" fillId="3" borderId="52" xfId="39974" applyFont="1" applyBorder="1" applyAlignment="1">
      <alignment horizontal="center" vertical="center" wrapText="1"/>
    </xf>
    <xf numFmtId="0" fontId="152" fillId="3" borderId="112" xfId="39974" applyFont="1" applyBorder="1" applyAlignment="1">
      <alignment horizontal="center" vertical="center" wrapText="1"/>
    </xf>
    <xf numFmtId="0" fontId="152" fillId="3" borderId="53" xfId="39975" applyFont="1" applyBorder="1" applyAlignment="1">
      <alignment horizontal="center" vertical="center" wrapText="1"/>
    </xf>
    <xf numFmtId="0" fontId="152" fillId="3" borderId="111" xfId="39974" applyFont="1" applyBorder="1" applyAlignment="1">
      <alignment horizontal="center" vertical="center" wrapText="1"/>
    </xf>
    <xf numFmtId="0" fontId="152" fillId="3" borderId="52" xfId="40034" applyFont="1" applyBorder="1" applyAlignment="1">
      <alignment horizontal="center" vertical="center" wrapText="1"/>
    </xf>
    <xf numFmtId="0" fontId="152" fillId="3" borderId="97" xfId="40035" applyFont="1" applyBorder="1" applyAlignment="1">
      <alignment horizontal="center" vertical="center" wrapText="1"/>
    </xf>
    <xf numFmtId="0" fontId="152" fillId="3" borderId="112" xfId="40034" applyFont="1" applyBorder="1" applyAlignment="1">
      <alignment horizontal="center" vertical="center" wrapText="1"/>
    </xf>
    <xf numFmtId="0" fontId="152" fillId="3" borderId="53" xfId="40035" applyFont="1" applyBorder="1" applyAlignment="1">
      <alignment horizontal="center" vertical="center" wrapText="1"/>
    </xf>
    <xf numFmtId="0" fontId="152" fillId="3" borderId="111" xfId="40034" applyFont="1" applyBorder="1" applyAlignment="1">
      <alignment horizontal="center" vertical="center" wrapText="1"/>
    </xf>
    <xf numFmtId="0" fontId="152" fillId="3" borderId="52" xfId="40094" applyFont="1" applyBorder="1" applyAlignment="1">
      <alignment horizontal="center" vertical="center" wrapText="1"/>
    </xf>
    <xf numFmtId="0" fontId="152" fillId="3" borderId="97" xfId="40095" applyFont="1" applyBorder="1" applyAlignment="1">
      <alignment horizontal="center" vertical="center" wrapText="1"/>
    </xf>
    <xf numFmtId="0" fontId="152" fillId="3" borderId="112" xfId="40094" applyFont="1" applyBorder="1" applyAlignment="1">
      <alignment horizontal="center" vertical="center" wrapText="1"/>
    </xf>
    <xf numFmtId="0" fontId="152" fillId="3" borderId="53" xfId="40095" applyFont="1" applyBorder="1" applyAlignment="1">
      <alignment horizontal="center" vertical="center" wrapText="1"/>
    </xf>
    <xf numFmtId="0" fontId="152" fillId="3" borderId="111" xfId="40094" applyFont="1" applyBorder="1" applyAlignment="1">
      <alignment horizontal="center" vertical="center" wrapText="1"/>
    </xf>
    <xf numFmtId="0" fontId="152" fillId="3" borderId="52" xfId="40154" applyFont="1" applyBorder="1" applyAlignment="1">
      <alignment horizontal="center" vertical="center" wrapText="1"/>
    </xf>
    <xf numFmtId="0" fontId="152" fillId="3" borderId="112" xfId="40154" applyFont="1" applyBorder="1" applyAlignment="1">
      <alignment horizontal="center" vertical="center" wrapText="1"/>
    </xf>
    <xf numFmtId="0" fontId="152" fillId="3" borderId="53" xfId="40155" applyFont="1" applyBorder="1" applyAlignment="1">
      <alignment horizontal="center" vertical="center" wrapText="1"/>
    </xf>
    <xf numFmtId="0" fontId="152" fillId="3" borderId="111" xfId="40154" applyFont="1" applyBorder="1" applyAlignment="1">
      <alignment horizontal="center" vertical="center" wrapText="1"/>
    </xf>
    <xf numFmtId="0" fontId="152" fillId="3" borderId="53" xfId="40156" applyFont="1" applyBorder="1" applyAlignment="1">
      <alignment horizontal="center" vertical="center" wrapText="1"/>
    </xf>
    <xf numFmtId="0" fontId="152" fillId="3" borderId="52" xfId="40214" applyFont="1" applyBorder="1" applyAlignment="1">
      <alignment horizontal="center" vertical="center" wrapText="1"/>
    </xf>
    <xf numFmtId="0" fontId="152" fillId="3" borderId="112" xfId="40214" applyFont="1" applyBorder="1" applyAlignment="1">
      <alignment horizontal="center" vertical="center" wrapText="1"/>
    </xf>
    <xf numFmtId="0" fontId="152" fillId="3" borderId="53" xfId="40215" applyFont="1" applyBorder="1" applyAlignment="1">
      <alignment horizontal="center" vertical="center" wrapText="1"/>
    </xf>
    <xf numFmtId="0" fontId="152" fillId="3" borderId="111" xfId="40214" applyFont="1" applyBorder="1" applyAlignment="1">
      <alignment horizontal="center" vertical="center" wrapText="1"/>
    </xf>
    <xf numFmtId="0" fontId="152" fillId="3" borderId="53" xfId="40216" applyFont="1" applyBorder="1" applyAlignment="1">
      <alignment horizontal="center" vertical="center" wrapText="1"/>
    </xf>
    <xf numFmtId="0" fontId="152" fillId="3" borderId="52" xfId="40274" applyFont="1" applyBorder="1" applyAlignment="1">
      <alignment horizontal="center" vertical="center" wrapText="1"/>
    </xf>
    <xf numFmtId="0" fontId="152" fillId="3" borderId="112" xfId="40274" applyFont="1" applyBorder="1" applyAlignment="1">
      <alignment horizontal="center" vertical="center" wrapText="1"/>
    </xf>
    <xf numFmtId="0" fontId="152" fillId="3" borderId="53" xfId="40275" applyFont="1" applyBorder="1" applyAlignment="1">
      <alignment horizontal="center" vertical="center" wrapText="1"/>
    </xf>
    <xf numFmtId="0" fontId="152" fillId="3" borderId="111" xfId="40274" applyFont="1" applyBorder="1" applyAlignment="1">
      <alignment horizontal="center" vertical="center" wrapText="1"/>
    </xf>
    <xf numFmtId="0" fontId="152" fillId="3" borderId="53" xfId="40276" applyFont="1" applyBorder="1" applyAlignment="1">
      <alignment horizontal="center" vertical="center" wrapText="1"/>
    </xf>
    <xf numFmtId="170" fontId="156" fillId="27" borderId="118" xfId="19344" applyNumberFormat="1" applyFont="1" applyFill="1" applyBorder="1" applyAlignment="1">
      <alignment horizontal="center" vertical="center"/>
    </xf>
    <xf numFmtId="170" fontId="156" fillId="27" borderId="119" xfId="19344" applyNumberFormat="1" applyFont="1" applyFill="1" applyBorder="1" applyAlignment="1">
      <alignment horizontal="center" vertical="center"/>
    </xf>
    <xf numFmtId="170" fontId="156" fillId="27" borderId="120" xfId="19344" applyNumberFormat="1" applyFont="1" applyFill="1" applyBorder="1" applyAlignment="1">
      <alignment horizontal="center" vertical="center"/>
    </xf>
    <xf numFmtId="170" fontId="156" fillId="27" borderId="121" xfId="19344" applyNumberFormat="1" applyFont="1" applyFill="1" applyBorder="1" applyAlignment="1">
      <alignment horizontal="center" vertical="center"/>
    </xf>
    <xf numFmtId="170" fontId="156" fillId="27" borderId="122" xfId="19344" applyNumberFormat="1" applyFont="1" applyFill="1" applyBorder="1" applyAlignment="1">
      <alignment horizontal="center" vertical="center"/>
    </xf>
    <xf numFmtId="170" fontId="156" fillId="27" borderId="80" xfId="19344" applyNumberFormat="1" applyFont="1" applyFill="1" applyBorder="1" applyAlignment="1">
      <alignment horizontal="center" vertical="center"/>
    </xf>
    <xf numFmtId="170" fontId="156" fillId="27" borderId="51" xfId="19344" applyNumberFormat="1" applyFont="1" applyFill="1" applyBorder="1" applyAlignment="1">
      <alignment horizontal="center" vertical="center"/>
    </xf>
    <xf numFmtId="170" fontId="156" fillId="27" borderId="95" xfId="19344" applyNumberFormat="1" applyFont="1" applyFill="1" applyBorder="1" applyAlignment="1">
      <alignment horizontal="center" vertical="center"/>
    </xf>
    <xf numFmtId="170" fontId="156" fillId="27" borderId="88" xfId="19344" applyNumberFormat="1" applyFont="1" applyFill="1" applyBorder="1" applyAlignment="1">
      <alignment horizontal="center" vertical="center"/>
    </xf>
    <xf numFmtId="170" fontId="156" fillId="27" borderId="68" xfId="19344" applyNumberFormat="1" applyFont="1" applyFill="1" applyBorder="1" applyAlignment="1">
      <alignment horizontal="center" vertical="center"/>
    </xf>
    <xf numFmtId="170" fontId="156" fillId="27" borderId="81" xfId="19344" applyNumberFormat="1" applyFont="1" applyFill="1" applyBorder="1" applyAlignment="1">
      <alignment horizontal="center" vertical="center"/>
    </xf>
    <xf numFmtId="170" fontId="156" fillId="27" borderId="50" xfId="19344" applyNumberFormat="1" applyFont="1" applyFill="1" applyBorder="1" applyAlignment="1">
      <alignment horizontal="center" vertical="center"/>
    </xf>
    <xf numFmtId="170" fontId="156" fillId="27" borderId="96" xfId="19344" applyNumberFormat="1" applyFont="1" applyFill="1" applyBorder="1" applyAlignment="1">
      <alignment horizontal="center" vertical="center"/>
    </xf>
    <xf numFmtId="170" fontId="156" fillId="27" borderId="89" xfId="19344" applyNumberFormat="1" applyFont="1" applyFill="1" applyBorder="1" applyAlignment="1">
      <alignment horizontal="center" vertical="center"/>
    </xf>
    <xf numFmtId="170" fontId="156" fillId="27" borderId="69" xfId="19344" applyNumberFormat="1" applyFont="1" applyFill="1" applyBorder="1" applyAlignment="1">
      <alignment horizontal="center" vertical="center"/>
    </xf>
    <xf numFmtId="169" fontId="151" fillId="28" borderId="113" xfId="40105" applyNumberFormat="1" applyFont="1" applyFill="1" applyBorder="1" applyAlignment="1">
      <alignment horizontal="center" vertical="center"/>
    </xf>
    <xf numFmtId="169" fontId="151" fillId="28" borderId="114" xfId="40106" applyNumberFormat="1" applyFont="1" applyFill="1" applyBorder="1" applyAlignment="1">
      <alignment horizontal="center" vertical="center"/>
    </xf>
    <xf numFmtId="169" fontId="151" fillId="28" borderId="115" xfId="40107" applyNumberFormat="1" applyFont="1" applyFill="1" applyBorder="1" applyAlignment="1">
      <alignment horizontal="center" vertical="center"/>
    </xf>
    <xf numFmtId="169" fontId="151" fillId="28" borderId="116" xfId="40106" applyNumberFormat="1" applyFont="1" applyFill="1" applyBorder="1" applyAlignment="1">
      <alignment horizontal="center" vertical="center"/>
    </xf>
    <xf numFmtId="169" fontId="151" fillId="28" borderId="117" xfId="40107" applyNumberFormat="1" applyFont="1" applyFill="1" applyBorder="1" applyAlignment="1">
      <alignment horizontal="center" vertical="center"/>
    </xf>
    <xf numFmtId="169" fontId="151" fillId="28" borderId="113" xfId="40106" applyNumberFormat="1" applyFont="1" applyFill="1" applyBorder="1" applyAlignment="1">
      <alignment horizontal="center" vertical="center"/>
    </xf>
    <xf numFmtId="169" fontId="151" fillId="28" borderId="117" xfId="40108" applyNumberFormat="1" applyFont="1" applyFill="1" applyBorder="1" applyAlignment="1">
      <alignment horizontal="center" vertical="center"/>
    </xf>
    <xf numFmtId="169" fontId="151" fillId="28" borderId="78" xfId="40117" applyNumberFormat="1" applyFont="1" applyFill="1" applyBorder="1" applyAlignment="1">
      <alignment horizontal="center" vertical="center"/>
    </xf>
    <xf numFmtId="169" fontId="151" fillId="28" borderId="56" xfId="40118" applyNumberFormat="1" applyFont="1" applyFill="1" applyBorder="1" applyAlignment="1">
      <alignment horizontal="center" vertical="center"/>
    </xf>
    <xf numFmtId="169" fontId="151" fillId="28" borderId="93" xfId="40119" applyNumberFormat="1" applyFont="1" applyFill="1" applyBorder="1" applyAlignment="1">
      <alignment horizontal="center" vertical="center"/>
    </xf>
    <xf numFmtId="169" fontId="151" fillId="28" borderId="63" xfId="40118" applyNumberFormat="1" applyFont="1" applyFill="1" applyBorder="1" applyAlignment="1">
      <alignment horizontal="center" vertical="center"/>
    </xf>
    <xf numFmtId="169" fontId="151" fillId="28" borderId="64" xfId="40119" applyNumberFormat="1" applyFont="1" applyFill="1" applyBorder="1" applyAlignment="1">
      <alignment horizontal="center" vertical="center"/>
    </xf>
    <xf numFmtId="169" fontId="151" fillId="28" borderId="78" xfId="40118" applyNumberFormat="1" applyFont="1" applyFill="1" applyBorder="1" applyAlignment="1">
      <alignment horizontal="center" vertical="center"/>
    </xf>
    <xf numFmtId="169" fontId="151" fillId="28" borderId="64" xfId="40120" applyNumberFormat="1" applyFont="1" applyFill="1" applyBorder="1" applyAlignment="1">
      <alignment horizontal="center" vertical="center"/>
    </xf>
    <xf numFmtId="169" fontId="151" fillId="28" borderId="85" xfId="40117" applyNumberFormat="1" applyFont="1" applyFill="1" applyBorder="1" applyAlignment="1">
      <alignment horizontal="center" vertical="center"/>
    </xf>
    <xf numFmtId="169" fontId="151" fillId="28" borderId="86" xfId="40118" applyNumberFormat="1" applyFont="1" applyFill="1" applyBorder="1" applyAlignment="1">
      <alignment horizontal="center" vertical="center"/>
    </xf>
    <xf numFmtId="169" fontId="151" fillId="28" borderId="98" xfId="40119" applyNumberFormat="1" applyFont="1" applyFill="1" applyBorder="1" applyAlignment="1">
      <alignment horizontal="center" vertical="center"/>
    </xf>
    <xf numFmtId="169" fontId="151" fillId="28" borderId="101" xfId="40118" applyNumberFormat="1" applyFont="1" applyFill="1" applyBorder="1" applyAlignment="1">
      <alignment horizontal="center" vertical="center"/>
    </xf>
    <xf numFmtId="169" fontId="151" fillId="28" borderId="87" xfId="40119" applyNumberFormat="1" applyFont="1" applyFill="1" applyBorder="1" applyAlignment="1">
      <alignment horizontal="center" vertical="center"/>
    </xf>
    <xf numFmtId="169" fontId="151" fillId="28" borderId="85" xfId="40118" applyNumberFormat="1" applyFont="1" applyFill="1" applyBorder="1" applyAlignment="1">
      <alignment horizontal="center" vertical="center"/>
    </xf>
    <xf numFmtId="169" fontId="151" fillId="28" borderId="87" xfId="40120" applyNumberFormat="1" applyFont="1" applyFill="1" applyBorder="1" applyAlignment="1">
      <alignment horizontal="center" vertical="center"/>
    </xf>
    <xf numFmtId="169" fontId="151" fillId="28" borderId="78" xfId="40237" applyNumberFormat="1" applyFont="1" applyFill="1" applyBorder="1" applyAlignment="1">
      <alignment horizontal="center" vertical="center"/>
    </xf>
    <xf numFmtId="169" fontId="151" fillId="28" borderId="56" xfId="40238" applyNumberFormat="1" applyFont="1" applyFill="1" applyBorder="1" applyAlignment="1">
      <alignment horizontal="center" vertical="center"/>
    </xf>
    <xf numFmtId="169" fontId="151" fillId="28" borderId="93" xfId="40239" applyNumberFormat="1" applyFont="1" applyFill="1" applyBorder="1" applyAlignment="1">
      <alignment horizontal="center" vertical="center"/>
    </xf>
    <xf numFmtId="169" fontId="151" fillId="28" borderId="63" xfId="40238" applyNumberFormat="1" applyFont="1" applyFill="1" applyBorder="1" applyAlignment="1">
      <alignment horizontal="center" vertical="center"/>
    </xf>
    <xf numFmtId="169" fontId="151" fillId="28" borderId="64" xfId="40239" applyNumberFormat="1" applyFont="1" applyFill="1" applyBorder="1" applyAlignment="1">
      <alignment horizontal="center" vertical="center"/>
    </xf>
    <xf numFmtId="169" fontId="151" fillId="28" borderId="78" xfId="40238" applyNumberFormat="1" applyFont="1" applyFill="1" applyBorder="1" applyAlignment="1">
      <alignment horizontal="center" vertical="center"/>
    </xf>
    <xf numFmtId="169" fontId="151" fillId="28" borderId="64" xfId="40240" applyNumberFormat="1" applyFont="1" applyFill="1" applyBorder="1" applyAlignment="1">
      <alignment horizontal="center" vertical="center"/>
    </xf>
    <xf numFmtId="169" fontId="151" fillId="28" borderId="85" xfId="40237" applyNumberFormat="1" applyFont="1" applyFill="1" applyBorder="1" applyAlignment="1">
      <alignment horizontal="center" vertical="center"/>
    </xf>
    <xf numFmtId="169" fontId="151" fillId="28" borderId="86" xfId="40238" applyNumberFormat="1" applyFont="1" applyFill="1" applyBorder="1" applyAlignment="1">
      <alignment horizontal="center" vertical="center"/>
    </xf>
    <xf numFmtId="169" fontId="151" fillId="28" borderId="98" xfId="40239" applyNumberFormat="1" applyFont="1" applyFill="1" applyBorder="1" applyAlignment="1">
      <alignment horizontal="center" vertical="center"/>
    </xf>
    <xf numFmtId="169" fontId="151" fillId="28" borderId="101" xfId="40238" applyNumberFormat="1" applyFont="1" applyFill="1" applyBorder="1" applyAlignment="1">
      <alignment horizontal="center" vertical="center"/>
    </xf>
    <xf numFmtId="169" fontId="151" fillId="28" borderId="87" xfId="40239" applyNumberFormat="1" applyFont="1" applyFill="1" applyBorder="1" applyAlignment="1">
      <alignment horizontal="center" vertical="center"/>
    </xf>
    <xf numFmtId="169" fontId="151" fillId="28" borderId="85" xfId="40238" applyNumberFormat="1" applyFont="1" applyFill="1" applyBorder="1" applyAlignment="1">
      <alignment horizontal="center" vertical="center"/>
    </xf>
    <xf numFmtId="169" fontId="151" fillId="28" borderId="87" xfId="40240" applyNumberFormat="1" applyFont="1" applyFill="1" applyBorder="1" applyAlignment="1">
      <alignment horizontal="center" vertical="center"/>
    </xf>
    <xf numFmtId="169" fontId="151" fillId="28" borderId="78" xfId="40297" applyNumberFormat="1" applyFont="1" applyFill="1" applyBorder="1" applyAlignment="1">
      <alignment horizontal="center" vertical="center"/>
    </xf>
    <xf numFmtId="169" fontId="151" fillId="28" borderId="56" xfId="40298" applyNumberFormat="1" applyFont="1" applyFill="1" applyBorder="1" applyAlignment="1">
      <alignment horizontal="center" vertical="center"/>
    </xf>
    <xf numFmtId="169" fontId="151" fillId="28" borderId="93" xfId="40299" applyNumberFormat="1" applyFont="1" applyFill="1" applyBorder="1" applyAlignment="1">
      <alignment horizontal="center" vertical="center"/>
    </xf>
    <xf numFmtId="169" fontId="151" fillId="28" borderId="63" xfId="40298" applyNumberFormat="1" applyFont="1" applyFill="1" applyBorder="1" applyAlignment="1">
      <alignment horizontal="center" vertical="center"/>
    </xf>
    <xf numFmtId="169" fontId="151" fillId="28" borderId="64" xfId="40299" applyNumberFormat="1" applyFont="1" applyFill="1" applyBorder="1" applyAlignment="1">
      <alignment horizontal="center" vertical="center"/>
    </xf>
    <xf numFmtId="169" fontId="151" fillId="28" borderId="78" xfId="40298" applyNumberFormat="1" applyFont="1" applyFill="1" applyBorder="1" applyAlignment="1">
      <alignment horizontal="center" vertical="center"/>
    </xf>
    <xf numFmtId="169" fontId="151" fillId="28" borderId="64" xfId="40300" applyNumberFormat="1" applyFont="1" applyFill="1" applyBorder="1" applyAlignment="1">
      <alignment horizontal="center" vertical="center"/>
    </xf>
    <xf numFmtId="169" fontId="151" fillId="28" borderId="85" xfId="40297" applyNumberFormat="1" applyFont="1" applyFill="1" applyBorder="1" applyAlignment="1">
      <alignment horizontal="center" vertical="center"/>
    </xf>
    <xf numFmtId="169" fontId="151" fillId="28" borderId="86" xfId="40298" applyNumberFormat="1" applyFont="1" applyFill="1" applyBorder="1" applyAlignment="1">
      <alignment horizontal="center" vertical="center"/>
    </xf>
    <xf numFmtId="169" fontId="151" fillId="28" borderId="98" xfId="40299" applyNumberFormat="1" applyFont="1" applyFill="1" applyBorder="1" applyAlignment="1">
      <alignment horizontal="center" vertical="center"/>
    </xf>
    <xf numFmtId="169" fontId="151" fillId="28" borderId="101" xfId="40298" applyNumberFormat="1" applyFont="1" applyFill="1" applyBorder="1" applyAlignment="1">
      <alignment horizontal="center" vertical="center"/>
    </xf>
    <xf numFmtId="169" fontId="151" fillId="28" borderId="87" xfId="40299" applyNumberFormat="1" applyFont="1" applyFill="1" applyBorder="1" applyAlignment="1">
      <alignment horizontal="center" vertical="center"/>
    </xf>
    <xf numFmtId="169" fontId="151" fillId="28" borderId="85" xfId="40298" applyNumberFormat="1" applyFont="1" applyFill="1" applyBorder="1" applyAlignment="1">
      <alignment horizontal="center" vertical="center"/>
    </xf>
    <xf numFmtId="169" fontId="151" fillId="28" borderId="87" xfId="40300" applyNumberFormat="1" applyFont="1" applyFill="1" applyBorder="1" applyAlignment="1">
      <alignment horizontal="center" vertical="center"/>
    </xf>
    <xf numFmtId="0" fontId="166" fillId="27" borderId="3" xfId="19344" applyFont="1" applyFill="1" applyBorder="1" applyAlignment="1">
      <alignment horizontal="left"/>
    </xf>
    <xf numFmtId="0" fontId="166" fillId="27" borderId="5" xfId="19344" applyFont="1" applyFill="1" applyBorder="1" applyAlignment="1"/>
    <xf numFmtId="0" fontId="152" fillId="3" borderId="111" xfId="39973" applyFont="1" applyBorder="1" applyAlignment="1">
      <alignment horizontal="center" vertical="center"/>
    </xf>
    <xf numFmtId="0" fontId="152" fillId="3" borderId="52" xfId="39974" applyFont="1" applyBorder="1" applyAlignment="1">
      <alignment horizontal="center" vertical="center"/>
    </xf>
    <xf numFmtId="0" fontId="152" fillId="3" borderId="97" xfId="39975" applyFont="1" applyBorder="1" applyAlignment="1">
      <alignment horizontal="center" vertical="center"/>
    </xf>
    <xf numFmtId="0" fontId="152" fillId="3" borderId="111" xfId="40033" applyFont="1" applyBorder="1" applyAlignment="1">
      <alignment horizontal="center" vertical="center"/>
    </xf>
    <xf numFmtId="0" fontId="152" fillId="3" borderId="52" xfId="40034" applyFont="1" applyBorder="1" applyAlignment="1">
      <alignment horizontal="center" vertical="center"/>
    </xf>
    <xf numFmtId="0" fontId="152" fillId="3" borderId="97" xfId="40035" applyFont="1" applyBorder="1" applyAlignment="1">
      <alignment horizontal="center" vertical="center"/>
    </xf>
    <xf numFmtId="0" fontId="152" fillId="3" borderId="111" xfId="40093" applyFont="1" applyBorder="1" applyAlignment="1">
      <alignment horizontal="center" vertical="center"/>
    </xf>
    <xf numFmtId="0" fontId="152" fillId="3" borderId="52" xfId="40094" applyFont="1" applyBorder="1" applyAlignment="1">
      <alignment horizontal="center" vertical="center"/>
    </xf>
    <xf numFmtId="0" fontId="152" fillId="3" borderId="97" xfId="40095" applyFont="1" applyBorder="1" applyAlignment="1">
      <alignment horizontal="center" vertical="center"/>
    </xf>
    <xf numFmtId="170" fontId="156" fillId="27" borderId="10" xfId="19344" applyNumberFormat="1" applyFont="1" applyFill="1" applyAlignment="1">
      <alignment horizontal="right" vertical="top"/>
    </xf>
    <xf numFmtId="0" fontId="152" fillId="3" borderId="111" xfId="40153" applyFont="1" applyBorder="1" applyAlignment="1">
      <alignment horizontal="center" vertical="center"/>
    </xf>
    <xf numFmtId="0" fontId="152" fillId="3" borderId="52" xfId="40154" applyFont="1" applyBorder="1" applyAlignment="1">
      <alignment horizontal="center" vertical="center"/>
    </xf>
    <xf numFmtId="0" fontId="152" fillId="3" borderId="97" xfId="40155" applyFont="1" applyBorder="1" applyAlignment="1">
      <alignment horizontal="center" vertical="center"/>
    </xf>
    <xf numFmtId="0" fontId="152" fillId="3" borderId="111" xfId="40213" applyFont="1" applyBorder="1" applyAlignment="1">
      <alignment horizontal="center" vertical="center"/>
    </xf>
    <xf numFmtId="0" fontId="152" fillId="3" borderId="52" xfId="40214" applyFont="1" applyBorder="1" applyAlignment="1">
      <alignment horizontal="center" vertical="center"/>
    </xf>
    <xf numFmtId="0" fontId="152" fillId="3" borderId="97" xfId="40215" applyFont="1" applyBorder="1" applyAlignment="1">
      <alignment horizontal="center" vertical="center"/>
    </xf>
    <xf numFmtId="0" fontId="178" fillId="27" borderId="3" xfId="19344" applyFont="1" applyFill="1" applyBorder="1" applyAlignment="1"/>
    <xf numFmtId="0" fontId="178" fillId="27" borderId="5" xfId="19344" applyFont="1" applyFill="1" applyBorder="1" applyAlignment="1"/>
    <xf numFmtId="0" fontId="152" fillId="3" borderId="111" xfId="40273" applyFont="1" applyBorder="1" applyAlignment="1">
      <alignment horizontal="center" vertical="center"/>
    </xf>
    <xf numFmtId="0" fontId="152" fillId="3" borderId="52" xfId="40274" applyFont="1" applyBorder="1" applyAlignment="1">
      <alignment horizontal="center" vertical="center"/>
    </xf>
    <xf numFmtId="0" fontId="152" fillId="3" borderId="97" xfId="40275" applyFont="1" applyBorder="1" applyAlignment="1">
      <alignment horizontal="center" vertical="center"/>
    </xf>
    <xf numFmtId="0" fontId="152" fillId="3" borderId="54" xfId="40334" applyFont="1" applyBorder="1" applyAlignment="1">
      <alignment horizontal="center" vertical="center"/>
    </xf>
    <xf numFmtId="0" fontId="152" fillId="3" borderId="54" xfId="40402" applyFont="1" applyBorder="1" applyAlignment="1">
      <alignment horizontal="center" vertical="center"/>
    </xf>
    <xf numFmtId="0" fontId="137" fillId="15" borderId="10" xfId="19344" applyFont="1" applyFill="1" applyAlignment="1">
      <alignment vertical="top"/>
    </xf>
    <xf numFmtId="0" fontId="137" fillId="0" borderId="10" xfId="19344" applyFont="1" applyFill="1" applyBorder="1" applyAlignment="1">
      <alignment vertical="top"/>
    </xf>
    <xf numFmtId="0" fontId="25" fillId="0" borderId="10" xfId="19344" applyFill="1" applyBorder="1" applyAlignment="1">
      <alignment vertical="top"/>
    </xf>
    <xf numFmtId="0" fontId="0" fillId="0" borderId="0" xfId="0" applyAlignment="1"/>
    <xf numFmtId="0" fontId="117" fillId="3" borderId="10" xfId="19344" applyFont="1" applyAlignment="1"/>
    <xf numFmtId="3" fontId="25" fillId="3" borderId="10" xfId="19344" applyNumberFormat="1" applyAlignment="1"/>
    <xf numFmtId="0" fontId="152" fillId="26" borderId="58" xfId="40532" applyFont="1" applyFill="1" applyBorder="1" applyAlignment="1">
      <alignment horizontal="left" vertical="center"/>
    </xf>
    <xf numFmtId="0" fontId="152" fillId="26" borderId="59" xfId="40538" applyFont="1" applyFill="1" applyBorder="1" applyAlignment="1">
      <alignment horizontal="left" vertical="center"/>
    </xf>
    <xf numFmtId="0" fontId="152" fillId="26" borderId="60" xfId="40544" applyFont="1" applyFill="1" applyBorder="1" applyAlignment="1">
      <alignment horizontal="left" vertical="center"/>
    </xf>
    <xf numFmtId="0" fontId="152" fillId="26" borderId="123" xfId="40296" applyFont="1" applyFill="1" applyBorder="1" applyAlignment="1">
      <alignment horizontal="left" vertical="center"/>
    </xf>
    <xf numFmtId="0" fontId="152" fillId="3" borderId="10" xfId="40088" applyFont="1" applyBorder="1" applyAlignment="1">
      <alignment horizontal="center" vertical="center"/>
    </xf>
    <xf numFmtId="0" fontId="152" fillId="3" borderId="10" xfId="40090" applyFont="1" applyBorder="1" applyAlignment="1">
      <alignment horizontal="center" vertical="center"/>
    </xf>
    <xf numFmtId="0" fontId="0" fillId="15" borderId="10" xfId="0" applyFill="1" applyBorder="1" applyAlignment="1">
      <alignment vertical="center"/>
    </xf>
    <xf numFmtId="0" fontId="0" fillId="15" borderId="0" xfId="0" applyFill="1" applyAlignment="1">
      <alignment vertical="center"/>
    </xf>
    <xf numFmtId="170" fontId="156" fillId="27" borderId="124" xfId="19344" applyNumberFormat="1" applyFont="1" applyFill="1" applyBorder="1" applyAlignment="1">
      <alignment horizontal="center" vertical="center"/>
    </xf>
    <xf numFmtId="168" fontId="151" fillId="28" borderId="61" xfId="40112" applyNumberFormat="1" applyFont="1" applyFill="1" applyBorder="1" applyAlignment="1">
      <alignment horizontal="center" vertical="center"/>
    </xf>
    <xf numFmtId="168" fontId="151" fillId="28" borderId="62" xfId="40114" applyNumberFormat="1" applyFont="1" applyFill="1" applyBorder="1" applyAlignment="1">
      <alignment horizontal="center" vertical="center"/>
    </xf>
    <xf numFmtId="168" fontId="151" fillId="28" borderId="56" xfId="40124" applyNumberFormat="1" applyFont="1" applyFill="1" applyBorder="1" applyAlignment="1">
      <alignment horizontal="center" vertical="center"/>
    </xf>
    <xf numFmtId="168" fontId="151" fillId="28" borderId="64" xfId="40126" applyNumberFormat="1" applyFont="1" applyFill="1" applyBorder="1" applyAlignment="1">
      <alignment horizontal="center" vertical="center"/>
    </xf>
    <xf numFmtId="168" fontId="151" fillId="28" borderId="72" xfId="40244" applyNumberFormat="1" applyFont="1" applyFill="1" applyBorder="1" applyAlignment="1">
      <alignment horizontal="center" vertical="center"/>
    </xf>
    <xf numFmtId="168" fontId="151" fillId="28" borderId="73" xfId="40246" applyNumberFormat="1" applyFont="1" applyFill="1" applyBorder="1" applyAlignment="1">
      <alignment horizontal="center" vertical="center"/>
    </xf>
    <xf numFmtId="168" fontId="151" fillId="28" borderId="56" xfId="40244" applyNumberFormat="1" applyFont="1" applyFill="1" applyBorder="1" applyAlignment="1">
      <alignment horizontal="center" vertical="center"/>
    </xf>
    <xf numFmtId="168" fontId="151" fillId="28" borderId="64" xfId="40246" applyNumberFormat="1" applyFont="1" applyFill="1" applyBorder="1" applyAlignment="1">
      <alignment horizontal="center" vertical="center"/>
    </xf>
    <xf numFmtId="168" fontId="151" fillId="28" borderId="56" xfId="40304" applyNumberFormat="1" applyFont="1" applyFill="1" applyBorder="1" applyAlignment="1">
      <alignment horizontal="center" vertical="center"/>
    </xf>
    <xf numFmtId="168" fontId="151" fillId="28" borderId="64" xfId="40306" applyNumberFormat="1" applyFont="1" applyFill="1" applyBorder="1" applyAlignment="1">
      <alignment horizontal="center" vertical="center"/>
    </xf>
    <xf numFmtId="0" fontId="25" fillId="3" borderId="10" xfId="19344" applyAlignment="1">
      <alignment horizontal="center" vertical="center"/>
    </xf>
    <xf numFmtId="0" fontId="25" fillId="0" borderId="10" xfId="19344" applyFill="1" applyBorder="1" applyAlignment="1">
      <alignment horizontal="center" vertical="center"/>
    </xf>
    <xf numFmtId="0" fontId="152" fillId="3" borderId="76" xfId="40333" applyFont="1" applyBorder="1" applyAlignment="1">
      <alignment horizontal="center" vertical="center"/>
    </xf>
    <xf numFmtId="0" fontId="152" fillId="3" borderId="91" xfId="40335" applyFont="1" applyBorder="1" applyAlignment="1">
      <alignment horizontal="center" vertical="center"/>
    </xf>
    <xf numFmtId="0" fontId="152" fillId="3" borderId="76" xfId="40334" applyFont="1" applyBorder="1" applyAlignment="1">
      <alignment horizontal="center" vertical="center" wrapText="1"/>
    </xf>
    <xf numFmtId="0" fontId="152" fillId="3" borderId="91" xfId="40335" applyFont="1" applyBorder="1" applyAlignment="1">
      <alignment horizontal="center" vertical="center" wrapText="1"/>
    </xf>
    <xf numFmtId="0" fontId="152" fillId="3" borderId="76" xfId="40401" applyFont="1" applyBorder="1" applyAlignment="1">
      <alignment horizontal="center" vertical="center"/>
    </xf>
    <xf numFmtId="0" fontId="152" fillId="3" borderId="91" xfId="40403" applyFont="1" applyBorder="1" applyAlignment="1">
      <alignment horizontal="center" vertical="center"/>
    </xf>
    <xf numFmtId="0" fontId="152" fillId="3" borderId="76" xfId="40402" applyFont="1" applyBorder="1" applyAlignment="1">
      <alignment horizontal="center" vertical="center" wrapText="1"/>
    </xf>
    <xf numFmtId="0" fontId="152" fillId="3" borderId="91" xfId="40403" applyFont="1" applyBorder="1" applyAlignment="1">
      <alignment horizontal="center" vertical="center" wrapText="1"/>
    </xf>
    <xf numFmtId="0" fontId="152" fillId="3" borderId="11" xfId="40396" applyFont="1" applyBorder="1" applyAlignment="1">
      <alignment horizontal="center" vertical="center"/>
    </xf>
    <xf numFmtId="0" fontId="152" fillId="3" borderId="11" xfId="40398" applyFont="1" applyBorder="1" applyAlignment="1">
      <alignment horizontal="center" vertical="center"/>
    </xf>
    <xf numFmtId="0" fontId="0" fillId="0" borderId="11" xfId="0" applyFill="1" applyBorder="1" applyAlignment="1">
      <alignment vertical="center"/>
    </xf>
    <xf numFmtId="0" fontId="152" fillId="3" borderId="11" xfId="40262" applyFont="1" applyBorder="1" applyAlignment="1">
      <alignment horizontal="center" vertical="center"/>
    </xf>
    <xf numFmtId="0" fontId="152" fillId="3" borderId="11" xfId="40264" applyFont="1" applyBorder="1" applyAlignment="1">
      <alignment horizontal="center" vertical="center"/>
    </xf>
    <xf numFmtId="0" fontId="0" fillId="0" borderId="11" xfId="0" applyFill="1" applyBorder="1" applyAlignment="1">
      <alignment horizontal="center" vertical="center"/>
    </xf>
    <xf numFmtId="0" fontId="152" fillId="3" borderId="11" xfId="40202" applyFont="1" applyBorder="1" applyAlignment="1">
      <alignment horizontal="center" vertical="center"/>
    </xf>
    <xf numFmtId="0" fontId="152" fillId="3" borderId="11" xfId="40204" applyFont="1" applyBorder="1" applyAlignment="1">
      <alignment horizontal="center" vertical="center"/>
    </xf>
    <xf numFmtId="0" fontId="25" fillId="27" borderId="3" xfId="19344" applyFill="1" applyBorder="1" applyAlignment="1">
      <alignment wrapText="1"/>
    </xf>
    <xf numFmtId="0" fontId="25" fillId="3" borderId="10" xfId="19344" applyBorder="1" applyAlignment="1">
      <alignment wrapText="1"/>
    </xf>
    <xf numFmtId="0" fontId="152" fillId="3" borderId="11" xfId="40142" applyFont="1" applyBorder="1" applyAlignment="1">
      <alignment horizontal="center" vertical="center"/>
    </xf>
    <xf numFmtId="0" fontId="152" fillId="3" borderId="11" xfId="40144" applyFont="1" applyBorder="1" applyAlignment="1">
      <alignment horizontal="center" vertical="center"/>
    </xf>
    <xf numFmtId="170" fontId="156" fillId="27" borderId="125" xfId="19344" applyNumberFormat="1" applyFont="1" applyFill="1" applyBorder="1" applyAlignment="1">
      <alignment horizontal="center" vertical="center"/>
    </xf>
    <xf numFmtId="170" fontId="156" fillId="27" borderId="126" xfId="19344" applyNumberFormat="1" applyFont="1" applyFill="1" applyBorder="1" applyAlignment="1">
      <alignment horizontal="center" vertical="center"/>
    </xf>
    <xf numFmtId="0" fontId="152" fillId="3" borderId="11" xfId="40082" applyFont="1" applyBorder="1" applyAlignment="1">
      <alignment horizontal="center" vertical="center"/>
    </xf>
    <xf numFmtId="0" fontId="152" fillId="3" borderId="11" xfId="40084" applyFont="1" applyBorder="1" applyAlignment="1">
      <alignment horizontal="center" vertical="center"/>
    </xf>
    <xf numFmtId="0" fontId="152" fillId="3" borderId="11" xfId="40022" applyFont="1" applyBorder="1" applyAlignment="1">
      <alignment horizontal="center" vertical="center"/>
    </xf>
    <xf numFmtId="0" fontId="152" fillId="3" borderId="11" xfId="40024" applyFont="1" applyBorder="1" applyAlignment="1">
      <alignment horizontal="center" vertical="center"/>
    </xf>
    <xf numFmtId="0" fontId="152" fillId="3" borderId="11" xfId="39962" applyFont="1" applyBorder="1" applyAlignment="1">
      <alignment horizontal="center" vertical="center"/>
    </xf>
    <xf numFmtId="0" fontId="152" fillId="3" borderId="11" xfId="39964" applyFont="1" applyBorder="1" applyAlignment="1">
      <alignment horizontal="center" vertical="center"/>
    </xf>
    <xf numFmtId="170" fontId="156" fillId="27" borderId="128" xfId="19344" applyNumberFormat="1" applyFont="1" applyFill="1" applyBorder="1" applyAlignment="1">
      <alignment horizontal="center" vertical="center"/>
    </xf>
    <xf numFmtId="0" fontId="152" fillId="3" borderId="76" xfId="39979" applyFont="1" applyBorder="1" applyAlignment="1">
      <alignment horizontal="center" vertical="center" wrapText="1"/>
    </xf>
    <xf numFmtId="0" fontId="152" fillId="3" borderId="91" xfId="39981" applyFont="1" applyBorder="1" applyAlignment="1">
      <alignment horizontal="center" vertical="center" wrapText="1"/>
    </xf>
    <xf numFmtId="0" fontId="152" fillId="3" borderId="76" xfId="39980" applyFont="1" applyBorder="1" applyAlignment="1">
      <alignment horizontal="center" vertical="center" wrapText="1"/>
    </xf>
    <xf numFmtId="0" fontId="152" fillId="3" borderId="11" xfId="39968" applyFont="1" applyBorder="1" applyAlignment="1">
      <alignment horizontal="center" vertical="center"/>
    </xf>
    <xf numFmtId="0" fontId="152" fillId="3" borderId="11" xfId="39970" applyFont="1" applyBorder="1" applyAlignment="1">
      <alignment horizontal="center" vertical="center"/>
    </xf>
    <xf numFmtId="0" fontId="152" fillId="3" borderId="76" xfId="40039" applyFont="1" applyBorder="1" applyAlignment="1">
      <alignment horizontal="center" vertical="center" wrapText="1"/>
    </xf>
    <xf numFmtId="0" fontId="152" fillId="3" borderId="91" xfId="40041" applyFont="1" applyBorder="1" applyAlignment="1">
      <alignment horizontal="center" vertical="center" wrapText="1"/>
    </xf>
    <xf numFmtId="0" fontId="152" fillId="3" borderId="76" xfId="40099" applyFont="1" applyBorder="1" applyAlignment="1">
      <alignment horizontal="center" vertical="center" wrapText="1"/>
    </xf>
    <xf numFmtId="0" fontId="152" fillId="3" borderId="91" xfId="40101" applyFont="1" applyBorder="1" applyAlignment="1">
      <alignment horizontal="center" vertical="center" wrapText="1"/>
    </xf>
    <xf numFmtId="168" fontId="151" fillId="28" borderId="77" xfId="40111" applyNumberFormat="1" applyFont="1" applyFill="1" applyBorder="1" applyAlignment="1">
      <alignment horizontal="center" vertical="center"/>
    </xf>
    <xf numFmtId="168" fontId="151" fillId="28" borderId="92" xfId="40113" applyNumberFormat="1" applyFont="1" applyFill="1" applyBorder="1" applyAlignment="1">
      <alignment horizontal="center" vertical="center"/>
    </xf>
    <xf numFmtId="168" fontId="151" fillId="28" borderId="78" xfId="40123" applyNumberFormat="1" applyFont="1" applyFill="1" applyBorder="1" applyAlignment="1">
      <alignment horizontal="center" vertical="center"/>
    </xf>
    <xf numFmtId="168" fontId="151" fillId="28" borderId="93" xfId="40125" applyNumberFormat="1" applyFont="1" applyFill="1" applyBorder="1" applyAlignment="1">
      <alignment horizontal="center" vertical="center"/>
    </xf>
    <xf numFmtId="168" fontId="151" fillId="28" borderId="85" xfId="40123" applyNumberFormat="1" applyFont="1" applyFill="1" applyBorder="1" applyAlignment="1">
      <alignment horizontal="center" vertical="center"/>
    </xf>
    <xf numFmtId="168" fontId="151" fillId="28" borderId="86" xfId="40124" applyNumberFormat="1" applyFont="1" applyFill="1" applyBorder="1" applyAlignment="1">
      <alignment horizontal="center" vertical="center"/>
    </xf>
    <xf numFmtId="168" fontId="151" fillId="28" borderId="98" xfId="40125" applyNumberFormat="1" applyFont="1" applyFill="1" applyBorder="1" applyAlignment="1">
      <alignment horizontal="center" vertical="center"/>
    </xf>
    <xf numFmtId="0" fontId="152" fillId="3" borderId="76" xfId="40040" applyFont="1" applyBorder="1" applyAlignment="1">
      <alignment horizontal="center" vertical="center" wrapText="1"/>
    </xf>
    <xf numFmtId="0" fontId="152" fillId="3" borderId="76" xfId="40100" applyFont="1" applyBorder="1" applyAlignment="1">
      <alignment horizontal="center" vertical="center" wrapText="1"/>
    </xf>
    <xf numFmtId="168" fontId="151" fillId="28" borderId="77" xfId="40112" applyNumberFormat="1" applyFont="1" applyFill="1" applyBorder="1" applyAlignment="1">
      <alignment horizontal="center" vertical="center"/>
    </xf>
    <xf numFmtId="168" fontId="151" fillId="28" borderId="78" xfId="40124" applyNumberFormat="1" applyFont="1" applyFill="1" applyBorder="1" applyAlignment="1">
      <alignment horizontal="center" vertical="center"/>
    </xf>
    <xf numFmtId="168" fontId="151" fillId="28" borderId="85" xfId="40124" applyNumberFormat="1" applyFont="1" applyFill="1" applyBorder="1" applyAlignment="1">
      <alignment horizontal="center" vertical="center"/>
    </xf>
    <xf numFmtId="0" fontId="152" fillId="3" borderId="11" xfId="40028" applyFont="1" applyBorder="1" applyAlignment="1">
      <alignment horizontal="center" vertical="center"/>
    </xf>
    <xf numFmtId="0" fontId="152" fillId="3" borderId="11" xfId="40030" applyFont="1" applyBorder="1" applyAlignment="1">
      <alignment horizontal="center" vertical="center"/>
    </xf>
    <xf numFmtId="168" fontId="151" fillId="28" borderId="87" xfId="40126" applyNumberFormat="1" applyFont="1" applyFill="1" applyBorder="1" applyAlignment="1">
      <alignment horizontal="center" vertical="center"/>
    </xf>
    <xf numFmtId="0" fontId="152" fillId="3" borderId="76" xfId="40159" applyFont="1" applyBorder="1" applyAlignment="1">
      <alignment horizontal="center" vertical="center" wrapText="1"/>
    </xf>
    <xf numFmtId="0" fontId="152" fillId="3" borderId="91" xfId="40161" applyFont="1" applyBorder="1" applyAlignment="1">
      <alignment horizontal="center" vertical="center" wrapText="1"/>
    </xf>
    <xf numFmtId="0" fontId="152" fillId="3" borderId="76" xfId="40160" applyFont="1" applyBorder="1" applyAlignment="1">
      <alignment horizontal="center" vertical="center" wrapText="1"/>
    </xf>
    <xf numFmtId="0" fontId="152" fillId="3" borderId="11" xfId="40148" applyFont="1" applyBorder="1" applyAlignment="1">
      <alignment horizontal="center" vertical="center"/>
    </xf>
    <xf numFmtId="0" fontId="152" fillId="3" borderId="11" xfId="40150" applyFont="1" applyBorder="1" applyAlignment="1">
      <alignment horizontal="center" vertical="center"/>
    </xf>
    <xf numFmtId="0" fontId="152" fillId="3" borderId="76" xfId="40219" applyFont="1" applyBorder="1" applyAlignment="1">
      <alignment horizontal="center" vertical="center" wrapText="1"/>
    </xf>
    <xf numFmtId="0" fontId="152" fillId="3" borderId="91" xfId="40221" applyFont="1" applyBorder="1" applyAlignment="1">
      <alignment horizontal="center" vertical="center" wrapText="1"/>
    </xf>
    <xf numFmtId="168" fontId="151" fillId="28" borderId="82" xfId="40243" applyNumberFormat="1" applyFont="1" applyFill="1" applyBorder="1" applyAlignment="1">
      <alignment horizontal="center" vertical="center"/>
    </xf>
    <xf numFmtId="168" fontId="151" fillId="28" borderId="99" xfId="40245" applyNumberFormat="1" applyFont="1" applyFill="1" applyBorder="1" applyAlignment="1">
      <alignment horizontal="center" vertical="center"/>
    </xf>
    <xf numFmtId="168" fontId="151" fillId="28" borderId="78" xfId="40243" applyNumberFormat="1" applyFont="1" applyFill="1" applyBorder="1" applyAlignment="1">
      <alignment horizontal="center" vertical="center"/>
    </xf>
    <xf numFmtId="168" fontId="151" fillId="28" borderId="93" xfId="40245" applyNumberFormat="1" applyFont="1" applyFill="1" applyBorder="1" applyAlignment="1">
      <alignment horizontal="center" vertical="center"/>
    </xf>
    <xf numFmtId="0" fontId="152" fillId="3" borderId="76" xfId="40279" applyFont="1" applyBorder="1" applyAlignment="1">
      <alignment horizontal="center" vertical="center" wrapText="1"/>
    </xf>
    <xf numFmtId="0" fontId="152" fillId="3" borderId="91" xfId="40281" applyFont="1" applyBorder="1" applyAlignment="1">
      <alignment horizontal="center" vertical="center" wrapText="1"/>
    </xf>
    <xf numFmtId="168" fontId="151" fillId="28" borderId="78" xfId="40303" applyNumberFormat="1" applyFont="1" applyFill="1" applyBorder="1" applyAlignment="1">
      <alignment horizontal="center" vertical="center"/>
    </xf>
    <xf numFmtId="168" fontId="151" fillId="28" borderId="93" xfId="40305" applyNumberFormat="1" applyFont="1" applyFill="1" applyBorder="1" applyAlignment="1">
      <alignment horizontal="center" vertical="center"/>
    </xf>
    <xf numFmtId="168" fontId="151" fillId="28" borderId="85" xfId="40303" applyNumberFormat="1" applyFont="1" applyFill="1" applyBorder="1" applyAlignment="1">
      <alignment horizontal="center" vertical="center"/>
    </xf>
    <xf numFmtId="168" fontId="151" fillId="28" borderId="86" xfId="40304" applyNumberFormat="1" applyFont="1" applyFill="1" applyBorder="1" applyAlignment="1">
      <alignment horizontal="center" vertical="center"/>
    </xf>
    <xf numFmtId="168" fontId="151" fillId="28" borderId="98" xfId="40305" applyNumberFormat="1" applyFont="1" applyFill="1" applyBorder="1" applyAlignment="1">
      <alignment horizontal="center" vertical="center"/>
    </xf>
    <xf numFmtId="0" fontId="152" fillId="3" borderId="76" xfId="40220" applyFont="1" applyBorder="1" applyAlignment="1">
      <alignment horizontal="center" vertical="center" wrapText="1"/>
    </xf>
    <xf numFmtId="168" fontId="151" fillId="28" borderId="82" xfId="40244" applyNumberFormat="1" applyFont="1" applyFill="1" applyBorder="1" applyAlignment="1">
      <alignment horizontal="center" vertical="center"/>
    </xf>
    <xf numFmtId="168" fontId="151" fillId="28" borderId="78" xfId="40244" applyNumberFormat="1" applyFont="1" applyFill="1" applyBorder="1" applyAlignment="1">
      <alignment horizontal="center" vertical="center"/>
    </xf>
    <xf numFmtId="0" fontId="152" fillId="3" borderId="76" xfId="40280" applyFont="1" applyBorder="1" applyAlignment="1">
      <alignment horizontal="center" vertical="center" wrapText="1"/>
    </xf>
    <xf numFmtId="168" fontId="151" fillId="28" borderId="78" xfId="40304" applyNumberFormat="1" applyFont="1" applyFill="1" applyBorder="1" applyAlignment="1">
      <alignment horizontal="center" vertical="center"/>
    </xf>
    <xf numFmtId="168" fontId="151" fillId="28" borderId="85" xfId="40304" applyNumberFormat="1" applyFont="1" applyFill="1" applyBorder="1" applyAlignment="1">
      <alignment horizontal="center" vertical="center"/>
    </xf>
    <xf numFmtId="0" fontId="152" fillId="3" borderId="11" xfId="40208" applyFont="1" applyBorder="1" applyAlignment="1">
      <alignment horizontal="center" vertical="center"/>
    </xf>
    <xf numFmtId="0" fontId="152" fillId="3" borderId="11" xfId="40210" applyFont="1" applyBorder="1" applyAlignment="1">
      <alignment horizontal="center" vertical="center"/>
    </xf>
    <xf numFmtId="168" fontId="151" fillId="28" borderId="85" xfId="40244" applyNumberFormat="1" applyFont="1" applyFill="1" applyBorder="1" applyAlignment="1">
      <alignment horizontal="center" vertical="center"/>
    </xf>
    <xf numFmtId="168" fontId="151" fillId="28" borderId="86" xfId="40244" applyNumberFormat="1" applyFont="1" applyFill="1" applyBorder="1" applyAlignment="1">
      <alignment horizontal="center" vertical="center"/>
    </xf>
    <xf numFmtId="168" fontId="151" fillId="28" borderId="87" xfId="40246" applyNumberFormat="1" applyFont="1" applyFill="1" applyBorder="1" applyAlignment="1">
      <alignment horizontal="center" vertical="center"/>
    </xf>
    <xf numFmtId="168" fontId="151" fillId="28" borderId="98" xfId="40245" applyNumberFormat="1" applyFont="1" applyFill="1" applyBorder="1" applyAlignment="1">
      <alignment horizontal="center" vertical="center"/>
    </xf>
    <xf numFmtId="168" fontId="151" fillId="28" borderId="85" xfId="40243" applyNumberFormat="1" applyFont="1" applyFill="1" applyBorder="1" applyAlignment="1">
      <alignment horizontal="center" vertical="center"/>
    </xf>
    <xf numFmtId="0" fontId="152" fillId="3" borderId="11" xfId="40268" applyFont="1" applyBorder="1" applyAlignment="1">
      <alignment horizontal="center" vertical="center"/>
    </xf>
    <xf numFmtId="0" fontId="152" fillId="3" borderId="11" xfId="40270" applyFont="1" applyBorder="1" applyAlignment="1">
      <alignment horizontal="center" vertical="center"/>
    </xf>
    <xf numFmtId="168" fontId="151" fillId="28" borderId="87" xfId="40306" applyNumberFormat="1" applyFont="1" applyFill="1" applyBorder="1" applyAlignment="1">
      <alignment horizontal="center" vertical="center"/>
    </xf>
    <xf numFmtId="0" fontId="152" fillId="3" borderId="76" xfId="40339" applyFont="1" applyBorder="1" applyAlignment="1">
      <alignment horizontal="center" vertical="center" wrapText="1"/>
    </xf>
    <xf numFmtId="0" fontId="152" fillId="3" borderId="91" xfId="40341" applyFont="1" applyBorder="1" applyAlignment="1">
      <alignment horizontal="center" vertical="center" wrapText="1"/>
    </xf>
    <xf numFmtId="0" fontId="152" fillId="3" borderId="76" xfId="40340" applyFont="1" applyBorder="1" applyAlignment="1">
      <alignment horizontal="center" vertical="center" wrapText="1"/>
    </xf>
    <xf numFmtId="0" fontId="152" fillId="3" borderId="11" xfId="40328" applyFont="1" applyBorder="1" applyAlignment="1">
      <alignment horizontal="center" vertical="center"/>
    </xf>
    <xf numFmtId="0" fontId="152" fillId="3" borderId="11" xfId="40330" applyFont="1" applyBorder="1" applyAlignment="1">
      <alignment horizontal="center" vertical="center"/>
    </xf>
    <xf numFmtId="0" fontId="152" fillId="3" borderId="76" xfId="40407" applyFont="1" applyBorder="1" applyAlignment="1">
      <alignment horizontal="center" vertical="center" wrapText="1"/>
    </xf>
    <xf numFmtId="0" fontId="152" fillId="3" borderId="91" xfId="40409" applyFont="1" applyBorder="1" applyAlignment="1">
      <alignment horizontal="center" vertical="center" wrapText="1"/>
    </xf>
    <xf numFmtId="0" fontId="152" fillId="3" borderId="76" xfId="40408" applyFont="1" applyBorder="1" applyAlignment="1">
      <alignment horizontal="center" vertical="center" wrapText="1"/>
    </xf>
    <xf numFmtId="169" fontId="116" fillId="28" borderId="113" xfId="39985" applyNumberFormat="1" applyFont="1" applyFill="1" applyBorder="1" applyAlignment="1">
      <alignment horizontal="center" vertical="center"/>
    </xf>
    <xf numFmtId="169" fontId="116" fillId="28" borderId="78" xfId="39997" applyNumberFormat="1" applyFont="1" applyFill="1" applyBorder="1" applyAlignment="1">
      <alignment horizontal="center" vertical="center"/>
    </xf>
    <xf numFmtId="169" fontId="116" fillId="28" borderId="85" xfId="40009" applyNumberFormat="1" applyFont="1" applyFill="1" applyBorder="1" applyAlignment="1">
      <alignment horizontal="center" vertical="center"/>
    </xf>
    <xf numFmtId="169" fontId="116" fillId="28" borderId="113" xfId="40045" applyNumberFormat="1" applyFont="1" applyFill="1" applyBorder="1" applyAlignment="1">
      <alignment horizontal="center" vertical="center"/>
    </xf>
    <xf numFmtId="169" fontId="116" fillId="28" borderId="78" xfId="40057" applyNumberFormat="1" applyFont="1" applyFill="1" applyBorder="1" applyAlignment="1">
      <alignment horizontal="center" vertical="center"/>
    </xf>
    <xf numFmtId="169" fontId="116" fillId="28" borderId="85" xfId="40069" applyNumberFormat="1" applyFont="1" applyFill="1" applyBorder="1" applyAlignment="1">
      <alignment horizontal="center" vertical="center"/>
    </xf>
    <xf numFmtId="169" fontId="116" fillId="28" borderId="113" xfId="40165" applyNumberFormat="1" applyFont="1" applyFill="1" applyBorder="1" applyAlignment="1">
      <alignment horizontal="center" vertical="center"/>
    </xf>
    <xf numFmtId="169" fontId="116" fillId="28" borderId="78" xfId="40177" applyNumberFormat="1" applyFont="1" applyFill="1" applyBorder="1" applyAlignment="1">
      <alignment horizontal="center" vertical="center"/>
    </xf>
    <xf numFmtId="169" fontId="116" fillId="28" borderId="85" xfId="40189" applyNumberFormat="1" applyFont="1" applyFill="1" applyBorder="1" applyAlignment="1">
      <alignment horizontal="center" vertical="center"/>
    </xf>
    <xf numFmtId="169" fontId="116" fillId="28" borderId="113" xfId="40225" applyNumberFormat="1" applyFont="1" applyFill="1" applyBorder="1" applyAlignment="1">
      <alignment horizontal="center" vertical="center"/>
    </xf>
    <xf numFmtId="169" fontId="116" fillId="28" borderId="78" xfId="40237" applyNumberFormat="1" applyFont="1" applyFill="1" applyBorder="1" applyAlignment="1">
      <alignment horizontal="center" vertical="center"/>
    </xf>
    <xf numFmtId="169" fontId="116" fillId="28" borderId="78" xfId="40249" applyNumberFormat="1" applyFont="1" applyFill="1" applyBorder="1" applyAlignment="1">
      <alignment horizontal="center" vertical="center"/>
    </xf>
    <xf numFmtId="169" fontId="116" fillId="28" borderId="113" xfId="40285" applyNumberFormat="1" applyFont="1" applyFill="1" applyBorder="1" applyAlignment="1">
      <alignment horizontal="center" vertical="center"/>
    </xf>
    <xf numFmtId="169" fontId="116" fillId="28" borderId="78" xfId="40297" applyNumberFormat="1" applyFont="1" applyFill="1" applyBorder="1" applyAlignment="1">
      <alignment horizontal="center" vertical="center"/>
    </xf>
    <xf numFmtId="169" fontId="116" fillId="28" borderId="77" xfId="40345" applyNumberFormat="1" applyFont="1" applyFill="1" applyBorder="1" applyAlignment="1">
      <alignment horizontal="center" vertical="center"/>
    </xf>
    <xf numFmtId="169" fontId="116" fillId="28" borderId="78" xfId="40357" applyNumberFormat="1" applyFont="1" applyFill="1" applyBorder="1" applyAlignment="1">
      <alignment horizontal="center" vertical="center"/>
    </xf>
    <xf numFmtId="168" fontId="116" fillId="28" borderId="78" xfId="40539" applyNumberFormat="1" applyFont="1" applyFill="1" applyBorder="1" applyAlignment="1">
      <alignment horizontal="center" vertical="center"/>
    </xf>
    <xf numFmtId="169" fontId="116" fillId="28" borderId="77" xfId="40413" applyNumberFormat="1" applyFont="1" applyFill="1" applyBorder="1" applyAlignment="1">
      <alignment horizontal="center" vertical="center"/>
    </xf>
    <xf numFmtId="169" fontId="116" fillId="28" borderId="78" xfId="40425" applyNumberFormat="1" applyFont="1" applyFill="1" applyBorder="1" applyAlignment="1">
      <alignment horizontal="center" vertical="center"/>
    </xf>
    <xf numFmtId="169" fontId="116" fillId="28" borderId="85" xfId="40437" applyNumberFormat="1" applyFont="1" applyFill="1" applyBorder="1" applyAlignment="1">
      <alignment horizontal="center" vertical="center"/>
    </xf>
    <xf numFmtId="169" fontId="116" fillId="28" borderId="114" xfId="39986" applyNumberFormat="1" applyFont="1" applyFill="1" applyBorder="1" applyAlignment="1">
      <alignment horizontal="center" vertical="center"/>
    </xf>
    <xf numFmtId="169" fontId="116" fillId="28" borderId="56" xfId="39998" applyNumberFormat="1" applyFont="1" applyFill="1" applyBorder="1" applyAlignment="1">
      <alignment horizontal="center" vertical="center"/>
    </xf>
    <xf numFmtId="169" fontId="116" fillId="28" borderId="86" xfId="40010" applyNumberFormat="1" applyFont="1" applyFill="1" applyBorder="1" applyAlignment="1">
      <alignment horizontal="center" vertical="center"/>
    </xf>
    <xf numFmtId="169" fontId="116" fillId="28" borderId="114" xfId="40046" applyNumberFormat="1" applyFont="1" applyFill="1" applyBorder="1" applyAlignment="1">
      <alignment horizontal="center" vertical="center"/>
    </xf>
    <xf numFmtId="169" fontId="116" fillId="28" borderId="56" xfId="40058" applyNumberFormat="1" applyFont="1" applyFill="1" applyBorder="1" applyAlignment="1">
      <alignment horizontal="center" vertical="center"/>
    </xf>
    <xf numFmtId="169" fontId="116" fillId="28" borderId="86" xfId="40070" applyNumberFormat="1" applyFont="1" applyFill="1" applyBorder="1" applyAlignment="1">
      <alignment horizontal="center" vertical="center"/>
    </xf>
    <xf numFmtId="169" fontId="116" fillId="28" borderId="114" xfId="40166" applyNumberFormat="1" applyFont="1" applyFill="1" applyBorder="1" applyAlignment="1">
      <alignment horizontal="center" vertical="center"/>
    </xf>
    <xf numFmtId="169" fontId="116" fillId="28" borderId="56" xfId="40178" applyNumberFormat="1" applyFont="1" applyFill="1" applyBorder="1" applyAlignment="1">
      <alignment horizontal="center" vertical="center"/>
    </xf>
    <xf numFmtId="169" fontId="116" fillId="28" borderId="86" xfId="40190" applyNumberFormat="1" applyFont="1" applyFill="1" applyBorder="1" applyAlignment="1">
      <alignment horizontal="center" vertical="center"/>
    </xf>
    <xf numFmtId="169" fontId="116" fillId="28" borderId="114" xfId="40226" applyNumberFormat="1" applyFont="1" applyFill="1" applyBorder="1" applyAlignment="1">
      <alignment horizontal="center" vertical="center"/>
    </xf>
    <xf numFmtId="169" fontId="116" fillId="28" borderId="56" xfId="40238" applyNumberFormat="1" applyFont="1" applyFill="1" applyBorder="1" applyAlignment="1">
      <alignment horizontal="center" vertical="center"/>
    </xf>
    <xf numFmtId="169" fontId="116" fillId="28" borderId="56" xfId="40250" applyNumberFormat="1" applyFont="1" applyFill="1" applyBorder="1" applyAlignment="1">
      <alignment horizontal="center" vertical="center"/>
    </xf>
    <xf numFmtId="169" fontId="116" fillId="28" borderId="114" xfId="40286" applyNumberFormat="1" applyFont="1" applyFill="1" applyBorder="1" applyAlignment="1">
      <alignment horizontal="center" vertical="center"/>
    </xf>
    <xf numFmtId="169" fontId="116" fillId="28" borderId="56" xfId="40298" applyNumberFormat="1" applyFont="1" applyFill="1" applyBorder="1" applyAlignment="1">
      <alignment horizontal="center" vertical="center"/>
    </xf>
    <xf numFmtId="169" fontId="116" fillId="28" borderId="61" xfId="40346" applyNumberFormat="1" applyFont="1" applyFill="1" applyBorder="1" applyAlignment="1">
      <alignment horizontal="center" vertical="center"/>
    </xf>
    <xf numFmtId="169" fontId="116" fillId="28" borderId="56" xfId="40358" applyNumberFormat="1" applyFont="1" applyFill="1" applyBorder="1" applyAlignment="1">
      <alignment horizontal="center" vertical="center"/>
    </xf>
    <xf numFmtId="168" fontId="116" fillId="28" borderId="63" xfId="40539" applyNumberFormat="1" applyFont="1" applyFill="1" applyBorder="1" applyAlignment="1">
      <alignment horizontal="center" vertical="center"/>
    </xf>
    <xf numFmtId="169" fontId="116" fillId="28" borderId="61" xfId="40414" applyNumberFormat="1" applyFont="1" applyFill="1" applyBorder="1" applyAlignment="1">
      <alignment horizontal="center" vertical="center"/>
    </xf>
    <xf numFmtId="169" fontId="116" fillId="28" borderId="56" xfId="40426" applyNumberFormat="1" applyFont="1" applyFill="1" applyBorder="1" applyAlignment="1">
      <alignment horizontal="center" vertical="center"/>
    </xf>
    <xf numFmtId="169" fontId="116" fillId="28" borderId="86" xfId="40438" applyNumberFormat="1" applyFont="1" applyFill="1" applyBorder="1" applyAlignment="1">
      <alignment horizontal="center" vertical="center"/>
    </xf>
    <xf numFmtId="0" fontId="116" fillId="28" borderId="56" xfId="40367" applyFont="1" applyFill="1" applyBorder="1" applyAlignment="1">
      <alignment horizontal="center" vertical="center"/>
    </xf>
    <xf numFmtId="169" fontId="116" fillId="28" borderId="115" xfId="39987" applyNumberFormat="1" applyFont="1" applyFill="1" applyBorder="1" applyAlignment="1">
      <alignment horizontal="center" vertical="center"/>
    </xf>
    <xf numFmtId="169" fontId="116" fillId="28" borderId="93" xfId="39999" applyNumberFormat="1" applyFont="1" applyFill="1" applyBorder="1" applyAlignment="1">
      <alignment horizontal="center" vertical="center"/>
    </xf>
    <xf numFmtId="169" fontId="116" fillId="28" borderId="98" xfId="40011" applyNumberFormat="1" applyFont="1" applyFill="1" applyBorder="1" applyAlignment="1">
      <alignment horizontal="center" vertical="center"/>
    </xf>
    <xf numFmtId="169" fontId="116" fillId="28" borderId="115" xfId="40047" applyNumberFormat="1" applyFont="1" applyFill="1" applyBorder="1" applyAlignment="1">
      <alignment horizontal="center" vertical="center"/>
    </xf>
    <xf numFmtId="169" fontId="116" fillId="28" borderId="93" xfId="40059" applyNumberFormat="1" applyFont="1" applyFill="1" applyBorder="1" applyAlignment="1">
      <alignment horizontal="center" vertical="center"/>
    </xf>
    <xf numFmtId="169" fontId="116" fillId="28" borderId="98" xfId="40071" applyNumberFormat="1" applyFont="1" applyFill="1" applyBorder="1" applyAlignment="1">
      <alignment horizontal="center" vertical="center"/>
    </xf>
    <xf numFmtId="169" fontId="116" fillId="28" borderId="115" xfId="40167" applyNumberFormat="1" applyFont="1" applyFill="1" applyBorder="1" applyAlignment="1">
      <alignment horizontal="center" vertical="center"/>
    </xf>
    <xf numFmtId="169" fontId="116" fillId="28" borderId="93" xfId="40179" applyNumberFormat="1" applyFont="1" applyFill="1" applyBorder="1" applyAlignment="1">
      <alignment horizontal="center" vertical="center"/>
    </xf>
    <xf numFmtId="169" fontId="116" fillId="28" borderId="98" xfId="40191" applyNumberFormat="1" applyFont="1" applyFill="1" applyBorder="1" applyAlignment="1">
      <alignment horizontal="center" vertical="center"/>
    </xf>
    <xf numFmtId="169" fontId="116" fillId="28" borderId="115" xfId="40227" applyNumberFormat="1" applyFont="1" applyFill="1" applyBorder="1" applyAlignment="1">
      <alignment horizontal="center" vertical="center"/>
    </xf>
    <xf numFmtId="169" fontId="116" fillId="28" borderId="93" xfId="40239" applyNumberFormat="1" applyFont="1" applyFill="1" applyBorder="1" applyAlignment="1">
      <alignment horizontal="center" vertical="center"/>
    </xf>
    <xf numFmtId="169" fontId="116" fillId="28" borderId="93" xfId="40251" applyNumberFormat="1" applyFont="1" applyFill="1" applyBorder="1" applyAlignment="1">
      <alignment horizontal="center" vertical="center"/>
    </xf>
    <xf numFmtId="169" fontId="116" fillId="28" borderId="115" xfId="40287" applyNumberFormat="1" applyFont="1" applyFill="1" applyBorder="1" applyAlignment="1">
      <alignment horizontal="center" vertical="center"/>
    </xf>
    <xf numFmtId="169" fontId="116" fillId="28" borderId="93" xfId="40299" applyNumberFormat="1" applyFont="1" applyFill="1" applyBorder="1" applyAlignment="1">
      <alignment horizontal="center" vertical="center"/>
    </xf>
    <xf numFmtId="169" fontId="116" fillId="28" borderId="92" xfId="40347" applyNumberFormat="1" applyFont="1" applyFill="1" applyBorder="1" applyAlignment="1">
      <alignment horizontal="center" vertical="center"/>
    </xf>
    <xf numFmtId="169" fontId="116" fillId="28" borderId="93" xfId="40359" applyNumberFormat="1" applyFont="1" applyFill="1" applyBorder="1" applyAlignment="1">
      <alignment horizontal="center" vertical="center"/>
    </xf>
    <xf numFmtId="169" fontId="116" fillId="28" borderId="92" xfId="40415" applyNumberFormat="1" applyFont="1" applyFill="1" applyBorder="1" applyAlignment="1">
      <alignment horizontal="center" vertical="center"/>
    </xf>
    <xf numFmtId="169" fontId="116" fillId="28" borderId="93" xfId="40427" applyNumberFormat="1" applyFont="1" applyFill="1" applyBorder="1" applyAlignment="1">
      <alignment horizontal="center" vertical="center"/>
    </xf>
    <xf numFmtId="169" fontId="116" fillId="28" borderId="98" xfId="40439" applyNumberFormat="1" applyFont="1" applyFill="1" applyBorder="1" applyAlignment="1">
      <alignment horizontal="center" vertical="center"/>
    </xf>
    <xf numFmtId="169" fontId="116" fillId="28" borderId="116" xfId="39986" applyNumberFormat="1" applyFont="1" applyFill="1" applyBorder="1" applyAlignment="1">
      <alignment horizontal="center" vertical="center"/>
    </xf>
    <xf numFmtId="169" fontId="116" fillId="28" borderId="63" xfId="39998" applyNumberFormat="1" applyFont="1" applyFill="1" applyBorder="1" applyAlignment="1">
      <alignment horizontal="center" vertical="center"/>
    </xf>
    <xf numFmtId="169" fontId="116" fillId="28" borderId="101" xfId="40010" applyNumberFormat="1" applyFont="1" applyFill="1" applyBorder="1" applyAlignment="1">
      <alignment horizontal="center" vertical="center"/>
    </xf>
    <xf numFmtId="169" fontId="116" fillId="28" borderId="116" xfId="40046" applyNumberFormat="1" applyFont="1" applyFill="1" applyBorder="1" applyAlignment="1">
      <alignment horizontal="center" vertical="center"/>
    </xf>
    <xf numFmtId="169" fontId="116" fillId="28" borderId="63" xfId="40058" applyNumberFormat="1" applyFont="1" applyFill="1" applyBorder="1" applyAlignment="1">
      <alignment horizontal="center" vertical="center"/>
    </xf>
    <xf numFmtId="169" fontId="116" fillId="28" borderId="101" xfId="40070" applyNumberFormat="1" applyFont="1" applyFill="1" applyBorder="1" applyAlignment="1">
      <alignment horizontal="center" vertical="center"/>
    </xf>
    <xf numFmtId="169" fontId="116" fillId="28" borderId="116" xfId="40166" applyNumberFormat="1" applyFont="1" applyFill="1" applyBorder="1" applyAlignment="1">
      <alignment horizontal="center" vertical="center"/>
    </xf>
    <xf numFmtId="169" fontId="116" fillId="28" borderId="63" xfId="40178" applyNumberFormat="1" applyFont="1" applyFill="1" applyBorder="1" applyAlignment="1">
      <alignment horizontal="center" vertical="center"/>
    </xf>
    <xf numFmtId="169" fontId="116" fillId="28" borderId="101" xfId="40190" applyNumberFormat="1" applyFont="1" applyFill="1" applyBorder="1" applyAlignment="1">
      <alignment horizontal="center" vertical="center"/>
    </xf>
    <xf numFmtId="169" fontId="116" fillId="28" borderId="116" xfId="40226" applyNumberFormat="1" applyFont="1" applyFill="1" applyBorder="1" applyAlignment="1">
      <alignment horizontal="center" vertical="center"/>
    </xf>
    <xf numFmtId="169" fontId="116" fillId="28" borderId="63" xfId="40238" applyNumberFormat="1" applyFont="1" applyFill="1" applyBorder="1" applyAlignment="1">
      <alignment horizontal="center" vertical="center"/>
    </xf>
    <xf numFmtId="169" fontId="116" fillId="28" borderId="63" xfId="40250" applyNumberFormat="1" applyFont="1" applyFill="1" applyBorder="1" applyAlignment="1">
      <alignment horizontal="center" vertical="center"/>
    </xf>
    <xf numFmtId="169" fontId="116" fillId="28" borderId="116" xfId="40286" applyNumberFormat="1" applyFont="1" applyFill="1" applyBorder="1" applyAlignment="1">
      <alignment horizontal="center" vertical="center"/>
    </xf>
    <xf numFmtId="169" fontId="116" fillId="28" borderId="63" xfId="40298" applyNumberFormat="1" applyFont="1" applyFill="1" applyBorder="1" applyAlignment="1">
      <alignment horizontal="center" vertical="center"/>
    </xf>
    <xf numFmtId="169" fontId="116" fillId="28" borderId="77" xfId="40346" applyNumberFormat="1" applyFont="1" applyFill="1" applyBorder="1" applyAlignment="1">
      <alignment horizontal="center" vertical="center"/>
    </xf>
    <xf numFmtId="169" fontId="116" fillId="28" borderId="78" xfId="40358" applyNumberFormat="1" applyFont="1" applyFill="1" applyBorder="1" applyAlignment="1">
      <alignment horizontal="center" vertical="center"/>
    </xf>
    <xf numFmtId="0" fontId="116" fillId="28" borderId="78" xfId="40367" applyFont="1" applyFill="1" applyBorder="1" applyAlignment="1">
      <alignment horizontal="center" vertical="center"/>
    </xf>
    <xf numFmtId="169" fontId="116" fillId="28" borderId="77" xfId="40414" applyNumberFormat="1" applyFont="1" applyFill="1" applyBorder="1" applyAlignment="1">
      <alignment horizontal="center" vertical="center"/>
    </xf>
    <xf numFmtId="169" fontId="116" fillId="28" borderId="78" xfId="40426" applyNumberFormat="1" applyFont="1" applyFill="1" applyBorder="1" applyAlignment="1">
      <alignment horizontal="center" vertical="center"/>
    </xf>
    <xf numFmtId="169" fontId="116" fillId="28" borderId="85" xfId="40438" applyNumberFormat="1" applyFont="1" applyFill="1" applyBorder="1" applyAlignment="1">
      <alignment horizontal="center" vertical="center"/>
    </xf>
    <xf numFmtId="169" fontId="116" fillId="28" borderId="117" xfId="39987" applyNumberFormat="1" applyFont="1" applyFill="1" applyBorder="1" applyAlignment="1">
      <alignment horizontal="center" vertical="center"/>
    </xf>
    <xf numFmtId="169" fontId="116" fillId="28" borderId="64" xfId="39999" applyNumberFormat="1" applyFont="1" applyFill="1" applyBorder="1" applyAlignment="1">
      <alignment horizontal="center" vertical="center"/>
    </xf>
    <xf numFmtId="169" fontId="116" fillId="28" borderId="87" xfId="40011" applyNumberFormat="1" applyFont="1" applyFill="1" applyBorder="1" applyAlignment="1">
      <alignment horizontal="center" vertical="center"/>
    </xf>
    <xf numFmtId="169" fontId="116" fillId="28" borderId="117" xfId="40047" applyNumberFormat="1" applyFont="1" applyFill="1" applyBorder="1" applyAlignment="1">
      <alignment horizontal="center" vertical="center"/>
    </xf>
    <xf numFmtId="169" fontId="116" fillId="28" borderId="64" xfId="40059" applyNumberFormat="1" applyFont="1" applyFill="1" applyBorder="1" applyAlignment="1">
      <alignment horizontal="center" vertical="center"/>
    </xf>
    <xf numFmtId="169" fontId="116" fillId="28" borderId="87" xfId="40071" applyNumberFormat="1" applyFont="1" applyFill="1" applyBorder="1" applyAlignment="1">
      <alignment horizontal="center" vertical="center"/>
    </xf>
    <xf numFmtId="169" fontId="116" fillId="28" borderId="117" xfId="40167" applyNumberFormat="1" applyFont="1" applyFill="1" applyBorder="1" applyAlignment="1">
      <alignment horizontal="center" vertical="center"/>
    </xf>
    <xf numFmtId="169" fontId="116" fillId="28" borderId="64" xfId="40179" applyNumberFormat="1" applyFont="1" applyFill="1" applyBorder="1" applyAlignment="1">
      <alignment horizontal="center" vertical="center"/>
    </xf>
    <xf numFmtId="169" fontId="116" fillId="28" borderId="87" xfId="40191" applyNumberFormat="1" applyFont="1" applyFill="1" applyBorder="1" applyAlignment="1">
      <alignment horizontal="center" vertical="center"/>
    </xf>
    <xf numFmtId="169" fontId="116" fillId="28" borderId="117" xfId="40227" applyNumberFormat="1" applyFont="1" applyFill="1" applyBorder="1" applyAlignment="1">
      <alignment horizontal="center" vertical="center"/>
    </xf>
    <xf numFmtId="169" fontId="116" fillId="28" borderId="64" xfId="40239" applyNumberFormat="1" applyFont="1" applyFill="1" applyBorder="1" applyAlignment="1">
      <alignment horizontal="center" vertical="center"/>
    </xf>
    <xf numFmtId="169" fontId="116" fillId="28" borderId="64" xfId="40251" applyNumberFormat="1" applyFont="1" applyFill="1" applyBorder="1" applyAlignment="1">
      <alignment horizontal="center" vertical="center"/>
    </xf>
    <xf numFmtId="169" fontId="116" fillId="28" borderId="117" xfId="40287" applyNumberFormat="1" applyFont="1" applyFill="1" applyBorder="1" applyAlignment="1">
      <alignment horizontal="center" vertical="center"/>
    </xf>
    <xf numFmtId="169" fontId="116" fillId="28" borderId="64" xfId="40299" applyNumberFormat="1" applyFont="1" applyFill="1" applyBorder="1" applyAlignment="1">
      <alignment horizontal="center" vertical="center"/>
    </xf>
    <xf numFmtId="0" fontId="116" fillId="28" borderId="93" xfId="40367" applyFont="1" applyFill="1" applyBorder="1" applyAlignment="1">
      <alignment horizontal="center" vertical="center"/>
    </xf>
    <xf numFmtId="169" fontId="116" fillId="28" borderId="113" xfId="39986" applyNumberFormat="1" applyFont="1" applyFill="1" applyBorder="1" applyAlignment="1">
      <alignment horizontal="center" vertical="center"/>
    </xf>
    <xf numFmtId="169" fontId="116" fillId="28" borderId="78" xfId="39998" applyNumberFormat="1" applyFont="1" applyFill="1" applyBorder="1" applyAlignment="1">
      <alignment horizontal="center" vertical="center"/>
    </xf>
    <xf numFmtId="169" fontId="116" fillId="28" borderId="85" xfId="40010" applyNumberFormat="1" applyFont="1" applyFill="1" applyBorder="1" applyAlignment="1">
      <alignment horizontal="center" vertical="center"/>
    </xf>
    <xf numFmtId="169" fontId="116" fillId="28" borderId="113" xfId="40046" applyNumberFormat="1" applyFont="1" applyFill="1" applyBorder="1" applyAlignment="1">
      <alignment horizontal="center" vertical="center"/>
    </xf>
    <xf numFmtId="169" fontId="116" fillId="28" borderId="78" xfId="40058" applyNumberFormat="1" applyFont="1" applyFill="1" applyBorder="1" applyAlignment="1">
      <alignment horizontal="center" vertical="center"/>
    </xf>
    <xf numFmtId="169" fontId="116" fillId="28" borderId="85" xfId="40070" applyNumberFormat="1" applyFont="1" applyFill="1" applyBorder="1" applyAlignment="1">
      <alignment horizontal="center" vertical="center"/>
    </xf>
    <xf numFmtId="169" fontId="116" fillId="28" borderId="113" xfId="40166" applyNumberFormat="1" applyFont="1" applyFill="1" applyBorder="1" applyAlignment="1">
      <alignment horizontal="center" vertical="center"/>
    </xf>
    <xf numFmtId="169" fontId="116" fillId="28" borderId="78" xfId="40178" applyNumberFormat="1" applyFont="1" applyFill="1" applyBorder="1" applyAlignment="1">
      <alignment horizontal="center" vertical="center"/>
    </xf>
    <xf numFmtId="169" fontId="116" fillId="28" borderId="85" xfId="40190" applyNumberFormat="1" applyFont="1" applyFill="1" applyBorder="1" applyAlignment="1">
      <alignment horizontal="center" vertical="center"/>
    </xf>
    <xf numFmtId="169" fontId="116" fillId="28" borderId="113" xfId="40226" applyNumberFormat="1" applyFont="1" applyFill="1" applyBorder="1" applyAlignment="1">
      <alignment horizontal="center" vertical="center"/>
    </xf>
    <xf numFmtId="169" fontId="116" fillId="28" borderId="78" xfId="40238" applyNumberFormat="1" applyFont="1" applyFill="1" applyBorder="1" applyAlignment="1">
      <alignment horizontal="center" vertical="center"/>
    </xf>
    <xf numFmtId="169" fontId="116" fillId="28" borderId="78" xfId="40250" applyNumberFormat="1" applyFont="1" applyFill="1" applyBorder="1" applyAlignment="1">
      <alignment horizontal="center" vertical="center"/>
    </xf>
    <xf numFmtId="169" fontId="116" fillId="28" borderId="113" xfId="40286" applyNumberFormat="1" applyFont="1" applyFill="1" applyBorder="1" applyAlignment="1">
      <alignment horizontal="center" vertical="center"/>
    </xf>
    <xf numFmtId="169" fontId="116" fillId="28" borderId="78" xfId="40298" applyNumberFormat="1" applyFont="1" applyFill="1" applyBorder="1" applyAlignment="1">
      <alignment horizontal="center" vertical="center"/>
    </xf>
    <xf numFmtId="169" fontId="116" fillId="28" borderId="62" xfId="40347" applyNumberFormat="1" applyFont="1" applyFill="1" applyBorder="1" applyAlignment="1">
      <alignment horizontal="center" vertical="center"/>
    </xf>
    <xf numFmtId="169" fontId="116" fillId="28" borderId="64" xfId="40359" applyNumberFormat="1" applyFont="1" applyFill="1" applyBorder="1" applyAlignment="1">
      <alignment horizontal="center" vertical="center"/>
    </xf>
    <xf numFmtId="169" fontId="116" fillId="28" borderId="127" xfId="40072" applyNumberFormat="1" applyFont="1" applyFill="1" applyBorder="1" applyAlignment="1">
      <alignment horizontal="center" vertical="center"/>
    </xf>
    <xf numFmtId="169" fontId="116" fillId="28" borderId="87" xfId="40072" applyNumberFormat="1" applyFont="1" applyFill="1" applyBorder="1" applyAlignment="1">
      <alignment horizontal="center" vertical="center"/>
    </xf>
    <xf numFmtId="169" fontId="116" fillId="28" borderId="117" xfId="39988" applyNumberFormat="1" applyFont="1" applyFill="1" applyBorder="1" applyAlignment="1">
      <alignment horizontal="center" vertical="center"/>
    </xf>
    <xf numFmtId="169" fontId="116" fillId="28" borderId="64" xfId="40000" applyNumberFormat="1" applyFont="1" applyFill="1" applyBorder="1" applyAlignment="1">
      <alignment horizontal="center" vertical="center"/>
    </xf>
    <xf numFmtId="169" fontId="116" fillId="28" borderId="87" xfId="40012" applyNumberFormat="1" applyFont="1" applyFill="1" applyBorder="1" applyAlignment="1">
      <alignment horizontal="center" vertical="center"/>
    </xf>
    <xf numFmtId="169" fontId="116" fillId="28" borderId="117" xfId="40048" applyNumberFormat="1" applyFont="1" applyFill="1" applyBorder="1" applyAlignment="1">
      <alignment horizontal="center" vertical="center"/>
    </xf>
    <xf numFmtId="169" fontId="116" fillId="28" borderId="64" xfId="40060" applyNumberFormat="1" applyFont="1" applyFill="1" applyBorder="1" applyAlignment="1">
      <alignment horizontal="center" vertical="center"/>
    </xf>
    <xf numFmtId="169" fontId="116" fillId="28" borderId="117" xfId="40168" applyNumberFormat="1" applyFont="1" applyFill="1" applyBorder="1" applyAlignment="1">
      <alignment horizontal="center" vertical="center"/>
    </xf>
    <xf numFmtId="169" fontId="116" fillId="28" borderId="64" xfId="40180" applyNumberFormat="1" applyFont="1" applyFill="1" applyBorder="1" applyAlignment="1">
      <alignment horizontal="center" vertical="center"/>
    </xf>
    <xf numFmtId="169" fontId="116" fillId="28" borderId="87" xfId="40192" applyNumberFormat="1" applyFont="1" applyFill="1" applyBorder="1" applyAlignment="1">
      <alignment horizontal="center" vertical="center"/>
    </xf>
    <xf numFmtId="169" fontId="116" fillId="28" borderId="117" xfId="40228" applyNumberFormat="1" applyFont="1" applyFill="1" applyBorder="1" applyAlignment="1">
      <alignment horizontal="center" vertical="center"/>
    </xf>
    <xf numFmtId="169" fontId="116" fillId="28" borderId="64" xfId="40240" applyNumberFormat="1" applyFont="1" applyFill="1" applyBorder="1" applyAlignment="1">
      <alignment horizontal="center" vertical="center"/>
    </xf>
    <xf numFmtId="169" fontId="116" fillId="28" borderId="64" xfId="40252" applyNumberFormat="1" applyFont="1" applyFill="1" applyBorder="1" applyAlignment="1">
      <alignment horizontal="center" vertical="center"/>
    </xf>
    <xf numFmtId="169" fontId="116" fillId="28" borderId="117" xfId="40288" applyNumberFormat="1" applyFont="1" applyFill="1" applyBorder="1" applyAlignment="1">
      <alignment horizontal="center" vertical="center"/>
    </xf>
    <xf numFmtId="169" fontId="116" fillId="28" borderId="64" xfId="40300" applyNumberFormat="1" applyFont="1" applyFill="1" applyBorder="1" applyAlignment="1">
      <alignment horizontal="center" vertical="center"/>
    </xf>
    <xf numFmtId="169" fontId="116" fillId="28" borderId="62" xfId="40348" applyNumberFormat="1" applyFont="1" applyFill="1" applyBorder="1" applyAlignment="1">
      <alignment horizontal="center" vertical="center"/>
    </xf>
    <xf numFmtId="169" fontId="116" fillId="28" borderId="64" xfId="40360" applyNumberFormat="1" applyFont="1" applyFill="1" applyBorder="1" applyAlignment="1">
      <alignment horizontal="center" vertical="center"/>
    </xf>
    <xf numFmtId="169" fontId="116" fillId="28" borderId="62" xfId="40416" applyNumberFormat="1" applyFont="1" applyFill="1" applyBorder="1" applyAlignment="1">
      <alignment horizontal="center" vertical="center"/>
    </xf>
    <xf numFmtId="169" fontId="116" fillId="28" borderId="64" xfId="40428" applyNumberFormat="1" applyFont="1" applyFill="1" applyBorder="1" applyAlignment="1">
      <alignment horizontal="center" vertical="center"/>
    </xf>
    <xf numFmtId="169" fontId="116" fillId="28" borderId="87" xfId="40440" applyNumberFormat="1" applyFont="1" applyFill="1" applyBorder="1" applyAlignment="1">
      <alignment horizontal="center" vertical="center"/>
    </xf>
    <xf numFmtId="168" fontId="116" fillId="28" borderId="77" xfId="39991" applyNumberFormat="1" applyFont="1" applyFill="1" applyBorder="1" applyAlignment="1">
      <alignment horizontal="center" vertical="center"/>
    </xf>
    <xf numFmtId="168" fontId="116" fillId="28" borderId="78" xfId="40003" applyNumberFormat="1" applyFont="1" applyFill="1" applyBorder="1" applyAlignment="1">
      <alignment horizontal="center" vertical="center"/>
    </xf>
    <xf numFmtId="168" fontId="116" fillId="28" borderId="85" xfId="40015" applyNumberFormat="1" applyFont="1" applyFill="1" applyBorder="1" applyAlignment="1">
      <alignment horizontal="center" vertical="center"/>
    </xf>
    <xf numFmtId="168" fontId="116" fillId="28" borderId="77" xfId="40051" applyNumberFormat="1" applyFont="1" applyFill="1" applyBorder="1" applyAlignment="1">
      <alignment horizontal="center" vertical="center"/>
    </xf>
    <xf numFmtId="168" fontId="116" fillId="28" borderId="78" xfId="40063" applyNumberFormat="1" applyFont="1" applyFill="1" applyBorder="1" applyAlignment="1">
      <alignment horizontal="center" vertical="center"/>
    </xf>
    <xf numFmtId="168" fontId="116" fillId="28" borderId="79" xfId="40075" applyNumberFormat="1" applyFont="1" applyFill="1" applyBorder="1" applyAlignment="1">
      <alignment horizontal="center" vertical="center"/>
    </xf>
    <xf numFmtId="168" fontId="116" fillId="28" borderId="77" xfId="40171" applyNumberFormat="1" applyFont="1" applyFill="1" applyBorder="1" applyAlignment="1">
      <alignment horizontal="center" vertical="center"/>
    </xf>
    <xf numFmtId="168" fontId="116" fillId="28" borderId="78" xfId="40183" applyNumberFormat="1" applyFont="1" applyFill="1" applyBorder="1" applyAlignment="1">
      <alignment horizontal="center" vertical="center"/>
    </xf>
    <xf numFmtId="168" fontId="116" fillId="28" borderId="85" xfId="40195" applyNumberFormat="1" applyFont="1" applyFill="1" applyBorder="1" applyAlignment="1">
      <alignment horizontal="center" vertical="center"/>
    </xf>
    <xf numFmtId="168" fontId="116" fillId="28" borderId="77" xfId="40231" applyNumberFormat="1" applyFont="1" applyFill="1" applyBorder="1" applyAlignment="1">
      <alignment horizontal="center" vertical="center"/>
    </xf>
    <xf numFmtId="168" fontId="116" fillId="28" borderId="78" xfId="40243" applyNumberFormat="1" applyFont="1" applyFill="1" applyBorder="1" applyAlignment="1">
      <alignment horizontal="center" vertical="center"/>
    </xf>
    <xf numFmtId="168" fontId="116" fillId="28" borderId="78" xfId="40255" applyNumberFormat="1" applyFont="1" applyFill="1" applyBorder="1" applyAlignment="1">
      <alignment horizontal="center" vertical="center"/>
    </xf>
    <xf numFmtId="168" fontId="116" fillId="28" borderId="77" xfId="40291" applyNumberFormat="1" applyFont="1" applyFill="1" applyBorder="1" applyAlignment="1">
      <alignment horizontal="center" vertical="center"/>
    </xf>
    <xf numFmtId="168" fontId="116" fillId="28" borderId="78" xfId="40303" applyNumberFormat="1" applyFont="1" applyFill="1" applyBorder="1" applyAlignment="1">
      <alignment horizontal="center" vertical="center"/>
    </xf>
    <xf numFmtId="168" fontId="116" fillId="28" borderId="77" xfId="40533" applyNumberFormat="1" applyFont="1" applyFill="1" applyBorder="1" applyAlignment="1">
      <alignment horizontal="center" vertical="center"/>
    </xf>
    <xf numFmtId="168" fontId="116" fillId="28" borderId="77" xfId="40419" applyNumberFormat="1" applyFont="1" applyFill="1" applyBorder="1" applyAlignment="1">
      <alignment horizontal="center" vertical="center"/>
    </xf>
    <xf numFmtId="168" fontId="116" fillId="28" borderId="78" xfId="40431" applyNumberFormat="1" applyFont="1" applyFill="1" applyBorder="1" applyAlignment="1">
      <alignment horizontal="center" vertical="center"/>
    </xf>
    <xf numFmtId="168" fontId="116" fillId="28" borderId="85" xfId="40443" applyNumberFormat="1" applyFont="1" applyFill="1" applyBorder="1" applyAlignment="1">
      <alignment horizontal="center" vertical="center"/>
    </xf>
    <xf numFmtId="168" fontId="116" fillId="28" borderId="61" xfId="39992" applyNumberFormat="1" applyFont="1" applyFill="1" applyBorder="1" applyAlignment="1">
      <alignment horizontal="center" vertical="center"/>
    </xf>
    <xf numFmtId="168" fontId="116" fillId="28" borderId="56" xfId="40004" applyNumberFormat="1" applyFont="1" applyFill="1" applyBorder="1" applyAlignment="1">
      <alignment horizontal="center" vertical="center"/>
    </xf>
    <xf numFmtId="168" fontId="116" fillId="28" borderId="86" xfId="40016" applyNumberFormat="1" applyFont="1" applyFill="1" applyBorder="1" applyAlignment="1">
      <alignment horizontal="center" vertical="center"/>
    </xf>
    <xf numFmtId="168" fontId="116" fillId="28" borderId="61" xfId="40052" applyNumberFormat="1" applyFont="1" applyFill="1" applyBorder="1" applyAlignment="1">
      <alignment horizontal="center" vertical="center"/>
    </xf>
    <xf numFmtId="168" fontId="116" fillId="28" borderId="56" xfId="40064" applyNumberFormat="1" applyFont="1" applyFill="1" applyBorder="1" applyAlignment="1">
      <alignment horizontal="center" vertical="center"/>
    </xf>
    <xf numFmtId="168" fontId="116" fillId="28" borderId="65" xfId="40076" applyNumberFormat="1" applyFont="1" applyFill="1" applyBorder="1" applyAlignment="1">
      <alignment horizontal="center" vertical="center"/>
    </xf>
    <xf numFmtId="168" fontId="116" fillId="28" borderId="61" xfId="40172" applyNumberFormat="1" applyFont="1" applyFill="1" applyBorder="1" applyAlignment="1">
      <alignment horizontal="center" vertical="center"/>
    </xf>
    <xf numFmtId="168" fontId="116" fillId="28" borderId="56" xfId="40184" applyNumberFormat="1" applyFont="1" applyFill="1" applyBorder="1" applyAlignment="1">
      <alignment horizontal="center" vertical="center"/>
    </xf>
    <xf numFmtId="168" fontId="116" fillId="28" borderId="86" xfId="40196" applyNumberFormat="1" applyFont="1" applyFill="1" applyBorder="1" applyAlignment="1">
      <alignment horizontal="center" vertical="center"/>
    </xf>
    <xf numFmtId="168" fontId="116" fillId="28" borderId="61" xfId="40232" applyNumberFormat="1" applyFont="1" applyFill="1" applyBorder="1" applyAlignment="1">
      <alignment horizontal="center" vertical="center"/>
    </xf>
    <xf numFmtId="168" fontId="116" fillId="28" borderId="56" xfId="40244" applyNumberFormat="1" applyFont="1" applyFill="1" applyBorder="1" applyAlignment="1">
      <alignment horizontal="center" vertical="center"/>
    </xf>
    <xf numFmtId="168" fontId="116" fillId="28" borderId="56" xfId="40256" applyNumberFormat="1" applyFont="1" applyFill="1" applyBorder="1" applyAlignment="1">
      <alignment horizontal="center" vertical="center"/>
    </xf>
    <xf numFmtId="168" fontId="116" fillId="28" borderId="61" xfId="40292" applyNumberFormat="1" applyFont="1" applyFill="1" applyBorder="1" applyAlignment="1">
      <alignment horizontal="center" vertical="center"/>
    </xf>
    <xf numFmtId="168" fontId="116" fillId="28" borderId="56" xfId="40304" applyNumberFormat="1" applyFont="1" applyFill="1" applyBorder="1" applyAlignment="1">
      <alignment horizontal="center" vertical="center"/>
    </xf>
    <xf numFmtId="168" fontId="116" fillId="28" borderId="61" xfId="40534" applyNumberFormat="1" applyFont="1" applyFill="1" applyBorder="1" applyAlignment="1">
      <alignment horizontal="center" vertical="center"/>
    </xf>
    <xf numFmtId="168" fontId="116" fillId="28" borderId="56" xfId="40540" applyNumberFormat="1" applyFont="1" applyFill="1" applyBorder="1" applyAlignment="1">
      <alignment horizontal="center" vertical="center"/>
    </xf>
    <xf numFmtId="168" fontId="116" fillId="28" borderId="61" xfId="40420" applyNumberFormat="1" applyFont="1" applyFill="1" applyBorder="1" applyAlignment="1">
      <alignment horizontal="center" vertical="center"/>
    </xf>
    <xf numFmtId="168" fontId="116" fillId="28" borderId="56" xfId="40432" applyNumberFormat="1" applyFont="1" applyFill="1" applyBorder="1" applyAlignment="1">
      <alignment horizontal="center" vertical="center"/>
    </xf>
    <xf numFmtId="168" fontId="116" fillId="28" borderId="86" xfId="40444" applyNumberFormat="1" applyFont="1" applyFill="1" applyBorder="1" applyAlignment="1">
      <alignment horizontal="center" vertical="center"/>
    </xf>
    <xf numFmtId="168" fontId="116" fillId="28" borderId="92" xfId="39993" applyNumberFormat="1" applyFont="1" applyFill="1" applyBorder="1" applyAlignment="1">
      <alignment horizontal="center" vertical="center"/>
    </xf>
    <xf numFmtId="168" fontId="116" fillId="28" borderId="93" xfId="40005" applyNumberFormat="1" applyFont="1" applyFill="1" applyBorder="1" applyAlignment="1">
      <alignment horizontal="center" vertical="center"/>
    </xf>
    <xf numFmtId="168" fontId="116" fillId="28" borderId="98" xfId="40017" applyNumberFormat="1" applyFont="1" applyFill="1" applyBorder="1" applyAlignment="1">
      <alignment horizontal="center" vertical="center"/>
    </xf>
    <xf numFmtId="168" fontId="116" fillId="28" borderId="92" xfId="40053" applyNumberFormat="1" applyFont="1" applyFill="1" applyBorder="1" applyAlignment="1">
      <alignment horizontal="center" vertical="center"/>
    </xf>
    <xf numFmtId="168" fontId="116" fillId="28" borderId="93" xfId="40065" applyNumberFormat="1" applyFont="1" applyFill="1" applyBorder="1" applyAlignment="1">
      <alignment horizontal="center" vertical="center"/>
    </xf>
    <xf numFmtId="168" fontId="116" fillId="28" borderId="94" xfId="40077" applyNumberFormat="1" applyFont="1" applyFill="1" applyBorder="1" applyAlignment="1">
      <alignment horizontal="center" vertical="center"/>
    </xf>
    <xf numFmtId="168" fontId="116" fillId="28" borderId="92" xfId="40173" applyNumberFormat="1" applyFont="1" applyFill="1" applyBorder="1" applyAlignment="1">
      <alignment horizontal="center" vertical="center"/>
    </xf>
    <xf numFmtId="168" fontId="116" fillId="28" borderId="93" xfId="40185" applyNumberFormat="1" applyFont="1" applyFill="1" applyBorder="1" applyAlignment="1">
      <alignment horizontal="center" vertical="center"/>
    </xf>
    <xf numFmtId="168" fontId="116" fillId="28" borderId="98" xfId="40197" applyNumberFormat="1" applyFont="1" applyFill="1" applyBorder="1" applyAlignment="1">
      <alignment horizontal="center" vertical="center"/>
    </xf>
    <xf numFmtId="168" fontId="116" fillId="28" borderId="92" xfId="40233" applyNumberFormat="1" applyFont="1" applyFill="1" applyBorder="1" applyAlignment="1">
      <alignment horizontal="center" vertical="center"/>
    </xf>
    <xf numFmtId="168" fontId="116" fillId="28" borderId="93" xfId="40245" applyNumberFormat="1" applyFont="1" applyFill="1" applyBorder="1" applyAlignment="1">
      <alignment horizontal="center" vertical="center"/>
    </xf>
    <xf numFmtId="168" fontId="116" fillId="28" borderId="93" xfId="40257" applyNumberFormat="1" applyFont="1" applyFill="1" applyBorder="1" applyAlignment="1">
      <alignment horizontal="center" vertical="center"/>
    </xf>
    <xf numFmtId="168" fontId="116" fillId="28" borderId="92" xfId="40293" applyNumberFormat="1" applyFont="1" applyFill="1" applyBorder="1" applyAlignment="1">
      <alignment horizontal="center" vertical="center"/>
    </xf>
    <xf numFmtId="168" fontId="116" fillId="28" borderId="93" xfId="40305" applyNumberFormat="1" applyFont="1" applyFill="1" applyBorder="1" applyAlignment="1">
      <alignment horizontal="center" vertical="center"/>
    </xf>
    <xf numFmtId="168" fontId="116" fillId="28" borderId="92" xfId="40535" applyNumberFormat="1" applyFont="1" applyFill="1" applyBorder="1" applyAlignment="1">
      <alignment horizontal="center" vertical="center"/>
    </xf>
    <xf numFmtId="168" fontId="116" fillId="28" borderId="93" xfId="40541" applyNumberFormat="1" applyFont="1" applyFill="1" applyBorder="1" applyAlignment="1">
      <alignment horizontal="center" vertical="center"/>
    </xf>
    <xf numFmtId="168" fontId="116" fillId="28" borderId="92" xfId="40421" applyNumberFormat="1" applyFont="1" applyFill="1" applyBorder="1" applyAlignment="1">
      <alignment horizontal="center" vertical="center"/>
    </xf>
    <xf numFmtId="168" fontId="116" fillId="28" borderId="93" xfId="40433" applyNumberFormat="1" applyFont="1" applyFill="1" applyBorder="1" applyAlignment="1">
      <alignment horizontal="center" vertical="center"/>
    </xf>
    <xf numFmtId="168" fontId="116" fillId="28" borderId="98" xfId="40445" applyNumberFormat="1" applyFont="1" applyFill="1" applyBorder="1" applyAlignment="1">
      <alignment horizontal="center" vertical="center"/>
    </xf>
    <xf numFmtId="168" fontId="116" fillId="28" borderId="77" xfId="39992" applyNumberFormat="1" applyFont="1" applyFill="1" applyBorder="1" applyAlignment="1">
      <alignment horizontal="center" vertical="center"/>
    </xf>
    <xf numFmtId="168" fontId="116" fillId="28" borderId="78" xfId="40004" applyNumberFormat="1" applyFont="1" applyFill="1" applyBorder="1" applyAlignment="1">
      <alignment horizontal="center" vertical="center"/>
    </xf>
    <xf numFmtId="168" fontId="116" fillId="28" borderId="85" xfId="40016" applyNumberFormat="1" applyFont="1" applyFill="1" applyBorder="1" applyAlignment="1">
      <alignment horizontal="center" vertical="center"/>
    </xf>
    <xf numFmtId="168" fontId="116" fillId="28" borderId="77" xfId="40052" applyNumberFormat="1" applyFont="1" applyFill="1" applyBorder="1" applyAlignment="1">
      <alignment horizontal="center" vertical="center"/>
    </xf>
    <xf numFmtId="168" fontId="116" fillId="28" borderId="78" xfId="40064" applyNumberFormat="1" applyFont="1" applyFill="1" applyBorder="1" applyAlignment="1">
      <alignment horizontal="center" vertical="center"/>
    </xf>
    <xf numFmtId="168" fontId="116" fillId="28" borderId="79" xfId="40076" applyNumberFormat="1" applyFont="1" applyFill="1" applyBorder="1" applyAlignment="1">
      <alignment horizontal="center" vertical="center"/>
    </xf>
    <xf numFmtId="168" fontId="116" fillId="28" borderId="77" xfId="40172" applyNumberFormat="1" applyFont="1" applyFill="1" applyBorder="1" applyAlignment="1">
      <alignment horizontal="center" vertical="center"/>
    </xf>
    <xf numFmtId="168" fontId="116" fillId="28" borderId="78" xfId="40184" applyNumberFormat="1" applyFont="1" applyFill="1" applyBorder="1" applyAlignment="1">
      <alignment horizontal="center" vertical="center"/>
    </xf>
    <xf numFmtId="168" fontId="116" fillId="28" borderId="85" xfId="40196" applyNumberFormat="1" applyFont="1" applyFill="1" applyBorder="1" applyAlignment="1">
      <alignment horizontal="center" vertical="center"/>
    </xf>
    <xf numFmtId="168" fontId="116" fillId="28" borderId="77" xfId="40232" applyNumberFormat="1" applyFont="1" applyFill="1" applyBorder="1" applyAlignment="1">
      <alignment horizontal="center" vertical="center"/>
    </xf>
    <xf numFmtId="168" fontId="116" fillId="28" borderId="78" xfId="40244" applyNumberFormat="1" applyFont="1" applyFill="1" applyBorder="1" applyAlignment="1">
      <alignment horizontal="center" vertical="center"/>
    </xf>
    <xf numFmtId="168" fontId="116" fillId="28" borderId="78" xfId="40256" applyNumberFormat="1" applyFont="1" applyFill="1" applyBorder="1" applyAlignment="1">
      <alignment horizontal="center" vertical="center"/>
    </xf>
    <xf numFmtId="168" fontId="116" fillId="28" borderId="77" xfId="40292" applyNumberFormat="1" applyFont="1" applyFill="1" applyBorder="1" applyAlignment="1">
      <alignment horizontal="center" vertical="center"/>
    </xf>
    <xf numFmtId="168" fontId="116" fillId="28" borderId="78" xfId="40304" applyNumberFormat="1" applyFont="1" applyFill="1" applyBorder="1" applyAlignment="1">
      <alignment horizontal="center" vertical="center"/>
    </xf>
    <xf numFmtId="168" fontId="116" fillId="28" borderId="77" xfId="40534" applyNumberFormat="1" applyFont="1" applyFill="1" applyBorder="1" applyAlignment="1">
      <alignment horizontal="center" vertical="center"/>
    </xf>
    <xf numFmtId="168" fontId="116" fillId="28" borderId="78" xfId="40540" applyNumberFormat="1" applyFont="1" applyFill="1" applyBorder="1" applyAlignment="1">
      <alignment horizontal="center" vertical="center"/>
    </xf>
    <xf numFmtId="168" fontId="116" fillId="28" borderId="77" xfId="40420" applyNumberFormat="1" applyFont="1" applyFill="1" applyBorder="1" applyAlignment="1">
      <alignment horizontal="center" vertical="center"/>
    </xf>
    <xf numFmtId="168" fontId="116" fillId="28" borderId="78" xfId="40432" applyNumberFormat="1" applyFont="1" applyFill="1" applyBorder="1" applyAlignment="1">
      <alignment horizontal="center" vertical="center"/>
    </xf>
    <xf numFmtId="168" fontId="116" fillId="28" borderId="85" xfId="40444" applyNumberFormat="1" applyFont="1" applyFill="1" applyBorder="1" applyAlignment="1">
      <alignment horizontal="center" vertical="center"/>
    </xf>
    <xf numFmtId="168" fontId="116" fillId="28" borderId="129" xfId="40077" applyNumberFormat="1" applyFont="1" applyFill="1" applyBorder="1" applyAlignment="1">
      <alignment horizontal="center" vertical="center"/>
    </xf>
    <xf numFmtId="168" fontId="116" fillId="28" borderId="66" xfId="40077" applyNumberFormat="1" applyFont="1" applyFill="1" applyBorder="1" applyAlignment="1">
      <alignment horizontal="center" vertical="center"/>
    </xf>
    <xf numFmtId="168" fontId="116" fillId="28" borderId="62" xfId="39994" applyNumberFormat="1" applyFont="1" applyFill="1" applyBorder="1" applyAlignment="1">
      <alignment horizontal="center" vertical="center"/>
    </xf>
    <xf numFmtId="168" fontId="116" fillId="28" borderId="64" xfId="40006" applyNumberFormat="1" applyFont="1" applyFill="1" applyBorder="1" applyAlignment="1">
      <alignment horizontal="center" vertical="center"/>
    </xf>
    <xf numFmtId="168" fontId="116" fillId="28" borderId="87" xfId="40018" applyNumberFormat="1" applyFont="1" applyFill="1" applyBorder="1" applyAlignment="1">
      <alignment horizontal="center" vertical="center"/>
    </xf>
    <xf numFmtId="168" fontId="116" fillId="28" borderId="62" xfId="40054" applyNumberFormat="1" applyFont="1" applyFill="1" applyBorder="1" applyAlignment="1">
      <alignment horizontal="center" vertical="center"/>
    </xf>
    <xf numFmtId="168" fontId="116" fillId="28" borderId="64" xfId="40066" applyNumberFormat="1" applyFont="1" applyFill="1" applyBorder="1" applyAlignment="1">
      <alignment horizontal="center" vertical="center"/>
    </xf>
    <xf numFmtId="168" fontId="116" fillId="28" borderId="62" xfId="40174" applyNumberFormat="1" applyFont="1" applyFill="1" applyBorder="1" applyAlignment="1">
      <alignment horizontal="center" vertical="center"/>
    </xf>
    <xf numFmtId="168" fontId="116" fillId="28" borderId="64" xfId="40186" applyNumberFormat="1" applyFont="1" applyFill="1" applyBorder="1" applyAlignment="1">
      <alignment horizontal="center" vertical="center"/>
    </xf>
    <xf numFmtId="168" fontId="116" fillId="28" borderId="87" xfId="40198" applyNumberFormat="1" applyFont="1" applyFill="1" applyBorder="1" applyAlignment="1">
      <alignment horizontal="center" vertical="center"/>
    </xf>
    <xf numFmtId="168" fontId="116" fillId="28" borderId="62" xfId="40234" applyNumberFormat="1" applyFont="1" applyFill="1" applyBorder="1" applyAlignment="1">
      <alignment horizontal="center" vertical="center"/>
    </xf>
    <xf numFmtId="168" fontId="116" fillId="28" borderId="64" xfId="40246" applyNumberFormat="1" applyFont="1" applyFill="1" applyBorder="1" applyAlignment="1">
      <alignment horizontal="center" vertical="center"/>
    </xf>
    <xf numFmtId="168" fontId="116" fillId="28" borderId="64" xfId="40258" applyNumberFormat="1" applyFont="1" applyFill="1" applyBorder="1" applyAlignment="1">
      <alignment horizontal="center" vertical="center"/>
    </xf>
    <xf numFmtId="168" fontId="116" fillId="28" borderId="62" xfId="40294" applyNumberFormat="1" applyFont="1" applyFill="1" applyBorder="1" applyAlignment="1">
      <alignment horizontal="center" vertical="center"/>
    </xf>
    <xf numFmtId="168" fontId="116" fillId="28" borderId="64" xfId="40306" applyNumberFormat="1" applyFont="1" applyFill="1" applyBorder="1" applyAlignment="1">
      <alignment horizontal="center" vertical="center"/>
    </xf>
    <xf numFmtId="168" fontId="116" fillId="28" borderId="62" xfId="40536" applyNumberFormat="1" applyFont="1" applyFill="1" applyBorder="1" applyAlignment="1">
      <alignment horizontal="center" vertical="center"/>
    </xf>
    <xf numFmtId="168" fontId="116" fillId="28" borderId="64" xfId="40542" applyNumberFormat="1" applyFont="1" applyFill="1" applyBorder="1" applyAlignment="1">
      <alignment horizontal="center" vertical="center"/>
    </xf>
    <xf numFmtId="168" fontId="116" fillId="28" borderId="62" xfId="40422" applyNumberFormat="1" applyFont="1" applyFill="1" applyBorder="1" applyAlignment="1">
      <alignment horizontal="center" vertical="center"/>
    </xf>
    <xf numFmtId="168" fontId="116" fillId="28" borderId="64" xfId="40434" applyNumberFormat="1" applyFont="1" applyFill="1" applyBorder="1" applyAlignment="1">
      <alignment horizontal="center" vertical="center"/>
    </xf>
    <xf numFmtId="168" fontId="116" fillId="28" borderId="87" xfId="40446" applyNumberFormat="1" applyFont="1" applyFill="1" applyBorder="1" applyAlignment="1">
      <alignment horizontal="center" vertical="center"/>
    </xf>
    <xf numFmtId="168" fontId="116" fillId="28" borderId="66" xfId="40078" applyNumberFormat="1" applyFont="1" applyFill="1" applyBorder="1" applyAlignment="1">
      <alignment horizontal="center" vertical="center"/>
    </xf>
    <xf numFmtId="0" fontId="0" fillId="0" borderId="11" xfId="0" applyBorder="1" applyAlignment="1">
      <alignment vertical="center"/>
    </xf>
    <xf numFmtId="169" fontId="116" fillId="28" borderId="82" xfId="40237" applyNumberFormat="1" applyFont="1" applyFill="1" applyBorder="1" applyAlignment="1">
      <alignment horizontal="center" vertical="center"/>
    </xf>
    <xf numFmtId="169" fontId="116" fillId="28" borderId="72" xfId="40238" applyNumberFormat="1" applyFont="1" applyFill="1" applyBorder="1" applyAlignment="1">
      <alignment horizontal="center" vertical="center"/>
    </xf>
    <xf numFmtId="169" fontId="116" fillId="28" borderId="99" xfId="40239" applyNumberFormat="1" applyFont="1" applyFill="1" applyBorder="1" applyAlignment="1">
      <alignment horizontal="center" vertical="center"/>
    </xf>
    <xf numFmtId="169" fontId="116" fillId="28" borderId="71" xfId="40238" applyNumberFormat="1" applyFont="1" applyFill="1" applyBorder="1" applyAlignment="1">
      <alignment horizontal="center" vertical="center"/>
    </xf>
    <xf numFmtId="169" fontId="116" fillId="28" borderId="73" xfId="40239" applyNumberFormat="1" applyFont="1" applyFill="1" applyBorder="1" applyAlignment="1">
      <alignment horizontal="center" vertical="center"/>
    </xf>
    <xf numFmtId="169" fontId="116" fillId="28" borderId="82" xfId="40238" applyNumberFormat="1" applyFont="1" applyFill="1" applyBorder="1" applyAlignment="1">
      <alignment horizontal="center" vertical="center"/>
    </xf>
    <xf numFmtId="169" fontId="116" fillId="28" borderId="73" xfId="40240" applyNumberFormat="1" applyFont="1" applyFill="1" applyBorder="1" applyAlignment="1">
      <alignment horizontal="center" vertical="center"/>
    </xf>
    <xf numFmtId="0" fontId="116" fillId="3" borderId="1" xfId="39963" applyFont="1" applyBorder="1" applyAlignment="1">
      <alignment horizontal="center" vertical="center"/>
    </xf>
    <xf numFmtId="0" fontId="116" fillId="3" borderId="1" xfId="40023" applyFont="1" applyBorder="1" applyAlignment="1">
      <alignment horizontal="center" vertical="center"/>
    </xf>
    <xf numFmtId="0" fontId="116" fillId="3" borderId="1" xfId="40083" applyFont="1" applyBorder="1" applyAlignment="1">
      <alignment horizontal="center" vertical="center"/>
    </xf>
    <xf numFmtId="0" fontId="116" fillId="3" borderId="1" xfId="40143" applyFont="1" applyBorder="1" applyAlignment="1">
      <alignment horizontal="center" vertical="center"/>
    </xf>
    <xf numFmtId="0" fontId="116" fillId="3" borderId="1" xfId="40203" applyFont="1" applyBorder="1" applyAlignment="1">
      <alignment horizontal="center" vertical="center"/>
    </xf>
    <xf numFmtId="0" fontId="116" fillId="3" borderId="1" xfId="40263" applyFont="1" applyBorder="1" applyAlignment="1">
      <alignment horizontal="center" vertical="center"/>
    </xf>
    <xf numFmtId="0" fontId="116" fillId="3" borderId="3" xfId="40397" applyFont="1" applyBorder="1" applyAlignment="1">
      <alignment horizontal="center" vertical="center"/>
    </xf>
    <xf numFmtId="0" fontId="116" fillId="3" borderId="1" xfId="40397" applyFont="1" applyBorder="1" applyAlignment="1">
      <alignment horizontal="center" vertical="center"/>
    </xf>
    <xf numFmtId="0" fontId="116" fillId="3" borderId="1" xfId="40329" applyFont="1" applyBorder="1" applyAlignment="1">
      <alignment horizontal="center" vertical="center"/>
    </xf>
    <xf numFmtId="0" fontId="116" fillId="3" borderId="1" xfId="40269" applyFont="1" applyBorder="1" applyAlignment="1">
      <alignment horizontal="center" vertical="center"/>
    </xf>
    <xf numFmtId="0" fontId="116" fillId="3" borderId="1" xfId="40209" applyFont="1" applyBorder="1" applyAlignment="1">
      <alignment horizontal="center" vertical="center"/>
    </xf>
    <xf numFmtId="0" fontId="116" fillId="3" borderId="1" xfId="40149" applyFont="1" applyBorder="1" applyAlignment="1">
      <alignment horizontal="center" vertical="center"/>
    </xf>
    <xf numFmtId="0" fontId="116" fillId="3" borderId="3" xfId="40089" applyFont="1" applyBorder="1" applyAlignment="1">
      <alignment horizontal="center" vertical="center"/>
    </xf>
    <xf numFmtId="0" fontId="116" fillId="3" borderId="1" xfId="40029" applyFont="1" applyBorder="1" applyAlignment="1">
      <alignment horizontal="center" vertical="center"/>
    </xf>
    <xf numFmtId="0" fontId="116" fillId="3" borderId="1" xfId="39969" applyFont="1" applyBorder="1" applyAlignment="1">
      <alignment horizontal="center" vertical="center"/>
    </xf>
    <xf numFmtId="0" fontId="25" fillId="27" borderId="10" xfId="19344" applyFill="1" applyAlignment="1">
      <alignment horizontal="center" wrapText="1"/>
    </xf>
    <xf numFmtId="0" fontId="180" fillId="27" borderId="10" xfId="19344" applyFont="1" applyFill="1" applyAlignment="1">
      <alignment horizontal="center" wrapText="1"/>
    </xf>
    <xf numFmtId="0" fontId="181" fillId="27" borderId="10" xfId="19344" applyFont="1" applyFill="1" applyAlignment="1">
      <alignment horizontal="center" wrapText="1"/>
    </xf>
    <xf numFmtId="0" fontId="25" fillId="3" borderId="10" xfId="19344" applyAlignment="1">
      <alignment wrapText="1"/>
    </xf>
    <xf numFmtId="0" fontId="25" fillId="3" borderId="10" xfId="19344" applyAlignment="1">
      <alignment wrapText="1"/>
    </xf>
    <xf numFmtId="0" fontId="152" fillId="26" borderId="59" xfId="40241" applyFont="1" applyFill="1" applyBorder="1" applyAlignment="1">
      <alignment horizontal="left" vertical="center" wrapText="1"/>
    </xf>
    <xf numFmtId="0" fontId="165" fillId="27" borderId="3" xfId="19344" applyFont="1" applyFill="1" applyBorder="1" applyAlignment="1"/>
    <xf numFmtId="0" fontId="166" fillId="27" borderId="3" xfId="19344" applyFont="1" applyFill="1" applyBorder="1" applyAlignment="1"/>
    <xf numFmtId="0" fontId="152" fillId="26" borderId="59" xfId="40301" applyFont="1" applyFill="1" applyBorder="1" applyAlignment="1">
      <alignment horizontal="left" vertical="center" wrapText="1"/>
    </xf>
    <xf numFmtId="0" fontId="25" fillId="15" borderId="10" xfId="19344" applyFill="1"/>
    <xf numFmtId="0" fontId="25" fillId="15" borderId="10" xfId="19344" applyFill="1" applyAlignment="1">
      <alignment vertical="center"/>
    </xf>
    <xf numFmtId="0" fontId="25" fillId="15" borderId="10" xfId="19344" applyFill="1" applyAlignment="1">
      <alignment vertical="center" wrapText="1"/>
    </xf>
    <xf numFmtId="0" fontId="25" fillId="27" borderId="10" xfId="19344" applyFill="1" applyAlignment="1">
      <alignment horizontal="center" vertical="center"/>
    </xf>
    <xf numFmtId="0" fontId="152" fillId="15" borderId="10" xfId="19405" applyFont="1" applyFill="1" applyAlignment="1">
      <alignment horizontal="left" vertical="center" wrapText="1"/>
    </xf>
    <xf numFmtId="0" fontId="152" fillId="3" borderId="57" xfId="45107" applyFont="1" applyBorder="1" applyAlignment="1">
      <alignment horizontal="center" wrapText="1"/>
    </xf>
    <xf numFmtId="0" fontId="152" fillId="26" borderId="58" xfId="45108" applyFont="1" applyFill="1" applyBorder="1" applyAlignment="1">
      <alignment horizontal="left" vertical="top" wrapText="1"/>
    </xf>
    <xf numFmtId="0" fontId="152" fillId="26" borderId="58" xfId="45109" applyFont="1" applyFill="1" applyBorder="1" applyAlignment="1">
      <alignment horizontal="left" vertical="top" wrapText="1"/>
    </xf>
    <xf numFmtId="168" fontId="151" fillId="3" borderId="58" xfId="45110" applyNumberFormat="1" applyFont="1" applyBorder="1" applyAlignment="1">
      <alignment horizontal="right" vertical="top"/>
    </xf>
    <xf numFmtId="0" fontId="152" fillId="26" borderId="59" xfId="45111" applyFont="1" applyFill="1" applyBorder="1" applyAlignment="1">
      <alignment horizontal="left" vertical="top" wrapText="1"/>
    </xf>
    <xf numFmtId="0" fontId="152" fillId="26" borderId="59" xfId="45112" applyFont="1" applyFill="1" applyBorder="1" applyAlignment="1">
      <alignment horizontal="left" vertical="top" wrapText="1"/>
    </xf>
    <xf numFmtId="168" fontId="151" fillId="3" borderId="59" xfId="45113" applyNumberFormat="1" applyFont="1" applyBorder="1" applyAlignment="1">
      <alignment horizontal="right" vertical="top"/>
    </xf>
    <xf numFmtId="0" fontId="152" fillId="26" borderId="59" xfId="45114" applyFont="1" applyFill="1" applyBorder="1" applyAlignment="1">
      <alignment horizontal="left" vertical="top"/>
    </xf>
    <xf numFmtId="0" fontId="152" fillId="26" borderId="60" xfId="45116" applyFont="1" applyFill="1" applyBorder="1" applyAlignment="1">
      <alignment horizontal="left" vertical="top" wrapText="1"/>
    </xf>
    <xf numFmtId="168" fontId="151" fillId="3" borderId="60" xfId="45117" applyNumberFormat="1" applyFont="1" applyBorder="1" applyAlignment="1">
      <alignment horizontal="right" vertical="top"/>
    </xf>
    <xf numFmtId="0" fontId="182" fillId="15" borderId="10" xfId="19444" applyFont="1" applyFill="1" applyAlignment="1">
      <alignment horizontal="center" vertical="center" wrapText="1"/>
    </xf>
    <xf numFmtId="0" fontId="182" fillId="15" borderId="10" xfId="19442" applyFont="1" applyFill="1" applyAlignment="1">
      <alignment horizontal="center" vertical="center"/>
    </xf>
    <xf numFmtId="0" fontId="182" fillId="15" borderId="10" xfId="19443" applyFont="1" applyFill="1" applyAlignment="1">
      <alignment horizontal="center" vertical="center" wrapText="1"/>
    </xf>
    <xf numFmtId="0" fontId="182" fillId="15" borderId="10" xfId="19466" applyFont="1" applyFill="1" applyAlignment="1">
      <alignment horizontal="center" vertical="center" wrapText="1"/>
    </xf>
    <xf numFmtId="0" fontId="182" fillId="15" borderId="10" xfId="19464" applyFont="1" applyFill="1" applyAlignment="1">
      <alignment horizontal="center" vertical="center"/>
    </xf>
    <xf numFmtId="0" fontId="182" fillId="15" borderId="10" xfId="19464" applyFont="1" applyFill="1" applyAlignment="1">
      <alignment horizontal="center" vertical="center" wrapText="1"/>
    </xf>
    <xf numFmtId="0" fontId="182" fillId="15" borderId="10" xfId="19465" applyFont="1" applyFill="1" applyAlignment="1">
      <alignment horizontal="center" vertical="center" wrapText="1"/>
    </xf>
    <xf numFmtId="0" fontId="25" fillId="15" borderId="10" xfId="19344" applyFill="1" applyAlignment="1">
      <alignment wrapText="1"/>
    </xf>
    <xf numFmtId="0" fontId="152" fillId="3" borderId="10" xfId="45124" applyFont="1" applyAlignment="1">
      <alignment horizontal="center" wrapText="1"/>
    </xf>
    <xf numFmtId="0" fontId="152" fillId="3" borderId="10" xfId="45125" applyFont="1" applyAlignment="1">
      <alignment horizontal="center" wrapText="1"/>
    </xf>
    <xf numFmtId="0" fontId="152" fillId="3" borderId="10" xfId="45126" applyFont="1" applyAlignment="1">
      <alignment horizontal="center" wrapText="1"/>
    </xf>
    <xf numFmtId="0" fontId="152" fillId="3" borderId="57" xfId="45127" applyFont="1" applyBorder="1" applyAlignment="1">
      <alignment horizontal="center"/>
    </xf>
    <xf numFmtId="0" fontId="152" fillId="3" borderId="57" xfId="45128" applyFont="1" applyBorder="1" applyAlignment="1">
      <alignment horizontal="center"/>
    </xf>
    <xf numFmtId="0" fontId="152" fillId="3" borderId="57" xfId="45129" applyFont="1" applyBorder="1" applyAlignment="1">
      <alignment horizontal="center"/>
    </xf>
    <xf numFmtId="0" fontId="152" fillId="3" borderId="57" xfId="45375" applyFont="1" applyBorder="1" applyAlignment="1">
      <alignment horizontal="center" wrapText="1"/>
    </xf>
    <xf numFmtId="0" fontId="152" fillId="26" borderId="58" xfId="45376" applyFont="1" applyFill="1" applyBorder="1" applyAlignment="1">
      <alignment horizontal="left" vertical="top" wrapText="1"/>
    </xf>
    <xf numFmtId="0" fontId="152" fillId="26" borderId="58" xfId="45377" applyFont="1" applyFill="1" applyBorder="1" applyAlignment="1">
      <alignment horizontal="left" vertical="top" wrapText="1"/>
    </xf>
    <xf numFmtId="168" fontId="151" fillId="3" borderId="58" xfId="45378" applyNumberFormat="1" applyFont="1" applyBorder="1" applyAlignment="1">
      <alignment horizontal="right" vertical="top"/>
    </xf>
    <xf numFmtId="0" fontId="152" fillId="26" borderId="59" xfId="45379" applyFont="1" applyFill="1" applyBorder="1" applyAlignment="1">
      <alignment horizontal="left" vertical="top" wrapText="1"/>
    </xf>
    <xf numFmtId="0" fontId="152" fillId="26" borderId="59" xfId="45380" applyFont="1" applyFill="1" applyBorder="1" applyAlignment="1">
      <alignment horizontal="left" vertical="top" wrapText="1"/>
    </xf>
    <xf numFmtId="168" fontId="151" fillId="3" borderId="59" xfId="45381" applyNumberFormat="1" applyFont="1" applyBorder="1" applyAlignment="1">
      <alignment horizontal="right" vertical="top"/>
    </xf>
    <xf numFmtId="0" fontId="152" fillId="26" borderId="59" xfId="45382" applyFont="1" applyFill="1" applyBorder="1" applyAlignment="1">
      <alignment horizontal="left" vertical="top"/>
    </xf>
    <xf numFmtId="0" fontId="152" fillId="26" borderId="60" xfId="45383" applyFont="1" applyFill="1" applyBorder="1" applyAlignment="1">
      <alignment horizontal="left" vertical="top" wrapText="1"/>
    </xf>
    <xf numFmtId="0" fontId="152" fillId="26" borderId="60" xfId="45384" applyFont="1" applyFill="1" applyBorder="1" applyAlignment="1">
      <alignment horizontal="left" vertical="top" wrapText="1"/>
    </xf>
    <xf numFmtId="168" fontId="151" fillId="3" borderId="60" xfId="45385" applyNumberFormat="1" applyFont="1" applyBorder="1" applyAlignment="1">
      <alignment horizontal="right" vertical="top"/>
    </xf>
    <xf numFmtId="0" fontId="152" fillId="3" borderId="10" xfId="45392" applyFont="1" applyAlignment="1">
      <alignment horizontal="center" wrapText="1"/>
    </xf>
    <xf numFmtId="0" fontId="152" fillId="3" borderId="10" xfId="45393" applyFont="1" applyAlignment="1">
      <alignment horizontal="center" wrapText="1"/>
    </xf>
    <xf numFmtId="0" fontId="152" fillId="3" borderId="10" xfId="45394" applyFont="1" applyAlignment="1">
      <alignment horizontal="center" wrapText="1"/>
    </xf>
    <xf numFmtId="0" fontId="152" fillId="3" borderId="57" xfId="45395" applyFont="1" applyBorder="1" applyAlignment="1">
      <alignment horizontal="center"/>
    </xf>
    <xf numFmtId="0" fontId="152" fillId="3" borderId="57" xfId="45396" applyFont="1" applyBorder="1" applyAlignment="1">
      <alignment horizontal="center"/>
    </xf>
    <xf numFmtId="0" fontId="152" fillId="3" borderId="57" xfId="45397" applyFont="1" applyBorder="1" applyAlignment="1">
      <alignment horizontal="center"/>
    </xf>
    <xf numFmtId="164" fontId="116" fillId="3" borderId="27" xfId="19344" applyNumberFormat="1" applyFont="1" applyBorder="1" applyAlignment="1" applyProtection="1">
      <alignment horizontal="center"/>
      <protection locked="0"/>
    </xf>
    <xf numFmtId="1" fontId="116" fillId="3" borderId="28" xfId="19344" applyNumberFormat="1" applyFont="1" applyBorder="1" applyAlignment="1" applyProtection="1">
      <alignment horizontal="center"/>
      <protection locked="0"/>
    </xf>
    <xf numFmtId="164" fontId="116" fillId="3" borderId="30" xfId="19344" applyNumberFormat="1" applyFont="1" applyBorder="1" applyAlignment="1" applyProtection="1">
      <alignment horizontal="center"/>
      <protection locked="0"/>
    </xf>
    <xf numFmtId="1" fontId="116" fillId="3" borderId="31" xfId="19344" applyNumberFormat="1" applyFont="1" applyBorder="1" applyAlignment="1" applyProtection="1">
      <alignment horizontal="center"/>
      <protection locked="0"/>
    </xf>
    <xf numFmtId="164" fontId="116" fillId="3" borderId="33" xfId="19344" applyNumberFormat="1" applyFont="1" applyBorder="1" applyAlignment="1" applyProtection="1">
      <alignment horizontal="center"/>
      <protection locked="0"/>
    </xf>
    <xf numFmtId="1" fontId="116" fillId="3" borderId="34" xfId="19344" applyNumberFormat="1" applyFont="1" applyBorder="1" applyAlignment="1" applyProtection="1">
      <alignment horizontal="center"/>
      <protection locked="0"/>
    </xf>
    <xf numFmtId="0" fontId="25" fillId="15" borderId="10" xfId="19344" applyFill="1" applyAlignment="1">
      <alignment wrapText="1"/>
    </xf>
    <xf numFmtId="0" fontId="25" fillId="3" borderId="10" xfId="19344" applyAlignment="1">
      <alignment wrapText="1"/>
    </xf>
    <xf numFmtId="0" fontId="152" fillId="26" borderId="102" xfId="40235" applyFont="1" applyFill="1" applyBorder="1" applyAlignment="1">
      <alignment horizontal="left" vertical="center" wrapText="1"/>
    </xf>
    <xf numFmtId="0" fontId="152" fillId="26" borderId="59" xfId="40241" applyFont="1" applyFill="1" applyBorder="1" applyAlignment="1">
      <alignment horizontal="left" vertical="center" wrapText="1"/>
    </xf>
    <xf numFmtId="0" fontId="152" fillId="26" borderId="102" xfId="40295" applyFont="1" applyFill="1" applyBorder="1" applyAlignment="1">
      <alignment horizontal="left" vertical="center" wrapText="1"/>
    </xf>
    <xf numFmtId="0" fontId="152" fillId="26" borderId="59" xfId="40301" applyFont="1" applyFill="1" applyBorder="1" applyAlignment="1">
      <alignment horizontal="left" vertical="center" wrapText="1"/>
    </xf>
    <xf numFmtId="0" fontId="165" fillId="27" borderId="3" xfId="19344" applyFont="1" applyFill="1" applyBorder="1" applyAlignment="1"/>
    <xf numFmtId="0" fontId="166" fillId="27" borderId="3" xfId="19344" applyFont="1" applyFill="1" applyBorder="1" applyAlignment="1"/>
    <xf numFmtId="0" fontId="166" fillId="3" borderId="4" xfId="19344" applyFont="1" applyBorder="1" applyAlignment="1"/>
    <xf numFmtId="0" fontId="25" fillId="15" borderId="10" xfId="19344" applyFill="1" applyAlignment="1">
      <alignment horizontal="right" vertical="top" wrapText="1"/>
    </xf>
    <xf numFmtId="0" fontId="152" fillId="3" borderId="57" xfId="45148" applyFont="1" applyBorder="1" applyAlignment="1">
      <alignment horizontal="right" vertical="top" wrapText="1"/>
    </xf>
    <xf numFmtId="0" fontId="152" fillId="3" borderId="57" xfId="45149" applyFont="1" applyBorder="1" applyAlignment="1">
      <alignment horizontal="right" vertical="top" wrapText="1"/>
    </xf>
    <xf numFmtId="0" fontId="152" fillId="3" borderId="57" xfId="45150" applyFont="1" applyBorder="1" applyAlignment="1">
      <alignment horizontal="right" vertical="top" wrapText="1"/>
    </xf>
    <xf numFmtId="0" fontId="152" fillId="3" borderId="130" xfId="45163" applyFont="1" applyBorder="1" applyAlignment="1">
      <alignment horizontal="right" vertical="top" wrapText="1"/>
    </xf>
    <xf numFmtId="0" fontId="152" fillId="3" borderId="54" xfId="45164" applyFont="1" applyBorder="1" applyAlignment="1">
      <alignment horizontal="right" vertical="top" wrapText="1"/>
    </xf>
    <xf numFmtId="0" fontId="152" fillId="3" borderId="55" xfId="45165" applyFont="1" applyBorder="1" applyAlignment="1">
      <alignment horizontal="right" vertical="top" wrapText="1"/>
    </xf>
    <xf numFmtId="0" fontId="152" fillId="3" borderId="130" xfId="45166" applyFont="1" applyBorder="1" applyAlignment="1">
      <alignment horizontal="right" vertical="top" wrapText="1"/>
    </xf>
    <xf numFmtId="0" fontId="152" fillId="3" borderId="54" xfId="45167" applyFont="1" applyBorder="1" applyAlignment="1">
      <alignment horizontal="right" vertical="top" wrapText="1"/>
    </xf>
    <xf numFmtId="0" fontId="152" fillId="3" borderId="55" xfId="45168" applyFont="1" applyBorder="1" applyAlignment="1">
      <alignment horizontal="right" vertical="top" wrapText="1"/>
    </xf>
    <xf numFmtId="0" fontId="152" fillId="3" borderId="130" xfId="45169" applyFont="1" applyBorder="1" applyAlignment="1">
      <alignment horizontal="right" vertical="top" wrapText="1"/>
    </xf>
    <xf numFmtId="0" fontId="152" fillId="3" borderId="54" xfId="45170" applyFont="1" applyBorder="1" applyAlignment="1">
      <alignment horizontal="right" vertical="top" wrapText="1"/>
    </xf>
    <xf numFmtId="0" fontId="152" fillId="3" borderId="55" xfId="45171" applyFont="1" applyBorder="1" applyAlignment="1">
      <alignment horizontal="right" vertical="top" wrapText="1"/>
    </xf>
    <xf numFmtId="0" fontId="152" fillId="3" borderId="10" xfId="45124" applyFont="1" applyAlignment="1">
      <alignment horizontal="right" vertical="top" wrapText="1"/>
    </xf>
    <xf numFmtId="0" fontId="152" fillId="3" borderId="10" xfId="45125" applyFont="1" applyAlignment="1">
      <alignment horizontal="right" vertical="top" wrapText="1"/>
    </xf>
    <xf numFmtId="0" fontId="152" fillId="3" borderId="10" xfId="45126" applyFont="1" applyAlignment="1">
      <alignment horizontal="right" vertical="top" wrapText="1"/>
    </xf>
    <xf numFmtId="0" fontId="25" fillId="3" borderId="10" xfId="19344" applyAlignment="1">
      <alignment horizontal="right" vertical="top" wrapText="1"/>
    </xf>
    <xf numFmtId="166" fontId="151" fillId="3" borderId="58" xfId="45131" applyNumberFormat="1" applyFont="1" applyBorder="1" applyAlignment="1">
      <alignment horizontal="right" vertical="top" wrapText="1"/>
    </xf>
    <xf numFmtId="166" fontId="151" fillId="3" borderId="58" xfId="45133" applyNumberFormat="1" applyFont="1" applyBorder="1" applyAlignment="1">
      <alignment horizontal="right" vertical="top" wrapText="1"/>
    </xf>
    <xf numFmtId="166" fontId="151" fillId="3" borderId="58" xfId="45135" applyNumberFormat="1" applyFont="1" applyBorder="1" applyAlignment="1">
      <alignment horizontal="right" vertical="top" wrapText="1"/>
    </xf>
    <xf numFmtId="166" fontId="151" fillId="3" borderId="59" xfId="45137" applyNumberFormat="1" applyFont="1" applyBorder="1" applyAlignment="1">
      <alignment horizontal="right" vertical="top" wrapText="1"/>
    </xf>
    <xf numFmtId="166" fontId="151" fillId="3" borderId="59" xfId="45139" applyNumberFormat="1" applyFont="1" applyBorder="1" applyAlignment="1">
      <alignment horizontal="right" vertical="top" wrapText="1"/>
    </xf>
    <xf numFmtId="166" fontId="151" fillId="3" borderId="59" xfId="45141" applyNumberFormat="1" applyFont="1" applyBorder="1" applyAlignment="1">
      <alignment horizontal="right" vertical="top" wrapText="1"/>
    </xf>
    <xf numFmtId="166" fontId="151" fillId="3" borderId="60" xfId="45143" applyNumberFormat="1" applyFont="1" applyBorder="1" applyAlignment="1">
      <alignment horizontal="right" vertical="top" wrapText="1"/>
    </xf>
    <xf numFmtId="166" fontId="151" fillId="3" borderId="60" xfId="45145" applyNumberFormat="1" applyFont="1" applyBorder="1" applyAlignment="1">
      <alignment horizontal="right" vertical="top" wrapText="1"/>
    </xf>
    <xf numFmtId="166" fontId="151" fillId="3" borderId="60" xfId="45147" applyNumberFormat="1" applyFont="1" applyBorder="1" applyAlignment="1">
      <alignment horizontal="right" vertical="top" wrapText="1"/>
    </xf>
    <xf numFmtId="166" fontId="151" fillId="3" borderId="131" xfId="45173" applyNumberFormat="1" applyFont="1" applyBorder="1" applyAlignment="1">
      <alignment horizontal="right" vertical="top" wrapText="1"/>
    </xf>
    <xf numFmtId="166" fontId="151" fillId="3" borderId="132" xfId="45174" applyNumberFormat="1" applyFont="1" applyBorder="1" applyAlignment="1">
      <alignment horizontal="right" vertical="top" wrapText="1"/>
    </xf>
    <xf numFmtId="166" fontId="151" fillId="3" borderId="133" xfId="45175" applyNumberFormat="1" applyFont="1" applyBorder="1" applyAlignment="1">
      <alignment horizontal="right" vertical="top" wrapText="1"/>
    </xf>
    <xf numFmtId="166" fontId="151" fillId="3" borderId="131" xfId="45177" applyNumberFormat="1" applyFont="1" applyBorder="1" applyAlignment="1">
      <alignment horizontal="right" vertical="top" wrapText="1"/>
    </xf>
    <xf numFmtId="166" fontId="151" fillId="3" borderId="132" xfId="45178" applyNumberFormat="1" applyFont="1" applyBorder="1" applyAlignment="1">
      <alignment horizontal="right" vertical="top" wrapText="1"/>
    </xf>
    <xf numFmtId="166" fontId="151" fillId="3" borderId="133" xfId="45179" applyNumberFormat="1" applyFont="1" applyBorder="1" applyAlignment="1">
      <alignment horizontal="right" vertical="top" wrapText="1"/>
    </xf>
    <xf numFmtId="166" fontId="151" fillId="3" borderId="131" xfId="45181" applyNumberFormat="1" applyFont="1" applyBorder="1" applyAlignment="1">
      <alignment horizontal="right" vertical="top" wrapText="1"/>
    </xf>
    <xf numFmtId="166" fontId="151" fillId="3" borderId="132" xfId="45182" applyNumberFormat="1" applyFont="1" applyBorder="1" applyAlignment="1">
      <alignment horizontal="right" vertical="top" wrapText="1"/>
    </xf>
    <xf numFmtId="166" fontId="151" fillId="3" borderId="133" xfId="45183" applyNumberFormat="1" applyFont="1" applyBorder="1" applyAlignment="1">
      <alignment horizontal="right" vertical="top" wrapText="1"/>
    </xf>
    <xf numFmtId="0" fontId="152" fillId="3" borderId="57" xfId="45127" applyFont="1" applyBorder="1" applyAlignment="1">
      <alignment horizontal="right" vertical="top" wrapText="1"/>
    </xf>
    <xf numFmtId="0" fontId="152" fillId="3" borderId="57" xfId="45128" applyFont="1" applyBorder="1" applyAlignment="1">
      <alignment horizontal="right" vertical="top" wrapText="1"/>
    </xf>
    <xf numFmtId="0" fontId="152" fillId="3" borderId="57" xfId="45129" applyFont="1" applyBorder="1" applyAlignment="1">
      <alignment horizontal="right" vertical="top" wrapText="1"/>
    </xf>
    <xf numFmtId="0" fontId="152" fillId="3" borderId="57" xfId="45185" applyFont="1" applyBorder="1" applyAlignment="1">
      <alignment horizontal="right" vertical="top" wrapText="1"/>
    </xf>
    <xf numFmtId="0" fontId="152" fillId="3" borderId="57" xfId="45187" applyFont="1" applyBorder="1" applyAlignment="1">
      <alignment horizontal="right" vertical="top" wrapText="1"/>
    </xf>
    <xf numFmtId="0" fontId="152" fillId="3" borderId="57" xfId="45189" applyFont="1" applyBorder="1" applyAlignment="1">
      <alignment horizontal="right" vertical="top" wrapText="1"/>
    </xf>
    <xf numFmtId="166" fontId="151" fillId="3" borderId="134" xfId="45190" applyNumberFormat="1" applyFont="1" applyBorder="1" applyAlignment="1">
      <alignment horizontal="right" vertical="top" wrapText="1"/>
    </xf>
    <xf numFmtId="166" fontId="151" fillId="3" borderId="134" xfId="45191" applyNumberFormat="1" applyFont="1" applyBorder="1" applyAlignment="1">
      <alignment horizontal="right" vertical="top" wrapText="1"/>
    </xf>
    <xf numFmtId="166" fontId="151" fillId="3" borderId="134" xfId="45192" applyNumberFormat="1" applyFont="1" applyBorder="1" applyAlignment="1">
      <alignment horizontal="right" vertical="top" wrapText="1"/>
    </xf>
    <xf numFmtId="0" fontId="152" fillId="3" borderId="57" xfId="45412" applyFont="1" applyBorder="1" applyAlignment="1">
      <alignment horizontal="right" vertical="top" wrapText="1"/>
    </xf>
    <xf numFmtId="0" fontId="152" fillId="3" borderId="57" xfId="45417" applyFont="1" applyBorder="1" applyAlignment="1">
      <alignment horizontal="right" vertical="top" wrapText="1"/>
    </xf>
    <xf numFmtId="0" fontId="152" fillId="3" borderId="57" xfId="45418" applyFont="1" applyBorder="1" applyAlignment="1">
      <alignment horizontal="right" vertical="top" wrapText="1"/>
    </xf>
    <xf numFmtId="0" fontId="152" fillId="3" borderId="130" xfId="45424" applyFont="1" applyBorder="1" applyAlignment="1">
      <alignment horizontal="right" vertical="top" wrapText="1"/>
    </xf>
    <xf numFmtId="0" fontId="152" fillId="3" borderId="54" xfId="45425" applyFont="1" applyBorder="1" applyAlignment="1">
      <alignment horizontal="right" vertical="top" wrapText="1"/>
    </xf>
    <xf numFmtId="0" fontId="152" fillId="3" borderId="55" xfId="45426" applyFont="1" applyBorder="1" applyAlignment="1">
      <alignment horizontal="right" vertical="top" wrapText="1"/>
    </xf>
    <xf numFmtId="0" fontId="152" fillId="3" borderId="10" xfId="45392" applyFont="1" applyAlignment="1">
      <alignment horizontal="right" vertical="top" wrapText="1"/>
    </xf>
    <xf numFmtId="0" fontId="152" fillId="3" borderId="130" xfId="45435" applyFont="1" applyBorder="1" applyAlignment="1">
      <alignment horizontal="right" vertical="top" wrapText="1"/>
    </xf>
    <xf numFmtId="0" fontId="152" fillId="3" borderId="54" xfId="45436" applyFont="1" applyBorder="1" applyAlignment="1">
      <alignment horizontal="right" vertical="top" wrapText="1"/>
    </xf>
    <xf numFmtId="0" fontId="152" fillId="3" borderId="55" xfId="45437" applyFont="1" applyBorder="1" applyAlignment="1">
      <alignment horizontal="right" vertical="top" wrapText="1"/>
    </xf>
    <xf numFmtId="0" fontId="152" fillId="3" borderId="10" xfId="45394" applyFont="1" applyAlignment="1">
      <alignment horizontal="right" vertical="top" wrapText="1"/>
    </xf>
    <xf numFmtId="0" fontId="152" fillId="3" borderId="130" xfId="45446" applyFont="1" applyBorder="1" applyAlignment="1">
      <alignment horizontal="right" vertical="top" wrapText="1"/>
    </xf>
    <xf numFmtId="0" fontId="152" fillId="3" borderId="54" xfId="45447" applyFont="1" applyBorder="1" applyAlignment="1">
      <alignment horizontal="right" vertical="top" wrapText="1"/>
    </xf>
    <xf numFmtId="0" fontId="152" fillId="3" borderId="55" xfId="45448" applyFont="1" applyBorder="1" applyAlignment="1">
      <alignment horizontal="right" vertical="top" wrapText="1"/>
    </xf>
    <xf numFmtId="0" fontId="152" fillId="3" borderId="10" xfId="45393" applyFont="1" applyAlignment="1">
      <alignment horizontal="right" vertical="top" wrapText="1"/>
    </xf>
    <xf numFmtId="166" fontId="151" fillId="3" borderId="58" xfId="45399" applyNumberFormat="1" applyFont="1" applyBorder="1" applyAlignment="1">
      <alignment horizontal="right" vertical="top" wrapText="1"/>
    </xf>
    <xf numFmtId="166" fontId="151" fillId="3" borderId="58" xfId="45401" applyNumberFormat="1" applyFont="1" applyBorder="1" applyAlignment="1">
      <alignment horizontal="right" vertical="top" wrapText="1"/>
    </xf>
    <xf numFmtId="166" fontId="151" fillId="3" borderId="58" xfId="45403" applyNumberFormat="1" applyFont="1" applyBorder="1" applyAlignment="1">
      <alignment horizontal="right" vertical="top" wrapText="1"/>
    </xf>
    <xf numFmtId="166" fontId="151" fillId="3" borderId="59" xfId="45405" applyNumberFormat="1" applyFont="1" applyBorder="1" applyAlignment="1">
      <alignment horizontal="right" vertical="top" wrapText="1"/>
    </xf>
    <xf numFmtId="166" fontId="151" fillId="3" borderId="59" xfId="45407" applyNumberFormat="1" applyFont="1" applyBorder="1" applyAlignment="1">
      <alignment horizontal="right" vertical="top" wrapText="1"/>
    </xf>
    <xf numFmtId="166" fontId="151" fillId="3" borderId="59" xfId="45409" applyNumberFormat="1" applyFont="1" applyBorder="1" applyAlignment="1">
      <alignment horizontal="right" vertical="top" wrapText="1"/>
    </xf>
    <xf numFmtId="166" fontId="151" fillId="3" borderId="60" xfId="45411" applyNumberFormat="1" applyFont="1" applyBorder="1" applyAlignment="1">
      <alignment horizontal="right" vertical="top" wrapText="1"/>
    </xf>
    <xf numFmtId="166" fontId="151" fillId="3" borderId="60" xfId="45414" applyNumberFormat="1" applyFont="1" applyBorder="1" applyAlignment="1">
      <alignment horizontal="right" vertical="top" wrapText="1"/>
    </xf>
    <xf numFmtId="166" fontId="151" fillId="3" borderId="60" xfId="45416" applyNumberFormat="1" applyFont="1" applyBorder="1" applyAlignment="1">
      <alignment horizontal="right" vertical="top" wrapText="1"/>
    </xf>
    <xf numFmtId="167" fontId="151" fillId="3" borderId="59" xfId="45419" applyNumberFormat="1" applyFont="1" applyBorder="1" applyAlignment="1">
      <alignment horizontal="right" vertical="top" wrapText="1"/>
    </xf>
    <xf numFmtId="166" fontId="151" fillId="3" borderId="131" xfId="45428" applyNumberFormat="1" applyFont="1" applyBorder="1" applyAlignment="1">
      <alignment horizontal="right" vertical="top" wrapText="1"/>
    </xf>
    <xf numFmtId="166" fontId="151" fillId="3" borderId="132" xfId="45429" applyNumberFormat="1" applyFont="1" applyBorder="1" applyAlignment="1">
      <alignment horizontal="right" vertical="top" wrapText="1"/>
    </xf>
    <xf numFmtId="166" fontId="151" fillId="3" borderId="133" xfId="45430" applyNumberFormat="1" applyFont="1" applyBorder="1" applyAlignment="1">
      <alignment horizontal="right" vertical="top" wrapText="1"/>
    </xf>
    <xf numFmtId="0" fontId="152" fillId="3" borderId="57" xfId="45395" applyFont="1" applyBorder="1" applyAlignment="1">
      <alignment horizontal="right" vertical="top" wrapText="1"/>
    </xf>
    <xf numFmtId="166" fontId="151" fillId="3" borderId="131" xfId="45439" applyNumberFormat="1" applyFont="1" applyBorder="1" applyAlignment="1">
      <alignment horizontal="right" vertical="top" wrapText="1"/>
    </xf>
    <xf numFmtId="166" fontId="151" fillId="3" borderId="132" xfId="45440" applyNumberFormat="1" applyFont="1" applyBorder="1" applyAlignment="1">
      <alignment horizontal="right" vertical="top" wrapText="1"/>
    </xf>
    <xf numFmtId="166" fontId="151" fillId="3" borderId="133" xfId="45441" applyNumberFormat="1" applyFont="1" applyBorder="1" applyAlignment="1">
      <alignment horizontal="right" vertical="top" wrapText="1"/>
    </xf>
    <xf numFmtId="0" fontId="152" fillId="3" borderId="57" xfId="45397" applyFont="1" applyBorder="1" applyAlignment="1">
      <alignment horizontal="right" vertical="top" wrapText="1"/>
    </xf>
    <xf numFmtId="166" fontId="151" fillId="3" borderId="131" xfId="45450" applyNumberFormat="1" applyFont="1" applyBorder="1" applyAlignment="1">
      <alignment horizontal="right" vertical="top" wrapText="1"/>
    </xf>
    <xf numFmtId="166" fontId="151" fillId="3" borderId="132" xfId="45451" applyNumberFormat="1" applyFont="1" applyBorder="1" applyAlignment="1">
      <alignment horizontal="right" vertical="top" wrapText="1"/>
    </xf>
    <xf numFmtId="166" fontId="151" fillId="3" borderId="133" xfId="45452" applyNumberFormat="1" applyFont="1" applyBorder="1" applyAlignment="1">
      <alignment horizontal="right" vertical="top" wrapText="1"/>
    </xf>
    <xf numFmtId="0" fontId="152" fillId="3" borderId="57" xfId="45396" applyFont="1" applyBorder="1" applyAlignment="1">
      <alignment horizontal="right" vertical="top" wrapText="1"/>
    </xf>
    <xf numFmtId="0" fontId="152" fillId="3" borderId="57" xfId="45454" applyFont="1" applyBorder="1" applyAlignment="1">
      <alignment horizontal="right" vertical="top" wrapText="1"/>
    </xf>
    <xf numFmtId="166" fontId="151" fillId="3" borderId="134" xfId="45455" applyNumberFormat="1" applyFont="1" applyBorder="1" applyAlignment="1">
      <alignment horizontal="right" vertical="top" wrapText="1"/>
    </xf>
    <xf numFmtId="0" fontId="152" fillId="3" borderId="57" xfId="45457" applyFont="1" applyBorder="1" applyAlignment="1">
      <alignment horizontal="right" vertical="top" wrapText="1"/>
    </xf>
    <xf numFmtId="166" fontId="151" fillId="3" borderId="134" xfId="45458" applyNumberFormat="1" applyFont="1" applyBorder="1" applyAlignment="1">
      <alignment horizontal="right" vertical="top" wrapText="1"/>
    </xf>
    <xf numFmtId="0" fontId="152" fillId="3" borderId="57" xfId="45460" applyFont="1" applyBorder="1" applyAlignment="1">
      <alignment horizontal="right" vertical="top" wrapText="1"/>
    </xf>
    <xf numFmtId="166" fontId="151" fillId="3" borderId="134" xfId="45461" applyNumberFormat="1" applyFont="1" applyBorder="1" applyAlignment="1">
      <alignment horizontal="right" vertical="top" wrapText="1"/>
    </xf>
    <xf numFmtId="0" fontId="152" fillId="0" borderId="10" xfId="44969" applyFont="1" applyFill="1" applyBorder="1" applyAlignment="1">
      <alignment horizontal="left" vertical="top" wrapText="1"/>
    </xf>
    <xf numFmtId="0" fontId="152" fillId="0" borderId="10" xfId="44975" applyFont="1" applyFill="1" applyBorder="1" applyAlignment="1">
      <alignment horizontal="left" vertical="top" wrapText="1"/>
    </xf>
    <xf numFmtId="169" fontId="151" fillId="0" borderId="10" xfId="33366" applyNumberFormat="1" applyFont="1" applyFill="1" applyBorder="1" applyAlignment="1">
      <alignment horizontal="right" vertical="top"/>
    </xf>
    <xf numFmtId="0" fontId="152" fillId="0" borderId="10" xfId="44981" applyFont="1" applyFill="1" applyBorder="1" applyAlignment="1">
      <alignment horizontal="left" vertical="top" wrapText="1"/>
    </xf>
    <xf numFmtId="169" fontId="151" fillId="0" borderId="10" xfId="33369" applyNumberFormat="1" applyFont="1" applyFill="1" applyBorder="1" applyAlignment="1">
      <alignment horizontal="right" vertical="top"/>
    </xf>
    <xf numFmtId="0" fontId="156" fillId="0" borderId="10" xfId="19344" applyFont="1" applyFill="1" applyBorder="1" applyAlignment="1">
      <alignment horizontal="left" vertical="top"/>
    </xf>
    <xf numFmtId="170" fontId="156" fillId="0" borderId="10" xfId="19344" applyNumberFormat="1" applyFont="1" applyFill="1" applyBorder="1" applyAlignment="1">
      <alignment horizontal="right" vertical="top"/>
    </xf>
    <xf numFmtId="0" fontId="156" fillId="0" borderId="10" xfId="19344" applyFont="1" applyFill="1" applyBorder="1" applyAlignment="1">
      <alignment horizontal="left" wrapText="1"/>
    </xf>
    <xf numFmtId="0" fontId="156" fillId="0" borderId="10" xfId="19344" applyFont="1" applyFill="1" applyBorder="1" applyAlignment="1">
      <alignment horizontal="center" wrapText="1"/>
    </xf>
    <xf numFmtId="0" fontId="25" fillId="0" borderId="10" xfId="19344" applyFill="1" applyBorder="1" applyAlignment="1">
      <alignment horizontal="center" vertical="center" wrapText="1"/>
    </xf>
    <xf numFmtId="0" fontId="152" fillId="0" borderId="10" xfId="44968" applyFont="1" applyFill="1" applyBorder="1" applyAlignment="1">
      <alignment horizontal="left" vertical="top" wrapText="1"/>
    </xf>
    <xf numFmtId="0" fontId="152" fillId="0" borderId="10" xfId="44974" applyFont="1" applyFill="1" applyBorder="1" applyAlignment="1">
      <alignment horizontal="left" vertical="top" wrapText="1"/>
    </xf>
    <xf numFmtId="0" fontId="152" fillId="0" borderId="10" xfId="44980" applyFont="1" applyFill="1" applyBorder="1" applyAlignment="1">
      <alignment horizontal="left" vertical="top" wrapText="1"/>
    </xf>
    <xf numFmtId="0" fontId="152" fillId="0" borderId="10" xfId="45236" applyFont="1" applyFill="1" applyBorder="1" applyAlignment="1">
      <alignment horizontal="left" vertical="top" wrapText="1"/>
    </xf>
    <xf numFmtId="0" fontId="152" fillId="0" borderId="10" xfId="45242" applyFont="1" applyFill="1" applyBorder="1" applyAlignment="1">
      <alignment horizontal="left" vertical="top" wrapText="1"/>
    </xf>
    <xf numFmtId="0" fontId="152" fillId="0" borderId="10" xfId="45248" applyFont="1" applyFill="1" applyBorder="1" applyAlignment="1">
      <alignment horizontal="left" vertical="top" wrapText="1"/>
    </xf>
    <xf numFmtId="0" fontId="152" fillId="0" borderId="10" xfId="45235" applyFont="1" applyFill="1" applyBorder="1" applyAlignment="1">
      <alignment horizontal="left" vertical="top" wrapText="1"/>
    </xf>
    <xf numFmtId="0" fontId="152" fillId="0" borderId="10" xfId="45241" applyFont="1" applyFill="1" applyBorder="1" applyAlignment="1">
      <alignment horizontal="left" vertical="top" wrapText="1"/>
    </xf>
    <xf numFmtId="0" fontId="152" fillId="0" borderId="10" xfId="45247" applyFont="1" applyFill="1" applyBorder="1" applyAlignment="1">
      <alignment horizontal="left" vertical="top" wrapText="1"/>
    </xf>
    <xf numFmtId="0" fontId="25" fillId="15" borderId="10" xfId="19344" applyFill="1" applyBorder="1" applyAlignment="1">
      <alignment vertical="center" wrapText="1"/>
    </xf>
    <xf numFmtId="0" fontId="25" fillId="0" borderId="10" xfId="19344" applyFill="1" applyBorder="1" applyAlignment="1">
      <alignment vertical="center"/>
    </xf>
    <xf numFmtId="0" fontId="184" fillId="27" borderId="3" xfId="19344" applyFont="1" applyFill="1" applyBorder="1" applyAlignment="1">
      <alignment horizontal="left" wrapText="1"/>
    </xf>
    <xf numFmtId="0" fontId="184" fillId="27" borderId="4" xfId="19344" applyFont="1" applyFill="1" applyBorder="1" applyAlignment="1">
      <alignment wrapText="1"/>
    </xf>
    <xf numFmtId="0" fontId="184" fillId="3" borderId="4" xfId="19344" applyFont="1" applyBorder="1"/>
    <xf numFmtId="0" fontId="184" fillId="27" borderId="3" xfId="19344" applyFont="1" applyFill="1" applyBorder="1" applyAlignment="1">
      <alignment wrapText="1"/>
    </xf>
    <xf numFmtId="0" fontId="184" fillId="27" borderId="5" xfId="19344" applyFont="1" applyFill="1" applyBorder="1" applyAlignment="1">
      <alignment wrapText="1"/>
    </xf>
    <xf numFmtId="0" fontId="184" fillId="27" borderId="6" xfId="19344" applyFont="1" applyFill="1" applyBorder="1" applyAlignment="1">
      <alignment wrapText="1"/>
    </xf>
    <xf numFmtId="0" fontId="156" fillId="27" borderId="10" xfId="19344" applyFont="1" applyFill="1" applyAlignment="1">
      <alignment horizontal="left" vertical="center"/>
    </xf>
    <xf numFmtId="170" fontId="156" fillId="27" borderId="10" xfId="19344" applyNumberFormat="1" applyFont="1" applyFill="1" applyAlignment="1">
      <alignment horizontal="right" vertical="center"/>
    </xf>
    <xf numFmtId="0" fontId="25" fillId="15" borderId="10" xfId="19344" applyFill="1" applyBorder="1" applyAlignment="1">
      <alignment vertical="center"/>
    </xf>
    <xf numFmtId="0" fontId="152" fillId="15" borderId="10" xfId="19445" applyFont="1" applyFill="1" applyAlignment="1">
      <alignment horizontal="left" vertical="center" wrapText="1"/>
    </xf>
    <xf numFmtId="0" fontId="152" fillId="15" borderId="10" xfId="19446" applyFont="1" applyFill="1" applyAlignment="1">
      <alignment horizontal="left" vertical="center"/>
    </xf>
    <xf numFmtId="0" fontId="152" fillId="15" borderId="10" xfId="19451" applyFont="1" applyFill="1" applyAlignment="1">
      <alignment horizontal="center" vertical="center" wrapText="1"/>
    </xf>
    <xf numFmtId="0" fontId="152" fillId="15" borderId="10" xfId="19447" applyFont="1" applyFill="1" applyAlignment="1">
      <alignment horizontal="left" vertical="center" wrapText="1"/>
    </xf>
    <xf numFmtId="0" fontId="152" fillId="15" borderId="10" xfId="19448" applyFont="1" applyFill="1" applyAlignment="1">
      <alignment horizontal="left" vertical="center"/>
    </xf>
    <xf numFmtId="0" fontId="152" fillId="15" borderId="10" xfId="19452" applyFont="1" applyFill="1" applyAlignment="1">
      <alignment horizontal="center" vertical="center" wrapText="1"/>
    </xf>
    <xf numFmtId="0" fontId="152" fillId="15" borderId="10" xfId="19449" applyFont="1" applyFill="1" applyAlignment="1">
      <alignment horizontal="left" vertical="center" wrapText="1"/>
    </xf>
    <xf numFmtId="0" fontId="152" fillId="15" borderId="10" xfId="19450" applyFont="1" applyFill="1" applyAlignment="1">
      <alignment horizontal="left" vertical="center"/>
    </xf>
    <xf numFmtId="0" fontId="152" fillId="15" borderId="10" xfId="19453" applyFont="1" applyFill="1" applyAlignment="1">
      <alignment horizontal="center" vertical="center" wrapText="1"/>
    </xf>
    <xf numFmtId="0" fontId="152" fillId="15" borderId="10" xfId="19454" applyFont="1" applyFill="1" applyAlignment="1">
      <alignment horizontal="left" vertical="center" wrapText="1"/>
    </xf>
    <xf numFmtId="0" fontId="152" fillId="15" borderId="10" xfId="19457" applyFont="1" applyFill="1" applyAlignment="1">
      <alignment horizontal="left" vertical="center"/>
    </xf>
    <xf numFmtId="168" fontId="151" fillId="15" borderId="10" xfId="19461" applyNumberFormat="1" applyFont="1" applyFill="1" applyAlignment="1">
      <alignment horizontal="right" vertical="center" wrapText="1"/>
    </xf>
    <xf numFmtId="0" fontId="152" fillId="15" borderId="10" xfId="19455" applyFont="1" applyFill="1" applyAlignment="1">
      <alignment horizontal="left" vertical="center" wrapText="1"/>
    </xf>
    <xf numFmtId="0" fontId="152" fillId="15" borderId="10" xfId="19458" applyFont="1" applyFill="1" applyAlignment="1">
      <alignment horizontal="left" vertical="center"/>
    </xf>
    <xf numFmtId="168" fontId="151" fillId="15" borderId="10" xfId="19462" applyNumberFormat="1" applyFont="1" applyFill="1" applyAlignment="1">
      <alignment horizontal="right" vertical="center" wrapText="1"/>
    </xf>
    <xf numFmtId="0" fontId="152" fillId="15" borderId="10" xfId="19459" applyFont="1" applyFill="1" applyAlignment="1">
      <alignment horizontal="left" vertical="center"/>
    </xf>
    <xf numFmtId="0" fontId="152" fillId="15" borderId="10" xfId="19456" applyFont="1" applyFill="1" applyAlignment="1">
      <alignment horizontal="left" vertical="center" wrapText="1"/>
    </xf>
    <xf numFmtId="0" fontId="152" fillId="15" borderId="10" xfId="19460" applyFont="1" applyFill="1" applyAlignment="1">
      <alignment horizontal="left" vertical="center"/>
    </xf>
    <xf numFmtId="168" fontId="151" fillId="15" borderId="10" xfId="19463" applyNumberFormat="1" applyFont="1" applyFill="1" applyAlignment="1">
      <alignment horizontal="right" vertical="center" wrapText="1"/>
    </xf>
    <xf numFmtId="0" fontId="152" fillId="15" borderId="10" xfId="19467" applyFont="1" applyFill="1" applyAlignment="1">
      <alignment horizontal="left" vertical="center" wrapText="1"/>
    </xf>
    <xf numFmtId="0" fontId="152" fillId="15" borderId="10" xfId="19468" applyFont="1" applyFill="1" applyAlignment="1">
      <alignment horizontal="left" vertical="center"/>
    </xf>
    <xf numFmtId="0" fontId="152" fillId="15" borderId="10" xfId="19473" applyFont="1" applyFill="1" applyAlignment="1">
      <alignment horizontal="center" vertical="center" wrapText="1"/>
    </xf>
    <xf numFmtId="0" fontId="152" fillId="15" borderId="10" xfId="19474" applyFont="1" applyFill="1" applyAlignment="1">
      <alignment horizontal="center" vertical="center" wrapText="1"/>
    </xf>
    <xf numFmtId="0" fontId="152" fillId="15" borderId="10" xfId="19469" applyFont="1" applyFill="1" applyAlignment="1">
      <alignment horizontal="left" vertical="center" wrapText="1"/>
    </xf>
    <xf numFmtId="0" fontId="152" fillId="15" borderId="10" xfId="19470" applyFont="1" applyFill="1" applyAlignment="1">
      <alignment horizontal="left" vertical="center"/>
    </xf>
    <xf numFmtId="0" fontId="152" fillId="15" borderId="10" xfId="19475" applyFont="1" applyFill="1" applyAlignment="1">
      <alignment horizontal="center" vertical="center" wrapText="1"/>
    </xf>
    <xf numFmtId="0" fontId="152" fillId="15" borderId="10" xfId="19476" applyFont="1" applyFill="1" applyAlignment="1">
      <alignment horizontal="center" vertical="center" wrapText="1"/>
    </xf>
    <xf numFmtId="0" fontId="152" fillId="15" borderId="10" xfId="19471" applyFont="1" applyFill="1" applyAlignment="1">
      <alignment horizontal="left" vertical="center" wrapText="1"/>
    </xf>
    <xf numFmtId="0" fontId="152" fillId="15" borderId="10" xfId="19472" applyFont="1" applyFill="1" applyAlignment="1">
      <alignment horizontal="left" vertical="center"/>
    </xf>
    <xf numFmtId="0" fontId="152" fillId="15" borderId="10" xfId="19477" applyFont="1" applyFill="1" applyAlignment="1">
      <alignment horizontal="center" vertical="center" wrapText="1"/>
    </xf>
    <xf numFmtId="0" fontId="152" fillId="15" borderId="10" xfId="19478" applyFont="1" applyFill="1" applyAlignment="1">
      <alignment horizontal="center" vertical="center" wrapText="1"/>
    </xf>
    <xf numFmtId="0" fontId="152" fillId="15" borderId="10" xfId="19479" applyFont="1" applyFill="1" applyAlignment="1">
      <alignment horizontal="left" vertical="center" wrapText="1"/>
    </xf>
    <xf numFmtId="0" fontId="152" fillId="15" borderId="10" xfId="19482" applyFont="1" applyFill="1" applyAlignment="1">
      <alignment horizontal="left" vertical="center"/>
    </xf>
    <xf numFmtId="168" fontId="151" fillId="15" borderId="10" xfId="19485" applyNumberFormat="1" applyFont="1" applyFill="1" applyAlignment="1">
      <alignment horizontal="right" vertical="center" wrapText="1"/>
    </xf>
    <xf numFmtId="168" fontId="151" fillId="15" borderId="10" xfId="19486" applyNumberFormat="1" applyFont="1" applyFill="1" applyAlignment="1">
      <alignment horizontal="right" vertical="center" wrapText="1"/>
    </xf>
    <xf numFmtId="0" fontId="152" fillId="15" borderId="10" xfId="19480" applyFont="1" applyFill="1" applyAlignment="1">
      <alignment horizontal="left" vertical="center" wrapText="1"/>
    </xf>
    <xf numFmtId="0" fontId="152" fillId="15" borderId="10" xfId="19483" applyFont="1" applyFill="1" applyAlignment="1">
      <alignment horizontal="left" vertical="center"/>
    </xf>
    <xf numFmtId="168" fontId="151" fillId="15" borderId="10" xfId="19487" applyNumberFormat="1" applyFont="1" applyFill="1" applyAlignment="1">
      <alignment horizontal="right" vertical="center" wrapText="1"/>
    </xf>
    <xf numFmtId="168" fontId="151" fillId="15" borderId="10" xfId="19488" applyNumberFormat="1" applyFont="1" applyFill="1" applyAlignment="1">
      <alignment horizontal="right" vertical="center" wrapText="1"/>
    </xf>
    <xf numFmtId="0" fontId="152" fillId="15" borderId="10" xfId="19481" applyFont="1" applyFill="1" applyAlignment="1">
      <alignment horizontal="left" vertical="center" wrapText="1"/>
    </xf>
    <xf numFmtId="0" fontId="152" fillId="15" borderId="10" xfId="19484" applyFont="1" applyFill="1" applyAlignment="1">
      <alignment horizontal="left" vertical="center"/>
    </xf>
    <xf numFmtId="168" fontId="151" fillId="15" borderId="10" xfId="19489" applyNumberFormat="1" applyFont="1" applyFill="1" applyAlignment="1">
      <alignment horizontal="right" vertical="center" wrapText="1"/>
    </xf>
    <xf numFmtId="168" fontId="151" fillId="15" borderId="10" xfId="19490" applyNumberFormat="1" applyFont="1" applyFill="1" applyAlignment="1">
      <alignment horizontal="right" vertical="center" wrapText="1"/>
    </xf>
    <xf numFmtId="0" fontId="152" fillId="3" borderId="52" xfId="44936" applyFont="1" applyBorder="1" applyAlignment="1">
      <alignment horizontal="center" vertical="center" wrapText="1"/>
    </xf>
    <xf numFmtId="0" fontId="152" fillId="3" borderId="53" xfId="44937" applyFont="1" applyBorder="1" applyAlignment="1">
      <alignment horizontal="center" vertical="center" wrapText="1"/>
    </xf>
    <xf numFmtId="0" fontId="152" fillId="3" borderId="53" xfId="44938" applyFont="1" applyBorder="1" applyAlignment="1">
      <alignment horizontal="center" vertical="center" wrapText="1"/>
    </xf>
    <xf numFmtId="0" fontId="152" fillId="3" borderId="52" xfId="44965" applyFont="1" applyBorder="1" applyAlignment="1">
      <alignment horizontal="center" vertical="center" wrapText="1"/>
    </xf>
    <xf numFmtId="0" fontId="152" fillId="3" borderId="53" xfId="44966" applyFont="1" applyBorder="1" applyAlignment="1">
      <alignment horizontal="center" vertical="center" wrapText="1"/>
    </xf>
    <xf numFmtId="0" fontId="152" fillId="3" borderId="53" xfId="44967" applyFont="1" applyBorder="1" applyAlignment="1">
      <alignment horizontal="center" vertical="center" wrapText="1"/>
    </xf>
    <xf numFmtId="0" fontId="152" fillId="3" borderId="52" xfId="44991" applyFont="1" applyBorder="1" applyAlignment="1">
      <alignment horizontal="center" vertical="center" wrapText="1"/>
    </xf>
    <xf numFmtId="0" fontId="152" fillId="3" borderId="53" xfId="44992" applyFont="1" applyBorder="1" applyAlignment="1">
      <alignment horizontal="center" vertical="center" wrapText="1"/>
    </xf>
    <xf numFmtId="0" fontId="152" fillId="3" borderId="53" xfId="44993" applyFont="1" applyBorder="1" applyAlignment="1">
      <alignment horizontal="center" vertical="center" wrapText="1"/>
    </xf>
    <xf numFmtId="0" fontId="152" fillId="3" borderId="52" xfId="45021" applyFont="1" applyBorder="1" applyAlignment="1">
      <alignment horizontal="center" vertical="center" wrapText="1"/>
    </xf>
    <xf numFmtId="0" fontId="152" fillId="3" borderId="53" xfId="45022" applyFont="1" applyBorder="1" applyAlignment="1">
      <alignment horizontal="center" vertical="center" wrapText="1"/>
    </xf>
    <xf numFmtId="0" fontId="152" fillId="3" borderId="53" xfId="45023" applyFont="1" applyBorder="1" applyAlignment="1">
      <alignment horizontal="center" vertical="center" wrapText="1"/>
    </xf>
    <xf numFmtId="0" fontId="152" fillId="3" borderId="52" xfId="45051" applyFont="1" applyBorder="1" applyAlignment="1">
      <alignment horizontal="center" vertical="center" wrapText="1"/>
    </xf>
    <xf numFmtId="0" fontId="152" fillId="3" borderId="53" xfId="45052" applyFont="1" applyBorder="1" applyAlignment="1">
      <alignment horizontal="center" vertical="center" wrapText="1"/>
    </xf>
    <xf numFmtId="0" fontId="152" fillId="3" borderId="53" xfId="45053" applyFont="1" applyBorder="1" applyAlignment="1">
      <alignment horizontal="center" vertical="center" wrapText="1"/>
    </xf>
    <xf numFmtId="0" fontId="152" fillId="3" borderId="52" xfId="45093" applyFont="1" applyBorder="1" applyAlignment="1">
      <alignment horizontal="center" vertical="center" wrapText="1"/>
    </xf>
    <xf numFmtId="0" fontId="152" fillId="3" borderId="53" xfId="45094" applyFont="1" applyBorder="1" applyAlignment="1">
      <alignment horizontal="center" vertical="center" wrapText="1"/>
    </xf>
    <xf numFmtId="0" fontId="152" fillId="3" borderId="53" xfId="45095" applyFont="1" applyBorder="1" applyAlignment="1">
      <alignment horizontal="center" vertical="center" wrapText="1"/>
    </xf>
    <xf numFmtId="0" fontId="25" fillId="0" borderId="102" xfId="19344" applyFill="1" applyBorder="1" applyAlignment="1">
      <alignment vertical="center" wrapText="1"/>
    </xf>
    <xf numFmtId="0" fontId="25" fillId="3" borderId="102" xfId="19344" applyBorder="1" applyAlignment="1">
      <alignment vertical="center" wrapText="1"/>
    </xf>
    <xf numFmtId="0" fontId="25" fillId="0" borderId="107" xfId="19344" applyFill="1" applyBorder="1" applyAlignment="1">
      <alignment vertical="center" wrapText="1"/>
    </xf>
    <xf numFmtId="0" fontId="156" fillId="35" borderId="102" xfId="19344" applyFont="1" applyFill="1" applyBorder="1" applyAlignment="1">
      <alignment horizontal="center" vertical="center" wrapText="1"/>
    </xf>
    <xf numFmtId="0" fontId="25" fillId="35" borderId="138" xfId="19344" applyFill="1" applyBorder="1" applyAlignment="1">
      <alignment horizontal="center" vertical="center"/>
    </xf>
    <xf numFmtId="0" fontId="156" fillId="35" borderId="138" xfId="19344" applyFont="1" applyFill="1" applyBorder="1" applyAlignment="1">
      <alignment horizontal="center" vertical="center" wrapText="1"/>
    </xf>
    <xf numFmtId="169" fontId="116" fillId="35" borderId="102" xfId="40237" applyNumberFormat="1" applyFont="1" applyFill="1" applyBorder="1" applyAlignment="1">
      <alignment horizontal="center" vertical="center"/>
    </xf>
    <xf numFmtId="169" fontId="116" fillId="35" borderId="138" xfId="40238" applyNumberFormat="1" applyFont="1" applyFill="1" applyBorder="1" applyAlignment="1">
      <alignment horizontal="center" vertical="center"/>
    </xf>
    <xf numFmtId="169" fontId="116" fillId="35" borderId="138" xfId="40240" applyNumberFormat="1" applyFont="1" applyFill="1" applyBorder="1" applyAlignment="1">
      <alignment horizontal="center" vertical="center"/>
    </xf>
    <xf numFmtId="169" fontId="116" fillId="35" borderId="102" xfId="40249" applyNumberFormat="1" applyFont="1" applyFill="1" applyBorder="1" applyAlignment="1">
      <alignment horizontal="center" vertical="center"/>
    </xf>
    <xf numFmtId="169" fontId="116" fillId="35" borderId="138" xfId="40250" applyNumberFormat="1" applyFont="1" applyFill="1" applyBorder="1" applyAlignment="1">
      <alignment horizontal="center" vertical="center"/>
    </xf>
    <xf numFmtId="169" fontId="116" fillId="35" borderId="138" xfId="40252" applyNumberFormat="1" applyFont="1" applyFill="1" applyBorder="1" applyAlignment="1">
      <alignment horizontal="center" vertical="center"/>
    </xf>
    <xf numFmtId="0" fontId="152" fillId="35" borderId="102" xfId="45044" applyFont="1" applyFill="1" applyBorder="1" applyAlignment="1">
      <alignment horizontal="center" vertical="center" wrapText="1"/>
    </xf>
    <xf numFmtId="0" fontId="152" fillId="35" borderId="138" xfId="45045" applyFont="1" applyFill="1" applyBorder="1" applyAlignment="1">
      <alignment horizontal="center" vertical="center" wrapText="1"/>
    </xf>
    <xf numFmtId="0" fontId="152" fillId="35" borderId="102" xfId="45050" applyFont="1" applyFill="1" applyBorder="1" applyAlignment="1">
      <alignment horizontal="center" vertical="center" wrapText="1"/>
    </xf>
    <xf numFmtId="0" fontId="152" fillId="35" borderId="138" xfId="45051" applyFont="1" applyFill="1" applyBorder="1" applyAlignment="1">
      <alignment horizontal="center" vertical="center" wrapText="1"/>
    </xf>
    <xf numFmtId="0" fontId="152" fillId="35" borderId="102" xfId="45086" applyFont="1" applyFill="1" applyBorder="1" applyAlignment="1">
      <alignment horizontal="center" vertical="center" wrapText="1"/>
    </xf>
    <xf numFmtId="0" fontId="152" fillId="35" borderId="138" xfId="45087" applyFont="1" applyFill="1" applyBorder="1" applyAlignment="1">
      <alignment horizontal="center" vertical="center" wrapText="1"/>
    </xf>
    <xf numFmtId="0" fontId="152" fillId="35" borderId="102" xfId="45092" applyFont="1" applyFill="1" applyBorder="1" applyAlignment="1">
      <alignment horizontal="center" vertical="center" wrapText="1"/>
    </xf>
    <xf numFmtId="0" fontId="152" fillId="35" borderId="138" xfId="45093" applyFont="1" applyFill="1" applyBorder="1" applyAlignment="1">
      <alignment horizontal="center" vertical="center" wrapText="1"/>
    </xf>
    <xf numFmtId="0" fontId="152" fillId="35" borderId="102" xfId="19411" applyFont="1" applyFill="1" applyBorder="1" applyAlignment="1">
      <alignment horizontal="center" vertical="center" wrapText="1"/>
    </xf>
    <xf numFmtId="0" fontId="152" fillId="35" borderId="138" xfId="19409" applyFont="1" applyFill="1" applyBorder="1" applyAlignment="1">
      <alignment horizontal="center" vertical="center" wrapText="1"/>
    </xf>
    <xf numFmtId="0" fontId="152" fillId="35" borderId="138" xfId="19412" applyFont="1" applyFill="1" applyBorder="1" applyAlignment="1">
      <alignment horizontal="center" vertical="center" wrapText="1"/>
    </xf>
    <xf numFmtId="0" fontId="152" fillId="35" borderId="102" xfId="19413" applyFont="1" applyFill="1" applyBorder="1" applyAlignment="1">
      <alignment horizontal="center" vertical="center" wrapText="1"/>
    </xf>
    <xf numFmtId="0" fontId="152" fillId="35" borderId="138" xfId="19414" applyFont="1" applyFill="1" applyBorder="1" applyAlignment="1">
      <alignment horizontal="center" vertical="center" wrapText="1"/>
    </xf>
    <xf numFmtId="0" fontId="152" fillId="35" borderId="138" xfId="19416" applyFont="1" applyFill="1" applyBorder="1" applyAlignment="1">
      <alignment horizontal="center" vertical="center" wrapText="1"/>
    </xf>
    <xf numFmtId="0" fontId="25" fillId="35" borderId="109" xfId="19344" applyFill="1" applyBorder="1" applyAlignment="1">
      <alignment horizontal="center" vertical="center"/>
    </xf>
    <xf numFmtId="0" fontId="156" fillId="35" borderId="109" xfId="19344" applyFont="1" applyFill="1" applyBorder="1" applyAlignment="1">
      <alignment horizontal="center" vertical="center" wrapText="1"/>
    </xf>
    <xf numFmtId="169" fontId="116" fillId="35" borderId="109" xfId="40239" applyNumberFormat="1" applyFont="1" applyFill="1" applyBorder="1" applyAlignment="1">
      <alignment horizontal="center" vertical="center"/>
    </xf>
    <xf numFmtId="169" fontId="116" fillId="35" borderId="109" xfId="40251" applyNumberFormat="1" applyFont="1" applyFill="1" applyBorder="1" applyAlignment="1">
      <alignment horizontal="center" vertical="center"/>
    </xf>
    <xf numFmtId="0" fontId="152" fillId="35" borderId="109" xfId="45046" applyFont="1" applyFill="1" applyBorder="1" applyAlignment="1">
      <alignment horizontal="center" vertical="center" wrapText="1"/>
    </xf>
    <xf numFmtId="0" fontId="152" fillId="35" borderId="109" xfId="45052" applyFont="1" applyFill="1" applyBorder="1" applyAlignment="1">
      <alignment horizontal="center" vertical="center" wrapText="1"/>
    </xf>
    <xf numFmtId="0" fontId="152" fillId="35" borderId="109" xfId="45088" applyFont="1" applyFill="1" applyBorder="1" applyAlignment="1">
      <alignment horizontal="center" vertical="center" wrapText="1"/>
    </xf>
    <xf numFmtId="0" fontId="152" fillId="35" borderId="109" xfId="45094" applyFont="1" applyFill="1" applyBorder="1" applyAlignment="1">
      <alignment horizontal="center" vertical="center" wrapText="1"/>
    </xf>
    <xf numFmtId="0" fontId="152" fillId="35" borderId="109" xfId="19410" applyFont="1" applyFill="1" applyBorder="1" applyAlignment="1">
      <alignment horizontal="center" vertical="center" wrapText="1"/>
    </xf>
    <xf numFmtId="0" fontId="152" fillId="35" borderId="109" xfId="19415" applyFont="1" applyFill="1" applyBorder="1" applyAlignment="1">
      <alignment horizontal="center" vertical="center" wrapText="1"/>
    </xf>
    <xf numFmtId="0" fontId="152" fillId="3" borderId="111" xfId="44936" applyFont="1" applyBorder="1" applyAlignment="1">
      <alignment horizontal="center" vertical="center" wrapText="1"/>
    </xf>
    <xf numFmtId="0" fontId="152" fillId="3" borderId="111" xfId="44965" applyFont="1" applyBorder="1" applyAlignment="1">
      <alignment horizontal="center" vertical="center" wrapText="1"/>
    </xf>
    <xf numFmtId="0" fontId="152" fillId="3" borderId="111" xfId="44991" applyFont="1" applyBorder="1" applyAlignment="1">
      <alignment horizontal="center" vertical="center" wrapText="1"/>
    </xf>
    <xf numFmtId="0" fontId="152" fillId="3" borderId="111" xfId="45021" applyFont="1" applyBorder="1" applyAlignment="1">
      <alignment horizontal="center" vertical="center" wrapText="1"/>
    </xf>
    <xf numFmtId="0" fontId="152" fillId="3" borderId="111" xfId="45051" applyFont="1" applyBorder="1" applyAlignment="1">
      <alignment horizontal="center" vertical="center" wrapText="1"/>
    </xf>
    <xf numFmtId="169" fontId="116" fillId="35" borderId="102" xfId="40238" applyNumberFormat="1" applyFont="1" applyFill="1" applyBorder="1" applyAlignment="1">
      <alignment horizontal="center" vertical="center"/>
    </xf>
    <xf numFmtId="169" fontId="116" fillId="35" borderId="102" xfId="40250" applyNumberFormat="1" applyFont="1" applyFill="1" applyBorder="1" applyAlignment="1">
      <alignment horizontal="center" vertical="center"/>
    </xf>
    <xf numFmtId="0" fontId="152" fillId="35" borderId="102" xfId="45046" applyFont="1" applyFill="1" applyBorder="1" applyAlignment="1">
      <alignment horizontal="center" vertical="center" wrapText="1"/>
    </xf>
    <xf numFmtId="0" fontId="152" fillId="35" borderId="102" xfId="45051" applyFont="1" applyFill="1" applyBorder="1" applyAlignment="1">
      <alignment horizontal="center" vertical="center" wrapText="1"/>
    </xf>
    <xf numFmtId="0" fontId="152" fillId="3" borderId="111" xfId="45093" applyFont="1" applyBorder="1" applyAlignment="1">
      <alignment horizontal="center" vertical="center" wrapText="1"/>
    </xf>
    <xf numFmtId="0" fontId="152" fillId="35" borderId="102" xfId="45088" applyFont="1" applyFill="1" applyBorder="1" applyAlignment="1">
      <alignment horizontal="center" vertical="center" wrapText="1"/>
    </xf>
    <xf numFmtId="0" fontId="152" fillId="35" borderId="102" xfId="45093" applyFont="1" applyFill="1" applyBorder="1" applyAlignment="1">
      <alignment horizontal="center" vertical="center" wrapText="1"/>
    </xf>
    <xf numFmtId="0" fontId="152" fillId="35" borderId="102" xfId="19410" applyFont="1" applyFill="1" applyBorder="1" applyAlignment="1">
      <alignment horizontal="center" vertical="center" wrapText="1"/>
    </xf>
    <xf numFmtId="0" fontId="152" fillId="35" borderId="102" xfId="19414" applyFont="1" applyFill="1" applyBorder="1" applyAlignment="1">
      <alignment horizontal="center" vertical="center" wrapText="1"/>
    </xf>
    <xf numFmtId="0" fontId="152" fillId="3" borderId="112" xfId="44936" applyFont="1" applyBorder="1" applyAlignment="1">
      <alignment horizontal="center" vertical="center" wrapText="1"/>
    </xf>
    <xf numFmtId="0" fontId="152" fillId="3" borderId="112" xfId="44965" applyFont="1" applyBorder="1" applyAlignment="1">
      <alignment horizontal="center" vertical="center" wrapText="1"/>
    </xf>
    <xf numFmtId="0" fontId="152" fillId="3" borderId="112" xfId="44991" applyFont="1" applyBorder="1" applyAlignment="1">
      <alignment horizontal="center" vertical="center" wrapText="1"/>
    </xf>
    <xf numFmtId="0" fontId="156" fillId="35" borderId="143" xfId="19344" applyFont="1" applyFill="1" applyBorder="1" applyAlignment="1">
      <alignment horizontal="center" vertical="center" wrapText="1"/>
    </xf>
    <xf numFmtId="0" fontId="152" fillId="3" borderId="112" xfId="45021" applyFont="1" applyBorder="1" applyAlignment="1">
      <alignment horizontal="center" vertical="center" wrapText="1"/>
    </xf>
    <xf numFmtId="0" fontId="152" fillId="3" borderId="112" xfId="45051" applyFont="1" applyBorder="1" applyAlignment="1">
      <alignment horizontal="center" vertical="center" wrapText="1"/>
    </xf>
    <xf numFmtId="169" fontId="116" fillId="35" borderId="143" xfId="40238" applyNumberFormat="1" applyFont="1" applyFill="1" applyBorder="1" applyAlignment="1">
      <alignment horizontal="center" vertical="center"/>
    </xf>
    <xf numFmtId="169" fontId="116" fillId="35" borderId="143" xfId="40250" applyNumberFormat="1" applyFont="1" applyFill="1" applyBorder="1" applyAlignment="1">
      <alignment horizontal="center" vertical="center"/>
    </xf>
    <xf numFmtId="0" fontId="152" fillId="35" borderId="143" xfId="45046" applyFont="1" applyFill="1" applyBorder="1" applyAlignment="1">
      <alignment horizontal="center" vertical="center" wrapText="1"/>
    </xf>
    <xf numFmtId="0" fontId="152" fillId="35" borderId="143" xfId="45051" applyFont="1" applyFill="1" applyBorder="1" applyAlignment="1">
      <alignment horizontal="center" vertical="center" wrapText="1"/>
    </xf>
    <xf numFmtId="0" fontId="152" fillId="3" borderId="112" xfId="45093" applyFont="1" applyBorder="1" applyAlignment="1">
      <alignment horizontal="center" vertical="center" wrapText="1"/>
    </xf>
    <xf numFmtId="0" fontId="152" fillId="35" borderId="143" xfId="45088" applyFont="1" applyFill="1" applyBorder="1" applyAlignment="1">
      <alignment horizontal="center" vertical="center" wrapText="1"/>
    </xf>
    <xf numFmtId="0" fontId="152" fillId="35" borderId="143" xfId="45093" applyFont="1" applyFill="1" applyBorder="1" applyAlignment="1">
      <alignment horizontal="center" vertical="center" wrapText="1"/>
    </xf>
    <xf numFmtId="0" fontId="152" fillId="35" borderId="143" xfId="19410" applyFont="1" applyFill="1" applyBorder="1" applyAlignment="1">
      <alignment horizontal="center" vertical="center" wrapText="1"/>
    </xf>
    <xf numFmtId="0" fontId="152" fillId="35" borderId="143" xfId="19414" applyFont="1" applyFill="1" applyBorder="1" applyAlignment="1">
      <alignment horizontal="center" vertical="center" wrapText="1"/>
    </xf>
    <xf numFmtId="0" fontId="25" fillId="35" borderId="139" xfId="19344" applyFill="1" applyBorder="1" applyAlignment="1">
      <alignment horizontal="center" vertical="center"/>
    </xf>
    <xf numFmtId="0" fontId="156" fillId="35" borderId="139" xfId="19344" applyFont="1" applyFill="1" applyBorder="1" applyAlignment="1">
      <alignment horizontal="center" vertical="center" wrapText="1"/>
    </xf>
    <xf numFmtId="0" fontId="152" fillId="3" borderId="97" xfId="44937" applyFont="1" applyBorder="1" applyAlignment="1">
      <alignment horizontal="center" vertical="center" wrapText="1"/>
    </xf>
    <xf numFmtId="0" fontId="152" fillId="3" borderId="97" xfId="44966" applyFont="1" applyBorder="1" applyAlignment="1">
      <alignment horizontal="center" vertical="center" wrapText="1"/>
    </xf>
    <xf numFmtId="0" fontId="152" fillId="3" borderId="97" xfId="44992" applyFont="1" applyBorder="1" applyAlignment="1">
      <alignment horizontal="center" vertical="center" wrapText="1"/>
    </xf>
    <xf numFmtId="169" fontId="116" fillId="35" borderId="139" xfId="40239" applyNumberFormat="1" applyFont="1" applyFill="1" applyBorder="1" applyAlignment="1">
      <alignment horizontal="center" vertical="center"/>
    </xf>
    <xf numFmtId="169" fontId="116" fillId="35" borderId="139" xfId="40251" applyNumberFormat="1" applyFont="1" applyFill="1" applyBorder="1" applyAlignment="1">
      <alignment horizontal="center" vertical="center"/>
    </xf>
    <xf numFmtId="0" fontId="152" fillId="35" borderId="139" xfId="45046" applyFont="1" applyFill="1" applyBorder="1" applyAlignment="1">
      <alignment horizontal="center" vertical="center" wrapText="1"/>
    </xf>
    <xf numFmtId="0" fontId="152" fillId="35" borderId="139" xfId="45052" applyFont="1" applyFill="1" applyBorder="1" applyAlignment="1">
      <alignment horizontal="center" vertical="center" wrapText="1"/>
    </xf>
    <xf numFmtId="0" fontId="152" fillId="3" borderId="97" xfId="45022" applyFont="1" applyBorder="1" applyAlignment="1">
      <alignment horizontal="center" vertical="center" wrapText="1"/>
    </xf>
    <xf numFmtId="0" fontId="152" fillId="3" borderId="97" xfId="45052" applyFont="1" applyBorder="1" applyAlignment="1">
      <alignment horizontal="center" vertical="center" wrapText="1"/>
    </xf>
    <xf numFmtId="0" fontId="152" fillId="35" borderId="139" xfId="45088" applyFont="1" applyFill="1" applyBorder="1" applyAlignment="1">
      <alignment horizontal="center" vertical="center" wrapText="1"/>
    </xf>
    <xf numFmtId="0" fontId="152" fillId="35" borderId="139" xfId="45094" applyFont="1" applyFill="1" applyBorder="1" applyAlignment="1">
      <alignment horizontal="center" vertical="center" wrapText="1"/>
    </xf>
    <xf numFmtId="0" fontId="152" fillId="35" borderId="139" xfId="19410" applyFont="1" applyFill="1" applyBorder="1" applyAlignment="1">
      <alignment horizontal="center" vertical="center" wrapText="1"/>
    </xf>
    <xf numFmtId="0" fontId="152" fillId="35" borderId="139" xfId="19415" applyFont="1" applyFill="1" applyBorder="1" applyAlignment="1">
      <alignment horizontal="center" vertical="center" wrapText="1"/>
    </xf>
    <xf numFmtId="0" fontId="152" fillId="3" borderId="97" xfId="45094" applyFont="1" applyBorder="1" applyAlignment="1">
      <alignment horizontal="center" vertical="center" wrapText="1"/>
    </xf>
    <xf numFmtId="0" fontId="152" fillId="0" borderId="102" xfId="45000" applyFont="1" applyFill="1" applyBorder="1" applyAlignment="1">
      <alignment horizontal="left" vertical="center" wrapText="1"/>
    </xf>
    <xf numFmtId="0" fontId="152" fillId="0" borderId="102" xfId="45006" applyFont="1" applyFill="1" applyBorder="1" applyAlignment="1">
      <alignment horizontal="left" vertical="center" wrapText="1"/>
    </xf>
    <xf numFmtId="0" fontId="152" fillId="0" borderId="102" xfId="19355" applyFont="1" applyFill="1" applyBorder="1" applyAlignment="1">
      <alignment horizontal="left" vertical="center" wrapText="1"/>
    </xf>
    <xf numFmtId="0" fontId="152" fillId="0" borderId="102" xfId="19357" applyFont="1" applyFill="1" applyBorder="1" applyAlignment="1">
      <alignment horizontal="left" vertical="center" wrapText="1"/>
    </xf>
    <xf numFmtId="0" fontId="156" fillId="0" borderId="102" xfId="19344" applyFont="1" applyFill="1" applyBorder="1" applyAlignment="1">
      <alignment horizontal="left" vertical="center" wrapText="1"/>
    </xf>
    <xf numFmtId="0" fontId="152" fillId="0" borderId="102" xfId="19382" applyFont="1" applyFill="1" applyBorder="1" applyAlignment="1">
      <alignment horizontal="left" vertical="center" wrapText="1"/>
    </xf>
    <xf numFmtId="0" fontId="152" fillId="0" borderId="102" xfId="45042" applyFont="1" applyFill="1" applyBorder="1" applyAlignment="1">
      <alignment horizontal="left" vertical="center" wrapText="1"/>
    </xf>
    <xf numFmtId="0" fontId="152" fillId="0" borderId="102" xfId="45048" applyFont="1" applyFill="1" applyBorder="1" applyAlignment="1">
      <alignment horizontal="left" vertical="center" wrapText="1"/>
    </xf>
    <xf numFmtId="0" fontId="152" fillId="0" borderId="102" xfId="45054" applyFont="1" applyFill="1" applyBorder="1" applyAlignment="1">
      <alignment horizontal="left" vertical="center" wrapText="1"/>
    </xf>
    <xf numFmtId="0" fontId="152" fillId="0" borderId="102" xfId="45060" applyFont="1" applyFill="1" applyBorder="1" applyAlignment="1">
      <alignment horizontal="left" vertical="center" wrapText="1"/>
    </xf>
    <xf numFmtId="0" fontId="152" fillId="0" borderId="102" xfId="45066" applyFont="1" applyFill="1" applyBorder="1" applyAlignment="1">
      <alignment horizontal="left" vertical="center" wrapText="1"/>
    </xf>
    <xf numFmtId="0" fontId="152" fillId="0" borderId="102" xfId="19385" applyFont="1" applyFill="1" applyBorder="1" applyAlignment="1">
      <alignment horizontal="left" vertical="center" wrapText="1"/>
    </xf>
    <xf numFmtId="0" fontId="152" fillId="0" borderId="102" xfId="45084" applyFont="1" applyFill="1" applyBorder="1" applyAlignment="1">
      <alignment horizontal="left" vertical="center" wrapText="1"/>
    </xf>
    <xf numFmtId="0" fontId="152" fillId="0" borderId="102" xfId="45090" applyFont="1" applyFill="1" applyBorder="1" applyAlignment="1">
      <alignment horizontal="left" vertical="center" wrapText="1"/>
    </xf>
    <xf numFmtId="0" fontId="152" fillId="0" borderId="102" xfId="45096" applyFont="1" applyFill="1" applyBorder="1" applyAlignment="1">
      <alignment horizontal="left" vertical="center" wrapText="1"/>
    </xf>
    <xf numFmtId="0" fontId="152" fillId="0" borderId="102" xfId="45098" applyFont="1" applyFill="1" applyBorder="1" applyAlignment="1">
      <alignment horizontal="left" vertical="center" wrapText="1"/>
    </xf>
    <xf numFmtId="0" fontId="152" fillId="0" borderId="102" xfId="45100" applyFont="1" applyFill="1" applyBorder="1" applyAlignment="1">
      <alignment horizontal="left" vertical="center" wrapText="1"/>
    </xf>
    <xf numFmtId="0" fontId="152" fillId="0" borderId="102" xfId="19405" applyFont="1" applyFill="1" applyBorder="1" applyAlignment="1">
      <alignment horizontal="left" vertical="center" wrapText="1"/>
    </xf>
    <xf numFmtId="0" fontId="152" fillId="0" borderId="102" xfId="19407" applyFont="1" applyFill="1" applyBorder="1" applyAlignment="1">
      <alignment horizontal="left" vertical="center" wrapText="1"/>
    </xf>
    <xf numFmtId="0" fontId="152" fillId="0" borderId="102" xfId="19417" applyFont="1" applyFill="1" applyBorder="1" applyAlignment="1">
      <alignment horizontal="left" vertical="center" wrapText="1"/>
    </xf>
    <xf numFmtId="0" fontId="152" fillId="0" borderId="102" xfId="19418" applyFont="1" applyFill="1" applyBorder="1" applyAlignment="1">
      <alignment horizontal="left" vertical="center" wrapText="1"/>
    </xf>
    <xf numFmtId="0" fontId="152" fillId="0" borderId="102" xfId="19421" applyFont="1" applyFill="1" applyBorder="1" applyAlignment="1">
      <alignment horizontal="left" vertical="center" wrapText="1"/>
    </xf>
    <xf numFmtId="0" fontId="25" fillId="3" borderId="104" xfId="19344" applyBorder="1" applyAlignment="1">
      <alignment vertical="center" wrapText="1"/>
    </xf>
    <xf numFmtId="0" fontId="152" fillId="0" borderId="104" xfId="19418" applyFont="1" applyFill="1" applyBorder="1" applyAlignment="1">
      <alignment horizontal="left" vertical="center" wrapText="1"/>
    </xf>
    <xf numFmtId="0" fontId="156" fillId="0" borderId="107" xfId="19344" applyFont="1" applyFill="1" applyBorder="1" applyAlignment="1">
      <alignment horizontal="left" vertical="center" wrapText="1"/>
    </xf>
    <xf numFmtId="0" fontId="152" fillId="0" borderId="107" xfId="45060" applyFont="1" applyFill="1" applyBorder="1" applyAlignment="1">
      <alignment horizontal="left" vertical="center" wrapText="1"/>
    </xf>
    <xf numFmtId="0" fontId="152" fillId="0" borderId="109" xfId="19356" applyFont="1" applyFill="1" applyBorder="1" applyAlignment="1">
      <alignment horizontal="left" vertical="center"/>
    </xf>
    <xf numFmtId="0" fontId="152" fillId="0" borderId="109" xfId="19358" applyFont="1" applyFill="1" applyBorder="1" applyAlignment="1">
      <alignment horizontal="left" vertical="center"/>
    </xf>
    <xf numFmtId="0" fontId="25" fillId="0" borderId="109" xfId="19344" applyFill="1" applyBorder="1" applyAlignment="1">
      <alignment vertical="center"/>
    </xf>
    <xf numFmtId="0" fontId="25" fillId="0" borderId="109" xfId="19344" applyFill="1" applyBorder="1" applyAlignment="1">
      <alignment horizontal="center" vertical="center"/>
    </xf>
    <xf numFmtId="0" fontId="156" fillId="0" borderId="109" xfId="19344" applyFont="1" applyFill="1" applyBorder="1" applyAlignment="1">
      <alignment horizontal="left" vertical="center"/>
    </xf>
    <xf numFmtId="0" fontId="156" fillId="0" borderId="110" xfId="19344" applyFont="1" applyFill="1" applyBorder="1" applyAlignment="1">
      <alignment horizontal="left" vertical="center"/>
    </xf>
    <xf numFmtId="0" fontId="152" fillId="0" borderId="109" xfId="19384" applyFont="1" applyFill="1" applyBorder="1" applyAlignment="1">
      <alignment horizontal="left" vertical="center"/>
    </xf>
    <xf numFmtId="0" fontId="152" fillId="0" borderId="109" xfId="19386" applyFont="1" applyFill="1" applyBorder="1" applyAlignment="1">
      <alignment horizontal="left" vertical="center"/>
    </xf>
    <xf numFmtId="0" fontId="152" fillId="0" borderId="108" xfId="19420" applyFont="1" applyFill="1" applyBorder="1" applyAlignment="1">
      <alignment horizontal="left" vertical="center"/>
    </xf>
    <xf numFmtId="0" fontId="152" fillId="0" borderId="109" xfId="19406" applyFont="1" applyFill="1" applyBorder="1" applyAlignment="1">
      <alignment horizontal="left" vertical="center"/>
    </xf>
    <xf numFmtId="0" fontId="152" fillId="0" borderId="109" xfId="19408" applyFont="1" applyFill="1" applyBorder="1" applyAlignment="1">
      <alignment horizontal="left" vertical="center"/>
    </xf>
    <xf numFmtId="0" fontId="152" fillId="0" borderId="109" xfId="19419" applyFont="1" applyFill="1" applyBorder="1" applyAlignment="1">
      <alignment horizontal="left" vertical="center"/>
    </xf>
    <xf numFmtId="0" fontId="152" fillId="0" borderId="109" xfId="19420" applyFont="1" applyFill="1" applyBorder="1" applyAlignment="1">
      <alignment horizontal="left" vertical="center"/>
    </xf>
    <xf numFmtId="0" fontId="152" fillId="0" borderId="109" xfId="19429" applyFont="1" applyFill="1" applyBorder="1" applyAlignment="1">
      <alignment horizontal="left" vertical="center"/>
    </xf>
    <xf numFmtId="0" fontId="152" fillId="0" borderId="109" xfId="19422" applyFont="1" applyFill="1" applyBorder="1" applyAlignment="1">
      <alignment horizontal="left" vertical="center"/>
    </xf>
    <xf numFmtId="0" fontId="25" fillId="0" borderId="110" xfId="19344" applyFill="1" applyBorder="1" applyAlignment="1">
      <alignment vertical="center"/>
    </xf>
    <xf numFmtId="169" fontId="151" fillId="35" borderId="104" xfId="44941" applyNumberFormat="1" applyFont="1" applyFill="1" applyBorder="1" applyAlignment="1">
      <alignment horizontal="center" vertical="center"/>
    </xf>
    <xf numFmtId="169" fontId="151" fillId="35" borderId="136" xfId="44942" applyNumberFormat="1" applyFont="1" applyFill="1" applyBorder="1" applyAlignment="1">
      <alignment horizontal="center" vertical="center"/>
    </xf>
    <xf numFmtId="169" fontId="151" fillId="35" borderId="137" xfId="44943" applyNumberFormat="1" applyFont="1" applyFill="1" applyBorder="1" applyAlignment="1">
      <alignment horizontal="center" vertical="center"/>
    </xf>
    <xf numFmtId="169" fontId="151" fillId="35" borderId="142" xfId="44942" applyNumberFormat="1" applyFont="1" applyFill="1" applyBorder="1" applyAlignment="1">
      <alignment horizontal="center" vertical="center"/>
    </xf>
    <xf numFmtId="169" fontId="151" fillId="35" borderId="108" xfId="44943" applyNumberFormat="1" applyFont="1" applyFill="1" applyBorder="1" applyAlignment="1">
      <alignment horizontal="center" vertical="center"/>
    </xf>
    <xf numFmtId="169" fontId="151" fillId="35" borderId="104" xfId="44942" applyNumberFormat="1" applyFont="1" applyFill="1" applyBorder="1" applyAlignment="1">
      <alignment horizontal="center" vertical="center"/>
    </xf>
    <xf numFmtId="169" fontId="151" fillId="35" borderId="102" xfId="44947" applyNumberFormat="1" applyFont="1" applyFill="1" applyBorder="1" applyAlignment="1">
      <alignment horizontal="center" vertical="center"/>
    </xf>
    <xf numFmtId="169" fontId="151" fillId="35" borderId="138" xfId="44948" applyNumberFormat="1" applyFont="1" applyFill="1" applyBorder="1" applyAlignment="1">
      <alignment horizontal="center" vertical="center"/>
    </xf>
    <xf numFmtId="169" fontId="151" fillId="35" borderId="139" xfId="44949" applyNumberFormat="1" applyFont="1" applyFill="1" applyBorder="1" applyAlignment="1">
      <alignment horizontal="center" vertical="center"/>
    </xf>
    <xf numFmtId="169" fontId="151" fillId="35" borderId="143" xfId="44948" applyNumberFormat="1" applyFont="1" applyFill="1" applyBorder="1" applyAlignment="1">
      <alignment horizontal="center" vertical="center"/>
    </xf>
    <xf numFmtId="169" fontId="151" fillId="35" borderId="109" xfId="44949" applyNumberFormat="1" applyFont="1" applyFill="1" applyBorder="1" applyAlignment="1">
      <alignment horizontal="center" vertical="center"/>
    </xf>
    <xf numFmtId="169" fontId="151" fillId="35" borderId="102" xfId="44948" applyNumberFormat="1" applyFont="1" applyFill="1" applyBorder="1" applyAlignment="1">
      <alignment horizontal="center" vertical="center"/>
    </xf>
    <xf numFmtId="169" fontId="151" fillId="35" borderId="102" xfId="20220" applyNumberFormat="1" applyFont="1" applyFill="1" applyBorder="1" applyAlignment="1">
      <alignment horizontal="center" vertical="center"/>
    </xf>
    <xf numFmtId="169" fontId="151" fillId="35" borderId="138" xfId="20220" applyNumberFormat="1" applyFont="1" applyFill="1" applyBorder="1" applyAlignment="1">
      <alignment horizontal="center" vertical="center"/>
    </xf>
    <xf numFmtId="169" fontId="151" fillId="35" borderId="139" xfId="20220" applyNumberFormat="1" applyFont="1" applyFill="1" applyBorder="1" applyAlignment="1">
      <alignment horizontal="center" vertical="center"/>
    </xf>
    <xf numFmtId="169" fontId="151" fillId="35" borderId="143" xfId="20220" applyNumberFormat="1" applyFont="1" applyFill="1" applyBorder="1" applyAlignment="1">
      <alignment horizontal="center" vertical="center"/>
    </xf>
    <xf numFmtId="169" fontId="151" fillId="35" borderId="109" xfId="20220" applyNumberFormat="1" applyFont="1" applyFill="1" applyBorder="1" applyAlignment="1">
      <alignment horizontal="center" vertical="center"/>
    </xf>
    <xf numFmtId="169" fontId="151" fillId="35" borderId="138" xfId="44947" applyNumberFormat="1" applyFont="1" applyFill="1" applyBorder="1" applyAlignment="1">
      <alignment horizontal="center" vertical="center"/>
    </xf>
    <xf numFmtId="169" fontId="151" fillId="35" borderId="139" xfId="44947" applyNumberFormat="1" applyFont="1" applyFill="1" applyBorder="1" applyAlignment="1">
      <alignment horizontal="center" vertical="center"/>
    </xf>
    <xf numFmtId="169" fontId="151" fillId="35" borderId="143" xfId="44947" applyNumberFormat="1" applyFont="1" applyFill="1" applyBorder="1" applyAlignment="1">
      <alignment horizontal="center" vertical="center"/>
    </xf>
    <xf numFmtId="169" fontId="151" fillId="35" borderId="109" xfId="44947" applyNumberFormat="1" applyFont="1" applyFill="1" applyBorder="1" applyAlignment="1">
      <alignment horizontal="center" vertical="center"/>
    </xf>
    <xf numFmtId="169" fontId="151" fillId="35" borderId="104" xfId="44976" applyNumberFormat="1" applyFont="1" applyFill="1" applyBorder="1" applyAlignment="1">
      <alignment horizontal="center" vertical="center"/>
    </xf>
    <xf numFmtId="169" fontId="151" fillId="35" borderId="136" xfId="44977" applyNumberFormat="1" applyFont="1" applyFill="1" applyBorder="1" applyAlignment="1">
      <alignment horizontal="center" vertical="center"/>
    </xf>
    <xf numFmtId="169" fontId="151" fillId="35" borderId="137" xfId="44978" applyNumberFormat="1" applyFont="1" applyFill="1" applyBorder="1" applyAlignment="1">
      <alignment horizontal="center" vertical="center"/>
    </xf>
    <xf numFmtId="169" fontId="151" fillId="35" borderId="142" xfId="44977" applyNumberFormat="1" applyFont="1" applyFill="1" applyBorder="1" applyAlignment="1">
      <alignment horizontal="center" vertical="center"/>
    </xf>
    <xf numFmtId="169" fontId="151" fillId="35" borderId="108" xfId="44978" applyNumberFormat="1" applyFont="1" applyFill="1" applyBorder="1" applyAlignment="1">
      <alignment horizontal="center" vertical="center"/>
    </xf>
    <xf numFmtId="169" fontId="151" fillId="35" borderId="104" xfId="44977" applyNumberFormat="1" applyFont="1" applyFill="1" applyBorder="1" applyAlignment="1">
      <alignment horizontal="center" vertical="center"/>
    </xf>
    <xf numFmtId="169" fontId="151" fillId="35" borderId="102" xfId="44976" applyNumberFormat="1" applyFont="1" applyFill="1" applyBorder="1" applyAlignment="1">
      <alignment horizontal="center" vertical="center"/>
    </xf>
    <xf numFmtId="169" fontId="151" fillId="35" borderId="138" xfId="44977" applyNumberFormat="1" applyFont="1" applyFill="1" applyBorder="1" applyAlignment="1">
      <alignment horizontal="center" vertical="center"/>
    </xf>
    <xf numFmtId="169" fontId="151" fillId="35" borderId="139" xfId="44978" applyNumberFormat="1" applyFont="1" applyFill="1" applyBorder="1" applyAlignment="1">
      <alignment horizontal="center" vertical="center"/>
    </xf>
    <xf numFmtId="169" fontId="151" fillId="35" borderId="143" xfId="44977" applyNumberFormat="1" applyFont="1" applyFill="1" applyBorder="1" applyAlignment="1">
      <alignment horizontal="center" vertical="center"/>
    </xf>
    <xf numFmtId="169" fontId="151" fillId="35" borderId="109" xfId="44978" applyNumberFormat="1" applyFont="1" applyFill="1" applyBorder="1" applyAlignment="1">
      <alignment horizontal="center" vertical="center"/>
    </xf>
    <xf numFmtId="169" fontId="151" fillId="35" borderId="102" xfId="44977" applyNumberFormat="1" applyFont="1" applyFill="1" applyBorder="1" applyAlignment="1">
      <alignment horizontal="center" vertical="center"/>
    </xf>
    <xf numFmtId="0" fontId="25" fillId="35" borderId="138" xfId="19344" applyFill="1" applyBorder="1" applyAlignment="1">
      <alignment horizontal="center" vertical="center" wrapText="1"/>
    </xf>
    <xf numFmtId="0" fontId="25" fillId="35" borderId="139" xfId="19344" applyFill="1" applyBorder="1" applyAlignment="1">
      <alignment horizontal="center" vertical="center" wrapText="1"/>
    </xf>
    <xf numFmtId="169" fontId="151" fillId="35" borderId="102" xfId="44970" applyNumberFormat="1" applyFont="1" applyFill="1" applyBorder="1" applyAlignment="1">
      <alignment horizontal="center" vertical="center"/>
    </xf>
    <xf numFmtId="169" fontId="151" fillId="35" borderId="138" xfId="44971" applyNumberFormat="1" applyFont="1" applyFill="1" applyBorder="1" applyAlignment="1">
      <alignment horizontal="center" vertical="center"/>
    </xf>
    <xf numFmtId="169" fontId="151" fillId="35" borderId="139" xfId="44972" applyNumberFormat="1" applyFont="1" applyFill="1" applyBorder="1" applyAlignment="1">
      <alignment horizontal="center" vertical="center"/>
    </xf>
    <xf numFmtId="169" fontId="151" fillId="35" borderId="143" xfId="44971" applyNumberFormat="1" applyFont="1" applyFill="1" applyBorder="1" applyAlignment="1">
      <alignment horizontal="center" vertical="center"/>
    </xf>
    <xf numFmtId="169" fontId="151" fillId="35" borderId="109" xfId="44972" applyNumberFormat="1" applyFont="1" applyFill="1" applyBorder="1" applyAlignment="1">
      <alignment horizontal="center" vertical="center"/>
    </xf>
    <xf numFmtId="169" fontId="151" fillId="35" borderId="102" xfId="44971" applyNumberFormat="1" applyFont="1" applyFill="1" applyBorder="1" applyAlignment="1">
      <alignment horizontal="center" vertical="center"/>
    </xf>
    <xf numFmtId="169" fontId="151" fillId="35" borderId="104" xfId="44996" applyNumberFormat="1" applyFont="1" applyFill="1" applyBorder="1" applyAlignment="1">
      <alignment horizontal="center" vertical="center"/>
    </xf>
    <xf numFmtId="169" fontId="151" fillId="35" borderId="136" xfId="44997" applyNumberFormat="1" applyFont="1" applyFill="1" applyBorder="1" applyAlignment="1">
      <alignment horizontal="center" vertical="center"/>
    </xf>
    <xf numFmtId="169" fontId="151" fillId="35" borderId="137" xfId="44998" applyNumberFormat="1" applyFont="1" applyFill="1" applyBorder="1" applyAlignment="1">
      <alignment horizontal="center" vertical="center"/>
    </xf>
    <xf numFmtId="169" fontId="151" fillId="35" borderId="142" xfId="44997" applyNumberFormat="1" applyFont="1" applyFill="1" applyBorder="1" applyAlignment="1">
      <alignment horizontal="center" vertical="center"/>
    </xf>
    <xf numFmtId="169" fontId="151" fillId="35" borderId="108" xfId="44998" applyNumberFormat="1" applyFont="1" applyFill="1" applyBorder="1" applyAlignment="1">
      <alignment horizontal="center" vertical="center"/>
    </xf>
    <xf numFmtId="169" fontId="151" fillId="35" borderId="104" xfId="44997" applyNumberFormat="1" applyFont="1" applyFill="1" applyBorder="1" applyAlignment="1">
      <alignment horizontal="center" vertical="center"/>
    </xf>
    <xf numFmtId="169" fontId="151" fillId="35" borderId="102" xfId="45002" applyNumberFormat="1" applyFont="1" applyFill="1" applyBorder="1" applyAlignment="1">
      <alignment horizontal="center" vertical="center"/>
    </xf>
    <xf numFmtId="169" fontId="151" fillId="35" borderId="138" xfId="45003" applyNumberFormat="1" applyFont="1" applyFill="1" applyBorder="1" applyAlignment="1">
      <alignment horizontal="center" vertical="center"/>
    </xf>
    <xf numFmtId="169" fontId="151" fillId="35" borderId="139" xfId="45004" applyNumberFormat="1" applyFont="1" applyFill="1" applyBorder="1" applyAlignment="1">
      <alignment horizontal="center" vertical="center"/>
    </xf>
    <xf numFmtId="169" fontId="151" fillId="35" borderId="143" xfId="45003" applyNumberFormat="1" applyFont="1" applyFill="1" applyBorder="1" applyAlignment="1">
      <alignment horizontal="center" vertical="center"/>
    </xf>
    <xf numFmtId="169" fontId="151" fillId="35" borderId="109" xfId="45004" applyNumberFormat="1" applyFont="1" applyFill="1" applyBorder="1" applyAlignment="1">
      <alignment horizontal="center" vertical="center"/>
    </xf>
    <xf numFmtId="169" fontId="151" fillId="35" borderId="102" xfId="45003" applyNumberFormat="1" applyFont="1" applyFill="1" applyBorder="1" applyAlignment="1">
      <alignment horizontal="center" vertical="center"/>
    </xf>
    <xf numFmtId="169" fontId="151" fillId="35" borderId="102" xfId="45008" applyNumberFormat="1" applyFont="1" applyFill="1" applyBorder="1" applyAlignment="1">
      <alignment horizontal="center" vertical="center"/>
    </xf>
    <xf numFmtId="169" fontId="151" fillId="35" borderId="138" xfId="45009" applyNumberFormat="1" applyFont="1" applyFill="1" applyBorder="1" applyAlignment="1">
      <alignment horizontal="center" vertical="center"/>
    </xf>
    <xf numFmtId="169" fontId="151" fillId="35" borderId="139" xfId="45010" applyNumberFormat="1" applyFont="1" applyFill="1" applyBorder="1" applyAlignment="1">
      <alignment horizontal="center" vertical="center"/>
    </xf>
    <xf numFmtId="169" fontId="151" fillId="35" borderId="143" xfId="45009" applyNumberFormat="1" applyFont="1" applyFill="1" applyBorder="1" applyAlignment="1">
      <alignment horizontal="center" vertical="center"/>
    </xf>
    <xf numFmtId="169" fontId="151" fillId="35" borderId="109" xfId="45010" applyNumberFormat="1" applyFont="1" applyFill="1" applyBorder="1" applyAlignment="1">
      <alignment horizontal="center" vertical="center"/>
    </xf>
    <xf numFmtId="169" fontId="151" fillId="35" borderId="102" xfId="45009" applyNumberFormat="1" applyFont="1" applyFill="1" applyBorder="1" applyAlignment="1">
      <alignment horizontal="center" vertical="center"/>
    </xf>
    <xf numFmtId="168" fontId="151" fillId="35" borderId="102" xfId="19366" applyNumberFormat="1" applyFont="1" applyFill="1" applyBorder="1" applyAlignment="1">
      <alignment horizontal="center" vertical="center"/>
    </xf>
    <xf numFmtId="168" fontId="151" fillId="35" borderId="138" xfId="19367" applyNumberFormat="1" applyFont="1" applyFill="1" applyBorder="1" applyAlignment="1">
      <alignment horizontal="center" vertical="center"/>
    </xf>
    <xf numFmtId="168" fontId="151" fillId="35" borderId="139" xfId="19368" applyNumberFormat="1" applyFont="1" applyFill="1" applyBorder="1" applyAlignment="1">
      <alignment horizontal="center" vertical="center"/>
    </xf>
    <xf numFmtId="168" fontId="151" fillId="35" borderId="143" xfId="19367" applyNumberFormat="1" applyFont="1" applyFill="1" applyBorder="1" applyAlignment="1">
      <alignment horizontal="center" vertical="center"/>
    </xf>
    <xf numFmtId="168" fontId="151" fillId="35" borderId="109" xfId="19368" applyNumberFormat="1" applyFont="1" applyFill="1" applyBorder="1" applyAlignment="1">
      <alignment horizontal="center" vertical="center"/>
    </xf>
    <xf numFmtId="168" fontId="151" fillId="35" borderId="102" xfId="19367" applyNumberFormat="1" applyFont="1" applyFill="1" applyBorder="1" applyAlignment="1">
      <alignment horizontal="center" vertical="center"/>
    </xf>
    <xf numFmtId="168" fontId="151" fillId="35" borderId="138" xfId="19369" applyNumberFormat="1" applyFont="1" applyFill="1" applyBorder="1" applyAlignment="1">
      <alignment horizontal="center" vertical="center"/>
    </xf>
    <xf numFmtId="168" fontId="151" fillId="35" borderId="102" xfId="19370" applyNumberFormat="1" applyFont="1" applyFill="1" applyBorder="1" applyAlignment="1">
      <alignment horizontal="center" vertical="center"/>
    </xf>
    <xf numFmtId="168" fontId="151" fillId="35" borderId="138" xfId="19371" applyNumberFormat="1" applyFont="1" applyFill="1" applyBorder="1" applyAlignment="1">
      <alignment horizontal="center" vertical="center"/>
    </xf>
    <xf numFmtId="168" fontId="151" fillId="35" borderId="139" xfId="19372" applyNumberFormat="1" applyFont="1" applyFill="1" applyBorder="1" applyAlignment="1">
      <alignment horizontal="center" vertical="center"/>
    </xf>
    <xf numFmtId="168" fontId="151" fillId="35" borderId="143" xfId="19371" applyNumberFormat="1" applyFont="1" applyFill="1" applyBorder="1" applyAlignment="1">
      <alignment horizontal="center" vertical="center"/>
    </xf>
    <xf numFmtId="168" fontId="151" fillId="35" borderId="109" xfId="19372" applyNumberFormat="1" applyFont="1" applyFill="1" applyBorder="1" applyAlignment="1">
      <alignment horizontal="center" vertical="center"/>
    </xf>
    <xf numFmtId="168" fontId="151" fillId="35" borderId="102" xfId="19371" applyNumberFormat="1" applyFont="1" applyFill="1" applyBorder="1" applyAlignment="1">
      <alignment horizontal="center" vertical="center"/>
    </xf>
    <xf numFmtId="168" fontId="151" fillId="35" borderId="138" xfId="19373" applyNumberFormat="1" applyFont="1" applyFill="1" applyBorder="1" applyAlignment="1">
      <alignment horizontal="center" vertical="center"/>
    </xf>
    <xf numFmtId="0" fontId="25" fillId="35" borderId="102" xfId="19344" applyFill="1" applyBorder="1" applyAlignment="1">
      <alignment horizontal="center" vertical="center" wrapText="1"/>
    </xf>
    <xf numFmtId="0" fontId="25" fillId="35" borderId="143" xfId="19344" applyFill="1" applyBorder="1" applyAlignment="1">
      <alignment horizontal="center" vertical="center" wrapText="1"/>
    </xf>
    <xf numFmtId="0" fontId="25" fillId="35" borderId="109" xfId="19344" applyFill="1" applyBorder="1" applyAlignment="1">
      <alignment horizontal="center" vertical="center" wrapText="1"/>
    </xf>
    <xf numFmtId="170" fontId="156" fillId="35" borderId="102" xfId="19344" applyNumberFormat="1" applyFont="1" applyFill="1" applyBorder="1" applyAlignment="1">
      <alignment horizontal="center" vertical="center"/>
    </xf>
    <xf numFmtId="170" fontId="156" fillId="35" borderId="138" xfId="19344" applyNumberFormat="1" applyFont="1" applyFill="1" applyBorder="1" applyAlignment="1">
      <alignment horizontal="center" vertical="center"/>
    </xf>
    <xf numFmtId="170" fontId="156" fillId="35" borderId="139" xfId="19344" applyNumberFormat="1" applyFont="1" applyFill="1" applyBorder="1" applyAlignment="1">
      <alignment horizontal="center" vertical="center"/>
    </xf>
    <xf numFmtId="170" fontId="156" fillId="35" borderId="143" xfId="19344" applyNumberFormat="1" applyFont="1" applyFill="1" applyBorder="1" applyAlignment="1">
      <alignment horizontal="center" vertical="center"/>
    </xf>
    <xf numFmtId="170" fontId="156" fillId="35" borderId="109" xfId="19344" applyNumberFormat="1" applyFont="1" applyFill="1" applyBorder="1" applyAlignment="1">
      <alignment horizontal="center" vertical="center"/>
    </xf>
    <xf numFmtId="170" fontId="156" fillId="35" borderId="107" xfId="19344" applyNumberFormat="1" applyFont="1" applyFill="1" applyBorder="1" applyAlignment="1">
      <alignment horizontal="center" vertical="center"/>
    </xf>
    <xf numFmtId="170" fontId="156" fillId="35" borderId="140" xfId="19344" applyNumberFormat="1" applyFont="1" applyFill="1" applyBorder="1" applyAlignment="1">
      <alignment horizontal="center" vertical="center"/>
    </xf>
    <xf numFmtId="170" fontId="156" fillId="35" borderId="141" xfId="19344" applyNumberFormat="1" applyFont="1" applyFill="1" applyBorder="1" applyAlignment="1">
      <alignment horizontal="center" vertical="center"/>
    </xf>
    <xf numFmtId="170" fontId="156" fillId="35" borderId="144" xfId="19344" applyNumberFormat="1" applyFont="1" applyFill="1" applyBorder="1" applyAlignment="1">
      <alignment horizontal="center" vertical="center"/>
    </xf>
    <xf numFmtId="170" fontId="156" fillId="35" borderId="110" xfId="19344" applyNumberFormat="1" applyFont="1" applyFill="1" applyBorder="1" applyAlignment="1">
      <alignment horizontal="center" vertical="center"/>
    </xf>
    <xf numFmtId="0" fontId="25" fillId="35" borderId="140" xfId="19344" applyFill="1" applyBorder="1" applyAlignment="1">
      <alignment horizontal="center" vertical="center" wrapText="1"/>
    </xf>
    <xf numFmtId="0" fontId="25" fillId="35" borderId="141" xfId="19344" applyFill="1" applyBorder="1" applyAlignment="1">
      <alignment horizontal="center" vertical="center" wrapText="1"/>
    </xf>
    <xf numFmtId="169" fontId="151" fillId="35" borderId="104" xfId="45026" applyNumberFormat="1" applyFont="1" applyFill="1" applyBorder="1" applyAlignment="1">
      <alignment horizontal="center" vertical="center"/>
    </xf>
    <xf numFmtId="169" fontId="151" fillId="35" borderId="136" xfId="45027" applyNumberFormat="1" applyFont="1" applyFill="1" applyBorder="1" applyAlignment="1">
      <alignment horizontal="center" vertical="center"/>
    </xf>
    <xf numFmtId="169" fontId="151" fillId="35" borderId="137" xfId="45028" applyNumberFormat="1" applyFont="1" applyFill="1" applyBorder="1" applyAlignment="1">
      <alignment horizontal="center" vertical="center"/>
    </xf>
    <xf numFmtId="169" fontId="151" fillId="35" borderId="142" xfId="45027" applyNumberFormat="1" applyFont="1" applyFill="1" applyBorder="1" applyAlignment="1">
      <alignment horizontal="center" vertical="center"/>
    </xf>
    <xf numFmtId="169" fontId="151" fillId="35" borderId="108" xfId="45028" applyNumberFormat="1" applyFont="1" applyFill="1" applyBorder="1" applyAlignment="1">
      <alignment horizontal="center" vertical="center"/>
    </xf>
    <xf numFmtId="169" fontId="151" fillId="35" borderId="104" xfId="45027" applyNumberFormat="1" applyFont="1" applyFill="1" applyBorder="1" applyAlignment="1">
      <alignment horizontal="center" vertical="center"/>
    </xf>
    <xf numFmtId="169" fontId="151" fillId="35" borderId="102" xfId="45032" applyNumberFormat="1" applyFont="1" applyFill="1" applyBorder="1" applyAlignment="1">
      <alignment horizontal="center" vertical="center"/>
    </xf>
    <xf numFmtId="169" fontId="151" fillId="35" borderId="138" xfId="45033" applyNumberFormat="1" applyFont="1" applyFill="1" applyBorder="1" applyAlignment="1">
      <alignment horizontal="center" vertical="center"/>
    </xf>
    <xf numFmtId="169" fontId="151" fillId="35" borderId="139" xfId="45034" applyNumberFormat="1" applyFont="1" applyFill="1" applyBorder="1" applyAlignment="1">
      <alignment horizontal="center" vertical="center"/>
    </xf>
    <xf numFmtId="169" fontId="151" fillId="35" borderId="143" xfId="45033" applyNumberFormat="1" applyFont="1" applyFill="1" applyBorder="1" applyAlignment="1">
      <alignment horizontal="center" vertical="center"/>
    </xf>
    <xf numFmtId="169" fontId="151" fillId="35" borderId="109" xfId="45034" applyNumberFormat="1" applyFont="1" applyFill="1" applyBorder="1" applyAlignment="1">
      <alignment horizontal="center" vertical="center"/>
    </xf>
    <xf numFmtId="169" fontId="151" fillId="35" borderId="102" xfId="45033" applyNumberFormat="1" applyFont="1" applyFill="1" applyBorder="1" applyAlignment="1">
      <alignment horizontal="center" vertical="center"/>
    </xf>
    <xf numFmtId="169" fontId="151" fillId="35" borderId="102" xfId="20296" applyNumberFormat="1" applyFont="1" applyFill="1" applyBorder="1" applyAlignment="1">
      <alignment horizontal="center" vertical="center"/>
    </xf>
    <xf numFmtId="169" fontId="151" fillId="35" borderId="138" xfId="20296" applyNumberFormat="1" applyFont="1" applyFill="1" applyBorder="1" applyAlignment="1">
      <alignment horizontal="center" vertical="center"/>
    </xf>
    <xf numFmtId="169" fontId="151" fillId="35" borderId="139" xfId="20296" applyNumberFormat="1" applyFont="1" applyFill="1" applyBorder="1" applyAlignment="1">
      <alignment horizontal="center" vertical="center"/>
    </xf>
    <xf numFmtId="169" fontId="151" fillId="35" borderId="143" xfId="20296" applyNumberFormat="1" applyFont="1" applyFill="1" applyBorder="1" applyAlignment="1">
      <alignment horizontal="center" vertical="center"/>
    </xf>
    <xf numFmtId="169" fontId="151" fillId="35" borderId="109" xfId="20296" applyNumberFormat="1" applyFont="1" applyFill="1" applyBorder="1" applyAlignment="1">
      <alignment horizontal="center" vertical="center"/>
    </xf>
    <xf numFmtId="169" fontId="151" fillId="35" borderId="107" xfId="45038" applyNumberFormat="1" applyFont="1" applyFill="1" applyBorder="1" applyAlignment="1">
      <alignment horizontal="center" vertical="center"/>
    </xf>
    <xf numFmtId="169" fontId="151" fillId="35" borderId="140" xfId="45039" applyNumberFormat="1" applyFont="1" applyFill="1" applyBorder="1" applyAlignment="1">
      <alignment horizontal="center" vertical="center"/>
    </xf>
    <xf numFmtId="169" fontId="151" fillId="35" borderId="141" xfId="45040" applyNumberFormat="1" applyFont="1" applyFill="1" applyBorder="1" applyAlignment="1">
      <alignment horizontal="center" vertical="center"/>
    </xf>
    <xf numFmtId="169" fontId="151" fillId="35" borderId="144" xfId="45039" applyNumberFormat="1" applyFont="1" applyFill="1" applyBorder="1" applyAlignment="1">
      <alignment horizontal="center" vertical="center"/>
    </xf>
    <xf numFmtId="169" fontId="151" fillId="35" borderId="110" xfId="45040" applyNumberFormat="1" applyFont="1" applyFill="1" applyBorder="1" applyAlignment="1">
      <alignment horizontal="center" vertical="center"/>
    </xf>
    <xf numFmtId="169" fontId="151" fillId="35" borderId="107" xfId="45039" applyNumberFormat="1" applyFont="1" applyFill="1" applyBorder="1" applyAlignment="1">
      <alignment horizontal="center" vertical="center"/>
    </xf>
    <xf numFmtId="169" fontId="151" fillId="35" borderId="104" xfId="45056" applyNumberFormat="1" applyFont="1" applyFill="1" applyBorder="1" applyAlignment="1">
      <alignment horizontal="center" vertical="center"/>
    </xf>
    <xf numFmtId="169" fontId="151" fillId="35" borderId="136" xfId="45057" applyNumberFormat="1" applyFont="1" applyFill="1" applyBorder="1" applyAlignment="1">
      <alignment horizontal="center" vertical="center"/>
    </xf>
    <xf numFmtId="169" fontId="151" fillId="35" borderId="137" xfId="45058" applyNumberFormat="1" applyFont="1" applyFill="1" applyBorder="1" applyAlignment="1">
      <alignment horizontal="center" vertical="center"/>
    </xf>
    <xf numFmtId="169" fontId="151" fillId="35" borderId="142" xfId="45057" applyNumberFormat="1" applyFont="1" applyFill="1" applyBorder="1" applyAlignment="1">
      <alignment horizontal="center" vertical="center"/>
    </xf>
    <xf numFmtId="169" fontId="151" fillId="35" borderId="108" xfId="45058" applyNumberFormat="1" applyFont="1" applyFill="1" applyBorder="1" applyAlignment="1">
      <alignment horizontal="center" vertical="center"/>
    </xf>
    <xf numFmtId="169" fontId="151" fillId="35" borderId="104" xfId="45057" applyNumberFormat="1" applyFont="1" applyFill="1" applyBorder="1" applyAlignment="1">
      <alignment horizontal="center" vertical="center"/>
    </xf>
    <xf numFmtId="169" fontId="151" fillId="35" borderId="102" xfId="45062" applyNumberFormat="1" applyFont="1" applyFill="1" applyBorder="1" applyAlignment="1">
      <alignment horizontal="center" vertical="center"/>
    </xf>
    <xf numFmtId="169" fontId="151" fillId="35" borderId="138" xfId="45063" applyNumberFormat="1" applyFont="1" applyFill="1" applyBorder="1" applyAlignment="1">
      <alignment horizontal="center" vertical="center"/>
    </xf>
    <xf numFmtId="169" fontId="151" fillId="35" borderId="139" xfId="45064" applyNumberFormat="1" applyFont="1" applyFill="1" applyBorder="1" applyAlignment="1">
      <alignment horizontal="center" vertical="center"/>
    </xf>
    <xf numFmtId="169" fontId="151" fillId="35" borderId="143" xfId="45063" applyNumberFormat="1" applyFont="1" applyFill="1" applyBorder="1" applyAlignment="1">
      <alignment horizontal="center" vertical="center"/>
    </xf>
    <xf numFmtId="169" fontId="151" fillId="35" borderId="109" xfId="45064" applyNumberFormat="1" applyFont="1" applyFill="1" applyBorder="1" applyAlignment="1">
      <alignment horizontal="center" vertical="center"/>
    </xf>
    <xf numFmtId="169" fontId="151" fillId="35" borderId="102" xfId="45063" applyNumberFormat="1" applyFont="1" applyFill="1" applyBorder="1" applyAlignment="1">
      <alignment horizontal="center" vertical="center"/>
    </xf>
    <xf numFmtId="169" fontId="151" fillId="35" borderId="102" xfId="19388" applyNumberFormat="1" applyFont="1" applyFill="1" applyBorder="1" applyAlignment="1">
      <alignment horizontal="center" vertical="center" wrapText="1"/>
    </xf>
    <xf numFmtId="169" fontId="151" fillId="35" borderId="138" xfId="19389" applyNumberFormat="1" applyFont="1" applyFill="1" applyBorder="1" applyAlignment="1">
      <alignment horizontal="center" vertical="center" wrapText="1"/>
    </xf>
    <xf numFmtId="169" fontId="151" fillId="35" borderId="139" xfId="19390" applyNumberFormat="1" applyFont="1" applyFill="1" applyBorder="1" applyAlignment="1">
      <alignment horizontal="center" vertical="center" wrapText="1"/>
    </xf>
    <xf numFmtId="169" fontId="151" fillId="35" borderId="143" xfId="19389" applyNumberFormat="1" applyFont="1" applyFill="1" applyBorder="1" applyAlignment="1">
      <alignment horizontal="center" vertical="center" wrapText="1"/>
    </xf>
    <xf numFmtId="169" fontId="151" fillId="35" borderId="109" xfId="19390" applyNumberFormat="1" applyFont="1" applyFill="1" applyBorder="1" applyAlignment="1">
      <alignment horizontal="center" vertical="center" wrapText="1"/>
    </xf>
    <xf numFmtId="169" fontId="151" fillId="35" borderId="102" xfId="19389" applyNumberFormat="1" applyFont="1" applyFill="1" applyBorder="1" applyAlignment="1">
      <alignment horizontal="center" vertical="center" wrapText="1"/>
    </xf>
    <xf numFmtId="169" fontId="151" fillId="35" borderId="138" xfId="19391" applyNumberFormat="1" applyFont="1" applyFill="1" applyBorder="1" applyAlignment="1">
      <alignment horizontal="center" vertical="center" wrapText="1"/>
    </xf>
    <xf numFmtId="168" fontId="151" fillId="35" borderId="102" xfId="45072" applyNumberFormat="1" applyFont="1" applyFill="1" applyBorder="1" applyAlignment="1">
      <alignment horizontal="center" vertical="center"/>
    </xf>
    <xf numFmtId="168" fontId="151" fillId="35" borderId="138" xfId="45073" applyNumberFormat="1" applyFont="1" applyFill="1" applyBorder="1" applyAlignment="1">
      <alignment horizontal="center" vertical="center"/>
    </xf>
    <xf numFmtId="168" fontId="151" fillId="35" borderId="139" xfId="45074" applyNumberFormat="1" applyFont="1" applyFill="1" applyBorder="1" applyAlignment="1">
      <alignment horizontal="center" vertical="center"/>
    </xf>
    <xf numFmtId="168" fontId="151" fillId="35" borderId="143" xfId="45073" applyNumberFormat="1" applyFont="1" applyFill="1" applyBorder="1" applyAlignment="1">
      <alignment horizontal="center" vertical="center"/>
    </xf>
    <xf numFmtId="168" fontId="151" fillId="35" borderId="109" xfId="45074" applyNumberFormat="1" applyFont="1" applyFill="1" applyBorder="1" applyAlignment="1">
      <alignment horizontal="center" vertical="center"/>
    </xf>
    <xf numFmtId="168" fontId="151" fillId="35" borderId="102" xfId="45073" applyNumberFormat="1" applyFont="1" applyFill="1" applyBorder="1" applyAlignment="1">
      <alignment horizontal="center" vertical="center"/>
    </xf>
    <xf numFmtId="168" fontId="151" fillId="35" borderId="102" xfId="45076" applyNumberFormat="1" applyFont="1" applyFill="1" applyBorder="1" applyAlignment="1">
      <alignment horizontal="center" vertical="center"/>
    </xf>
    <xf numFmtId="168" fontId="151" fillId="35" borderId="138" xfId="45077" applyNumberFormat="1" applyFont="1" applyFill="1" applyBorder="1" applyAlignment="1">
      <alignment horizontal="center" vertical="center"/>
    </xf>
    <xf numFmtId="168" fontId="151" fillId="35" borderId="139" xfId="45078" applyNumberFormat="1" applyFont="1" applyFill="1" applyBorder="1" applyAlignment="1">
      <alignment horizontal="center" vertical="center"/>
    </xf>
    <xf numFmtId="168" fontId="151" fillId="35" borderId="143" xfId="45077" applyNumberFormat="1" applyFont="1" applyFill="1" applyBorder="1" applyAlignment="1">
      <alignment horizontal="center" vertical="center"/>
    </xf>
    <xf numFmtId="168" fontId="151" fillId="35" borderId="109" xfId="45078" applyNumberFormat="1" applyFont="1" applyFill="1" applyBorder="1" applyAlignment="1">
      <alignment horizontal="center" vertical="center"/>
    </xf>
    <xf numFmtId="168" fontId="151" fillId="35" borderId="102" xfId="45077" applyNumberFormat="1" applyFont="1" applyFill="1" applyBorder="1" applyAlignment="1">
      <alignment horizontal="center" vertical="center"/>
    </xf>
    <xf numFmtId="168" fontId="151" fillId="35" borderId="102" xfId="45080" applyNumberFormat="1" applyFont="1" applyFill="1" applyBorder="1" applyAlignment="1">
      <alignment horizontal="center" vertical="center"/>
    </xf>
    <xf numFmtId="168" fontId="151" fillId="35" borderId="138" xfId="45081" applyNumberFormat="1" applyFont="1" applyFill="1" applyBorder="1" applyAlignment="1">
      <alignment horizontal="center" vertical="center"/>
    </xf>
    <xf numFmtId="168" fontId="151" fillId="35" borderId="139" xfId="45082" applyNumberFormat="1" applyFont="1" applyFill="1" applyBorder="1" applyAlignment="1">
      <alignment horizontal="center" vertical="center"/>
    </xf>
    <xf numFmtId="168" fontId="151" fillId="35" borderId="143" xfId="45081" applyNumberFormat="1" applyFont="1" applyFill="1" applyBorder="1" applyAlignment="1">
      <alignment horizontal="center" vertical="center"/>
    </xf>
    <xf numFmtId="168" fontId="151" fillId="35" borderId="109" xfId="45082" applyNumberFormat="1" applyFont="1" applyFill="1" applyBorder="1" applyAlignment="1">
      <alignment horizontal="center" vertical="center"/>
    </xf>
    <xf numFmtId="168" fontId="151" fillId="35" borderId="102" xfId="45081" applyNumberFormat="1" applyFont="1" applyFill="1" applyBorder="1" applyAlignment="1">
      <alignment horizontal="center" vertical="center"/>
    </xf>
    <xf numFmtId="168" fontId="151" fillId="35" borderId="102" xfId="19397" applyNumberFormat="1" applyFont="1" applyFill="1" applyBorder="1" applyAlignment="1">
      <alignment horizontal="center" vertical="center" wrapText="1"/>
    </xf>
    <xf numFmtId="168" fontId="151" fillId="35" borderId="138" xfId="19398" applyNumberFormat="1" applyFont="1" applyFill="1" applyBorder="1" applyAlignment="1">
      <alignment horizontal="center" vertical="center" wrapText="1"/>
    </xf>
    <xf numFmtId="168" fontId="151" fillId="35" borderId="139" xfId="19399" applyNumberFormat="1" applyFont="1" applyFill="1" applyBorder="1" applyAlignment="1">
      <alignment horizontal="center" vertical="center" wrapText="1"/>
    </xf>
    <xf numFmtId="168" fontId="151" fillId="35" borderId="143" xfId="19398" applyNumberFormat="1" applyFont="1" applyFill="1" applyBorder="1" applyAlignment="1">
      <alignment horizontal="center" vertical="center" wrapText="1"/>
    </xf>
    <xf numFmtId="168" fontId="151" fillId="35" borderId="109" xfId="19399" applyNumberFormat="1" applyFont="1" applyFill="1" applyBorder="1" applyAlignment="1">
      <alignment horizontal="center" vertical="center" wrapText="1"/>
    </xf>
    <xf numFmtId="168" fontId="151" fillId="35" borderId="102" xfId="19398" applyNumberFormat="1" applyFont="1" applyFill="1" applyBorder="1" applyAlignment="1">
      <alignment horizontal="center" vertical="center" wrapText="1"/>
    </xf>
    <xf numFmtId="168" fontId="151" fillId="35" borderId="138" xfId="19400" applyNumberFormat="1" applyFont="1" applyFill="1" applyBorder="1" applyAlignment="1">
      <alignment horizontal="center" vertical="center" wrapText="1"/>
    </xf>
    <xf numFmtId="168" fontId="151" fillId="35" borderId="102" xfId="19401" applyNumberFormat="1" applyFont="1" applyFill="1" applyBorder="1" applyAlignment="1">
      <alignment horizontal="center" vertical="center" wrapText="1"/>
    </xf>
    <xf numFmtId="168" fontId="151" fillId="35" borderId="138" xfId="19402" applyNumberFormat="1" applyFont="1" applyFill="1" applyBorder="1" applyAlignment="1">
      <alignment horizontal="center" vertical="center" wrapText="1"/>
    </xf>
    <xf numFmtId="168" fontId="151" fillId="35" borderId="139" xfId="19403" applyNumberFormat="1" applyFont="1" applyFill="1" applyBorder="1" applyAlignment="1">
      <alignment horizontal="center" vertical="center" wrapText="1"/>
    </xf>
    <xf numFmtId="168" fontId="151" fillId="35" borderId="143" xfId="19402" applyNumberFormat="1" applyFont="1" applyFill="1" applyBorder="1" applyAlignment="1">
      <alignment horizontal="center" vertical="center" wrapText="1"/>
    </xf>
    <xf numFmtId="168" fontId="151" fillId="35" borderId="109" xfId="19403" applyNumberFormat="1" applyFont="1" applyFill="1" applyBorder="1" applyAlignment="1">
      <alignment horizontal="center" vertical="center" wrapText="1"/>
    </xf>
    <xf numFmtId="168" fontId="151" fillId="35" borderId="102" xfId="19402" applyNumberFormat="1" applyFont="1" applyFill="1" applyBorder="1" applyAlignment="1">
      <alignment horizontal="center" vertical="center" wrapText="1"/>
    </xf>
    <xf numFmtId="168" fontId="151" fillId="35" borderId="138" xfId="19404" applyNumberFormat="1" applyFont="1" applyFill="1" applyBorder="1" applyAlignment="1">
      <alignment horizontal="center" vertical="center" wrapText="1"/>
    </xf>
    <xf numFmtId="169" fontId="151" fillId="35" borderId="107" xfId="45062" applyNumberFormat="1" applyFont="1" applyFill="1" applyBorder="1" applyAlignment="1">
      <alignment horizontal="center" vertical="center"/>
    </xf>
    <xf numFmtId="169" fontId="151" fillId="35" borderId="140" xfId="45063" applyNumberFormat="1" applyFont="1" applyFill="1" applyBorder="1" applyAlignment="1">
      <alignment horizontal="center" vertical="center"/>
    </xf>
    <xf numFmtId="169" fontId="151" fillId="35" borderId="141" xfId="45064" applyNumberFormat="1" applyFont="1" applyFill="1" applyBorder="1" applyAlignment="1">
      <alignment horizontal="center" vertical="center"/>
    </xf>
    <xf numFmtId="169" fontId="151" fillId="35" borderId="144" xfId="45063" applyNumberFormat="1" applyFont="1" applyFill="1" applyBorder="1" applyAlignment="1">
      <alignment horizontal="center" vertical="center"/>
    </xf>
    <xf numFmtId="169" fontId="151" fillId="35" borderId="110" xfId="45064" applyNumberFormat="1" applyFont="1" applyFill="1" applyBorder="1" applyAlignment="1">
      <alignment horizontal="center" vertical="center"/>
    </xf>
    <xf numFmtId="169" fontId="151" fillId="35" borderId="107" xfId="45063" applyNumberFormat="1" applyFont="1" applyFill="1" applyBorder="1" applyAlignment="1">
      <alignment horizontal="center" vertical="center"/>
    </xf>
    <xf numFmtId="168" fontId="151" fillId="35" borderId="102" xfId="36948" applyNumberFormat="1" applyFont="1" applyFill="1" applyBorder="1" applyAlignment="1">
      <alignment horizontal="center" vertical="center"/>
    </xf>
    <xf numFmtId="168" fontId="151" fillId="35" borderId="138" xfId="36948" applyNumberFormat="1" applyFont="1" applyFill="1" applyBorder="1" applyAlignment="1">
      <alignment horizontal="center" vertical="center"/>
    </xf>
    <xf numFmtId="168" fontId="151" fillId="35" borderId="139" xfId="36948" applyNumberFormat="1" applyFont="1" applyFill="1" applyBorder="1" applyAlignment="1">
      <alignment horizontal="center" vertical="center"/>
    </xf>
    <xf numFmtId="168" fontId="151" fillId="35" borderId="143" xfId="36948" applyNumberFormat="1" applyFont="1" applyFill="1" applyBorder="1" applyAlignment="1">
      <alignment horizontal="center" vertical="center"/>
    </xf>
    <xf numFmtId="168" fontId="151" fillId="35" borderId="109" xfId="36948" applyNumberFormat="1" applyFont="1" applyFill="1" applyBorder="1" applyAlignment="1">
      <alignment horizontal="center" vertical="center"/>
    </xf>
    <xf numFmtId="168" fontId="151" fillId="35" borderId="102" xfId="36951" applyNumberFormat="1" applyFont="1" applyFill="1" applyBorder="1" applyAlignment="1">
      <alignment horizontal="center" vertical="center"/>
    </xf>
    <xf numFmtId="168" fontId="151" fillId="35" borderId="138" xfId="36951" applyNumberFormat="1" applyFont="1" applyFill="1" applyBorder="1" applyAlignment="1">
      <alignment horizontal="center" vertical="center"/>
    </xf>
    <xf numFmtId="168" fontId="151" fillId="35" borderId="139" xfId="36951" applyNumberFormat="1" applyFont="1" applyFill="1" applyBorder="1" applyAlignment="1">
      <alignment horizontal="center" vertical="center"/>
    </xf>
    <xf numFmtId="168" fontId="151" fillId="35" borderId="143" xfId="36951" applyNumberFormat="1" applyFont="1" applyFill="1" applyBorder="1" applyAlignment="1">
      <alignment horizontal="center" vertical="center"/>
    </xf>
    <xf numFmtId="168" fontId="151" fillId="35" borderId="109" xfId="36951" applyNumberFormat="1" applyFont="1" applyFill="1" applyBorder="1" applyAlignment="1">
      <alignment horizontal="center" vertical="center"/>
    </xf>
    <xf numFmtId="169" fontId="151" fillId="35" borderId="102" xfId="19424" applyNumberFormat="1" applyFont="1" applyFill="1" applyBorder="1" applyAlignment="1">
      <alignment horizontal="center" vertical="center" wrapText="1"/>
    </xf>
    <xf numFmtId="169" fontId="151" fillId="35" borderId="138" xfId="19425" applyNumberFormat="1" applyFont="1" applyFill="1" applyBorder="1" applyAlignment="1">
      <alignment horizontal="center" vertical="center" wrapText="1"/>
    </xf>
    <xf numFmtId="169" fontId="151" fillId="35" borderId="139" xfId="19426" applyNumberFormat="1" applyFont="1" applyFill="1" applyBorder="1" applyAlignment="1">
      <alignment horizontal="center" vertical="center" wrapText="1"/>
    </xf>
    <xf numFmtId="169" fontId="151" fillId="35" borderId="143" xfId="19425" applyNumberFormat="1" applyFont="1" applyFill="1" applyBorder="1" applyAlignment="1">
      <alignment horizontal="center" vertical="center" wrapText="1"/>
    </xf>
    <xf numFmtId="169" fontId="151" fillId="35" borderId="109" xfId="19426" applyNumberFormat="1" applyFont="1" applyFill="1" applyBorder="1" applyAlignment="1">
      <alignment horizontal="center" vertical="center" wrapText="1"/>
    </xf>
    <xf numFmtId="169" fontId="151" fillId="35" borderId="102" xfId="19425" applyNumberFormat="1" applyFont="1" applyFill="1" applyBorder="1" applyAlignment="1">
      <alignment horizontal="center" vertical="center" wrapText="1"/>
    </xf>
    <xf numFmtId="169" fontId="151" fillId="35" borderId="138" xfId="19427" applyNumberFormat="1" applyFont="1" applyFill="1" applyBorder="1" applyAlignment="1">
      <alignment horizontal="center" vertical="center" wrapText="1"/>
    </xf>
    <xf numFmtId="168" fontId="151" fillId="35" borderId="102" xfId="36945" applyNumberFormat="1" applyFont="1" applyFill="1" applyBorder="1" applyAlignment="1">
      <alignment horizontal="center" vertical="center"/>
    </xf>
    <xf numFmtId="168" fontId="151" fillId="35" borderId="138" xfId="36945" applyNumberFormat="1" applyFont="1" applyFill="1" applyBorder="1" applyAlignment="1">
      <alignment horizontal="center" vertical="center"/>
    </xf>
    <xf numFmtId="168" fontId="151" fillId="35" borderId="139" xfId="36945" applyNumberFormat="1" applyFont="1" applyFill="1" applyBorder="1" applyAlignment="1">
      <alignment horizontal="center" vertical="center"/>
    </xf>
    <xf numFmtId="168" fontId="151" fillId="35" borderId="143" xfId="36945" applyNumberFormat="1" applyFont="1" applyFill="1" applyBorder="1" applyAlignment="1">
      <alignment horizontal="center" vertical="center"/>
    </xf>
    <xf numFmtId="168" fontId="151" fillId="35" borderId="109" xfId="36945" applyNumberFormat="1" applyFont="1" applyFill="1" applyBorder="1" applyAlignment="1">
      <alignment horizontal="center" vertical="center"/>
    </xf>
    <xf numFmtId="168" fontId="151" fillId="35" borderId="102" xfId="19430" applyNumberFormat="1" applyFont="1" applyFill="1" applyBorder="1" applyAlignment="1">
      <alignment horizontal="center" vertical="center" wrapText="1"/>
    </xf>
    <xf numFmtId="168" fontId="151" fillId="35" borderId="138" xfId="19431" applyNumberFormat="1" applyFont="1" applyFill="1" applyBorder="1" applyAlignment="1">
      <alignment horizontal="center" vertical="center" wrapText="1"/>
    </xf>
    <xf numFmtId="168" fontId="151" fillId="35" borderId="139" xfId="19432" applyNumberFormat="1" applyFont="1" applyFill="1" applyBorder="1" applyAlignment="1">
      <alignment horizontal="center" vertical="center" wrapText="1"/>
    </xf>
    <xf numFmtId="168" fontId="151" fillId="35" borderId="143" xfId="19431" applyNumberFormat="1" applyFont="1" applyFill="1" applyBorder="1" applyAlignment="1">
      <alignment horizontal="center" vertical="center" wrapText="1"/>
    </xf>
    <xf numFmtId="168" fontId="151" fillId="35" borderId="109" xfId="19432" applyNumberFormat="1" applyFont="1" applyFill="1" applyBorder="1" applyAlignment="1">
      <alignment horizontal="center" vertical="center" wrapText="1"/>
    </xf>
    <xf numFmtId="168" fontId="151" fillId="35" borderId="102" xfId="19431" applyNumberFormat="1" applyFont="1" applyFill="1" applyBorder="1" applyAlignment="1">
      <alignment horizontal="center" vertical="center" wrapText="1"/>
    </xf>
    <xf numFmtId="168" fontId="151" fillId="35" borderId="138" xfId="19433" applyNumberFormat="1" applyFont="1" applyFill="1" applyBorder="1" applyAlignment="1">
      <alignment horizontal="center" vertical="center" wrapText="1"/>
    </xf>
    <xf numFmtId="168" fontId="151" fillId="35" borderId="102" xfId="19434" applyNumberFormat="1" applyFont="1" applyFill="1" applyBorder="1" applyAlignment="1">
      <alignment horizontal="center" vertical="center" wrapText="1"/>
    </xf>
    <xf numFmtId="168" fontId="151" fillId="35" borderId="138" xfId="19435" applyNumberFormat="1" applyFont="1" applyFill="1" applyBorder="1" applyAlignment="1">
      <alignment horizontal="center" vertical="center" wrapText="1"/>
    </xf>
    <xf numFmtId="168" fontId="151" fillId="35" borderId="139" xfId="19436" applyNumberFormat="1" applyFont="1" applyFill="1" applyBorder="1" applyAlignment="1">
      <alignment horizontal="center" vertical="center" wrapText="1"/>
    </xf>
    <xf numFmtId="168" fontId="151" fillId="35" borderId="143" xfId="19435" applyNumberFormat="1" applyFont="1" applyFill="1" applyBorder="1" applyAlignment="1">
      <alignment horizontal="center" vertical="center" wrapText="1"/>
    </xf>
    <xf numFmtId="168" fontId="151" fillId="35" borderId="109" xfId="19436" applyNumberFormat="1" applyFont="1" applyFill="1" applyBorder="1" applyAlignment="1">
      <alignment horizontal="center" vertical="center" wrapText="1"/>
    </xf>
    <xf numFmtId="168" fontId="151" fillId="35" borderId="102" xfId="19435" applyNumberFormat="1" applyFont="1" applyFill="1" applyBorder="1" applyAlignment="1">
      <alignment horizontal="center" vertical="center" wrapText="1"/>
    </xf>
    <xf numFmtId="168" fontId="151" fillId="35" borderId="138" xfId="19437" applyNumberFormat="1" applyFont="1" applyFill="1" applyBorder="1" applyAlignment="1">
      <alignment horizontal="center" vertical="center" wrapText="1"/>
    </xf>
    <xf numFmtId="168" fontId="151" fillId="35" borderId="102" xfId="19438" applyNumberFormat="1" applyFont="1" applyFill="1" applyBorder="1" applyAlignment="1">
      <alignment horizontal="center" vertical="center" wrapText="1"/>
    </xf>
    <xf numFmtId="168" fontId="151" fillId="35" borderId="138" xfId="19439" applyNumberFormat="1" applyFont="1" applyFill="1" applyBorder="1" applyAlignment="1">
      <alignment horizontal="center" vertical="center" wrapText="1"/>
    </xf>
    <xf numFmtId="168" fontId="151" fillId="35" borderId="139" xfId="19440" applyNumberFormat="1" applyFont="1" applyFill="1" applyBorder="1" applyAlignment="1">
      <alignment horizontal="center" vertical="center" wrapText="1"/>
    </xf>
    <xf numFmtId="168" fontId="151" fillId="35" borderId="143" xfId="19439" applyNumberFormat="1" applyFont="1" applyFill="1" applyBorder="1" applyAlignment="1">
      <alignment horizontal="center" vertical="center" wrapText="1"/>
    </xf>
    <xf numFmtId="168" fontId="151" fillId="35" borderId="109" xfId="19440" applyNumberFormat="1" applyFont="1" applyFill="1" applyBorder="1" applyAlignment="1">
      <alignment horizontal="center" vertical="center" wrapText="1"/>
    </xf>
    <xf numFmtId="168" fontId="151" fillId="35" borderId="102" xfId="19439" applyNumberFormat="1" applyFont="1" applyFill="1" applyBorder="1" applyAlignment="1">
      <alignment horizontal="center" vertical="center" wrapText="1"/>
    </xf>
    <xf numFmtId="168" fontId="151" fillId="35" borderId="138" xfId="19441" applyNumberFormat="1" applyFont="1" applyFill="1" applyBorder="1" applyAlignment="1">
      <alignment horizontal="center" vertical="center" wrapText="1"/>
    </xf>
    <xf numFmtId="0" fontId="25" fillId="35" borderId="107" xfId="19344" applyFill="1" applyBorder="1" applyAlignment="1">
      <alignment horizontal="center" vertical="center" wrapText="1"/>
    </xf>
    <xf numFmtId="0" fontId="25" fillId="35" borderId="144" xfId="19344" applyFill="1" applyBorder="1" applyAlignment="1">
      <alignment horizontal="center" vertical="center" wrapText="1"/>
    </xf>
    <xf numFmtId="0" fontId="25" fillId="35" borderId="110" xfId="19344" applyFill="1" applyBorder="1" applyAlignment="1">
      <alignment horizontal="center" vertical="center" wrapText="1"/>
    </xf>
    <xf numFmtId="0" fontId="25" fillId="0" borderId="102" xfId="19344" applyFill="1" applyBorder="1" applyAlignment="1">
      <alignment horizontal="center" vertical="center" wrapText="1"/>
    </xf>
    <xf numFmtId="0" fontId="152" fillId="26" borderId="108" xfId="44940" applyFont="1" applyFill="1" applyBorder="1" applyAlignment="1">
      <alignment horizontal="left" vertical="center"/>
    </xf>
    <xf numFmtId="0" fontId="152" fillId="26" borderId="109" xfId="44946" applyFont="1" applyFill="1" applyBorder="1" applyAlignment="1">
      <alignment horizontal="left" vertical="center"/>
    </xf>
    <xf numFmtId="0" fontId="152" fillId="26" borderId="110" xfId="44952" applyFont="1" applyFill="1" applyBorder="1" applyAlignment="1">
      <alignment horizontal="left" vertical="center"/>
    </xf>
    <xf numFmtId="0" fontId="152" fillId="26" borderId="108" xfId="44975" applyFont="1" applyFill="1" applyBorder="1" applyAlignment="1">
      <alignment horizontal="left" vertical="center"/>
    </xf>
    <xf numFmtId="0" fontId="152" fillId="26" borderId="109" xfId="44975" applyFont="1" applyFill="1" applyBorder="1" applyAlignment="1">
      <alignment horizontal="left" vertical="center"/>
    </xf>
    <xf numFmtId="0" fontId="152" fillId="26" borderId="108" xfId="44995" applyFont="1" applyFill="1" applyBorder="1" applyAlignment="1">
      <alignment horizontal="left" vertical="center"/>
    </xf>
    <xf numFmtId="0" fontId="152" fillId="26" borderId="109" xfId="45001" applyFont="1" applyFill="1" applyBorder="1" applyAlignment="1">
      <alignment horizontal="left" vertical="center"/>
    </xf>
    <xf numFmtId="0" fontId="152" fillId="0" borderId="109" xfId="45001" applyFont="1" applyFill="1" applyBorder="1" applyAlignment="1">
      <alignment horizontal="left" vertical="center"/>
    </xf>
    <xf numFmtId="0" fontId="152" fillId="0" borderId="109" xfId="45007" applyFont="1" applyFill="1" applyBorder="1" applyAlignment="1">
      <alignment horizontal="left" vertical="center"/>
    </xf>
    <xf numFmtId="0" fontId="152" fillId="26" borderId="108" xfId="45025" applyFont="1" applyFill="1" applyBorder="1" applyAlignment="1">
      <alignment horizontal="left" vertical="center"/>
    </xf>
    <xf numFmtId="0" fontId="152" fillId="26" borderId="109" xfId="45031" applyFont="1" applyFill="1" applyBorder="1" applyAlignment="1">
      <alignment horizontal="left" vertical="center"/>
    </xf>
    <xf numFmtId="0" fontId="152" fillId="26" borderId="110" xfId="45037" applyFont="1" applyFill="1" applyBorder="1" applyAlignment="1">
      <alignment horizontal="left" vertical="center"/>
    </xf>
    <xf numFmtId="0" fontId="152" fillId="26" borderId="108" xfId="45055" applyFont="1" applyFill="1" applyBorder="1" applyAlignment="1">
      <alignment horizontal="left" vertical="center"/>
    </xf>
    <xf numFmtId="0" fontId="152" fillId="26" borderId="109" xfId="45061" applyFont="1" applyFill="1" applyBorder="1" applyAlignment="1">
      <alignment horizontal="left" vertical="center"/>
    </xf>
    <xf numFmtId="0" fontId="152" fillId="26" borderId="110" xfId="45061" applyFont="1" applyFill="1" applyBorder="1" applyAlignment="1">
      <alignment horizontal="left" vertical="center"/>
    </xf>
    <xf numFmtId="0" fontId="25" fillId="3" borderId="108" xfId="19344" applyBorder="1" applyAlignment="1">
      <alignment vertical="center"/>
    </xf>
    <xf numFmtId="0" fontId="25" fillId="3" borderId="109" xfId="19344" applyBorder="1" applyAlignment="1">
      <alignment vertical="center"/>
    </xf>
    <xf numFmtId="0" fontId="152" fillId="0" borderId="109" xfId="45043" applyFont="1" applyFill="1" applyBorder="1" applyAlignment="1">
      <alignment horizontal="left" vertical="center"/>
    </xf>
    <xf numFmtId="0" fontId="152" fillId="0" borderId="109" xfId="45049" applyFont="1" applyFill="1" applyBorder="1" applyAlignment="1">
      <alignment horizontal="left" vertical="center"/>
    </xf>
    <xf numFmtId="0" fontId="152" fillId="0" borderId="109" xfId="45055" applyFont="1" applyFill="1" applyBorder="1" applyAlignment="1">
      <alignment horizontal="left" vertical="center"/>
    </xf>
    <xf numFmtId="0" fontId="152" fillId="0" borderId="109" xfId="45061" applyFont="1" applyFill="1" applyBorder="1" applyAlignment="1">
      <alignment horizontal="left" vertical="center"/>
    </xf>
    <xf numFmtId="0" fontId="152" fillId="0" borderId="109" xfId="45067" applyFont="1" applyFill="1" applyBorder="1" applyAlignment="1">
      <alignment horizontal="left" vertical="center"/>
    </xf>
    <xf numFmtId="0" fontId="152" fillId="0" borderId="110" xfId="45061" applyFont="1" applyFill="1" applyBorder="1" applyAlignment="1">
      <alignment horizontal="left" vertical="center"/>
    </xf>
    <xf numFmtId="0" fontId="152" fillId="26" borderId="108" xfId="45097" applyFont="1" applyFill="1" applyBorder="1" applyAlignment="1">
      <alignment horizontal="left" vertical="center"/>
    </xf>
    <xf numFmtId="0" fontId="152" fillId="26" borderId="109" xfId="45099" applyFont="1" applyFill="1" applyBorder="1" applyAlignment="1">
      <alignment horizontal="left" vertical="center"/>
    </xf>
    <xf numFmtId="0" fontId="152" fillId="26" borderId="110" xfId="45101" applyFont="1" applyFill="1" applyBorder="1" applyAlignment="1">
      <alignment horizontal="left" vertical="center"/>
    </xf>
    <xf numFmtId="0" fontId="152" fillId="0" borderId="109" xfId="45085" applyFont="1" applyFill="1" applyBorder="1" applyAlignment="1">
      <alignment horizontal="left" vertical="center"/>
    </xf>
    <xf numFmtId="0" fontId="152" fillId="0" borderId="109" xfId="45091" applyFont="1" applyFill="1" applyBorder="1" applyAlignment="1">
      <alignment horizontal="left" vertical="center"/>
    </xf>
    <xf numFmtId="0" fontId="152" fillId="0" borderId="109" xfId="45097" applyFont="1" applyFill="1" applyBorder="1" applyAlignment="1">
      <alignment horizontal="left" vertical="center"/>
    </xf>
    <xf numFmtId="0" fontId="152" fillId="0" borderId="109" xfId="45099" applyFont="1" applyFill="1" applyBorder="1" applyAlignment="1">
      <alignment horizontal="left" vertical="center"/>
    </xf>
    <xf numFmtId="0" fontId="152" fillId="0" borderId="109" xfId="45101" applyFont="1" applyFill="1" applyBorder="1" applyAlignment="1">
      <alignment horizontal="left" vertical="center"/>
    </xf>
    <xf numFmtId="169" fontId="185" fillId="35" borderId="102" xfId="44947" applyNumberFormat="1" applyFont="1" applyFill="1" applyBorder="1" applyAlignment="1">
      <alignment horizontal="center" vertical="center"/>
    </xf>
    <xf numFmtId="169" fontId="185" fillId="35" borderId="107" xfId="44953" applyNumberFormat="1" applyFont="1" applyFill="1" applyBorder="1" applyAlignment="1">
      <alignment horizontal="center" vertical="center"/>
    </xf>
    <xf numFmtId="169" fontId="185" fillId="35" borderId="102" xfId="40057" applyNumberFormat="1" applyFont="1" applyFill="1" applyBorder="1" applyAlignment="1">
      <alignment horizontal="center" vertical="center"/>
    </xf>
    <xf numFmtId="169" fontId="185" fillId="35" borderId="102" xfId="44976" applyNumberFormat="1" applyFont="1" applyFill="1" applyBorder="1" applyAlignment="1">
      <alignment horizontal="center" vertical="center"/>
    </xf>
    <xf numFmtId="169" fontId="185" fillId="35" borderId="102" xfId="33366" applyNumberFormat="1" applyFont="1" applyFill="1" applyBorder="1" applyAlignment="1">
      <alignment horizontal="center" vertical="center"/>
    </xf>
    <xf numFmtId="169" fontId="185" fillId="35" borderId="107" xfId="40069" applyNumberFormat="1" applyFont="1" applyFill="1" applyBorder="1" applyAlignment="1">
      <alignment horizontal="center" vertical="center"/>
    </xf>
    <xf numFmtId="169" fontId="185" fillId="35" borderId="102" xfId="40237" applyNumberFormat="1" applyFont="1" applyFill="1" applyBorder="1" applyAlignment="1">
      <alignment horizontal="center" vertical="center"/>
    </xf>
    <xf numFmtId="168" fontId="185" fillId="35" borderId="104" xfId="36945" applyNumberFormat="1" applyFont="1" applyFill="1" applyBorder="1" applyAlignment="1">
      <alignment horizontal="center" vertical="center"/>
    </xf>
    <xf numFmtId="168" fontId="185" fillId="35" borderId="102" xfId="36948" applyNumberFormat="1" applyFont="1" applyFill="1" applyBorder="1" applyAlignment="1">
      <alignment horizontal="center" vertical="center"/>
    </xf>
    <xf numFmtId="168" fontId="185" fillId="35" borderId="102" xfId="36951" applyNumberFormat="1" applyFont="1" applyFill="1" applyBorder="1" applyAlignment="1">
      <alignment horizontal="center" vertical="center"/>
    </xf>
    <xf numFmtId="169" fontId="185" fillId="35" borderId="138" xfId="44947" applyNumberFormat="1" applyFont="1" applyFill="1" applyBorder="1" applyAlignment="1">
      <alignment horizontal="center" vertical="center"/>
    </xf>
    <xf numFmtId="169" fontId="185" fillId="35" borderId="140" xfId="44953" applyNumberFormat="1" applyFont="1" applyFill="1" applyBorder="1" applyAlignment="1">
      <alignment horizontal="center" vertical="center"/>
    </xf>
    <xf numFmtId="169" fontId="185" fillId="35" borderId="138" xfId="40058" applyNumberFormat="1" applyFont="1" applyFill="1" applyBorder="1" applyAlignment="1">
      <alignment horizontal="center" vertical="center"/>
    </xf>
    <xf numFmtId="169" fontId="185" fillId="35" borderId="138" xfId="44977" applyNumberFormat="1" applyFont="1" applyFill="1" applyBorder="1" applyAlignment="1">
      <alignment horizontal="center" vertical="center"/>
    </xf>
    <xf numFmtId="169" fontId="185" fillId="35" borderId="138" xfId="33366" applyNumberFormat="1" applyFont="1" applyFill="1" applyBorder="1" applyAlignment="1">
      <alignment horizontal="center" vertical="center"/>
    </xf>
    <xf numFmtId="169" fontId="185" fillId="35" borderId="140" xfId="40070" applyNumberFormat="1" applyFont="1" applyFill="1" applyBorder="1" applyAlignment="1">
      <alignment horizontal="center" vertical="center"/>
    </xf>
    <xf numFmtId="169" fontId="185" fillId="35" borderId="138" xfId="40238" applyNumberFormat="1" applyFont="1" applyFill="1" applyBorder="1" applyAlignment="1">
      <alignment horizontal="center" vertical="center"/>
    </xf>
    <xf numFmtId="168" fontId="185" fillId="35" borderId="136" xfId="36945" applyNumberFormat="1" applyFont="1" applyFill="1" applyBorder="1" applyAlignment="1">
      <alignment horizontal="center" vertical="center"/>
    </xf>
    <xf numFmtId="168" fontId="185" fillId="35" borderId="138" xfId="36948" applyNumberFormat="1" applyFont="1" applyFill="1" applyBorder="1" applyAlignment="1">
      <alignment horizontal="center" vertical="center"/>
    </xf>
    <xf numFmtId="168" fontId="185" fillId="35" borderId="138" xfId="36951" applyNumberFormat="1" applyFont="1" applyFill="1" applyBorder="1" applyAlignment="1">
      <alignment horizontal="center" vertical="center"/>
    </xf>
    <xf numFmtId="169" fontId="185" fillId="35" borderId="139" xfId="44947" applyNumberFormat="1" applyFont="1" applyFill="1" applyBorder="1" applyAlignment="1">
      <alignment horizontal="center" vertical="center"/>
    </xf>
    <xf numFmtId="169" fontId="185" fillId="35" borderId="141" xfId="44953" applyNumberFormat="1" applyFont="1" applyFill="1" applyBorder="1" applyAlignment="1">
      <alignment horizontal="center" vertical="center"/>
    </xf>
    <xf numFmtId="169" fontId="185" fillId="35" borderId="139" xfId="40059" applyNumberFormat="1" applyFont="1" applyFill="1" applyBorder="1" applyAlignment="1">
      <alignment horizontal="center" vertical="center"/>
    </xf>
    <xf numFmtId="169" fontId="185" fillId="35" borderId="139" xfId="44978" applyNumberFormat="1" applyFont="1" applyFill="1" applyBorder="1" applyAlignment="1">
      <alignment horizontal="center" vertical="center"/>
    </xf>
    <xf numFmtId="169" fontId="185" fillId="35" borderId="139" xfId="33366" applyNumberFormat="1" applyFont="1" applyFill="1" applyBorder="1" applyAlignment="1">
      <alignment horizontal="center" vertical="center"/>
    </xf>
    <xf numFmtId="169" fontId="185" fillId="35" borderId="141" xfId="40071" applyNumberFormat="1" applyFont="1" applyFill="1" applyBorder="1" applyAlignment="1">
      <alignment horizontal="center" vertical="center"/>
    </xf>
    <xf numFmtId="169" fontId="185" fillId="35" borderId="139" xfId="40239" applyNumberFormat="1" applyFont="1" applyFill="1" applyBorder="1" applyAlignment="1">
      <alignment horizontal="center" vertical="center"/>
    </xf>
    <xf numFmtId="168" fontId="185" fillId="35" borderId="137" xfId="36945" applyNumberFormat="1" applyFont="1" applyFill="1" applyBorder="1" applyAlignment="1">
      <alignment horizontal="center" vertical="center"/>
    </xf>
    <xf numFmtId="168" fontId="185" fillId="35" borderId="139" xfId="36948" applyNumberFormat="1" applyFont="1" applyFill="1" applyBorder="1" applyAlignment="1">
      <alignment horizontal="center" vertical="center"/>
    </xf>
    <xf numFmtId="168" fontId="185" fillId="35" borderId="139" xfId="36951" applyNumberFormat="1" applyFont="1" applyFill="1" applyBorder="1" applyAlignment="1">
      <alignment horizontal="center" vertical="center"/>
    </xf>
    <xf numFmtId="169" fontId="185" fillId="35" borderId="143" xfId="44947" applyNumberFormat="1" applyFont="1" applyFill="1" applyBorder="1" applyAlignment="1">
      <alignment horizontal="center" vertical="center"/>
    </xf>
    <xf numFmtId="169" fontId="185" fillId="35" borderId="144" xfId="44953" applyNumberFormat="1" applyFont="1" applyFill="1" applyBorder="1" applyAlignment="1">
      <alignment horizontal="center" vertical="center"/>
    </xf>
    <xf numFmtId="169" fontId="185" fillId="35" borderId="143" xfId="40058" applyNumberFormat="1" applyFont="1" applyFill="1" applyBorder="1" applyAlignment="1">
      <alignment horizontal="center" vertical="center"/>
    </xf>
    <xf numFmtId="169" fontId="185" fillId="35" borderId="143" xfId="44977" applyNumberFormat="1" applyFont="1" applyFill="1" applyBorder="1" applyAlignment="1">
      <alignment horizontal="center" vertical="center"/>
    </xf>
    <xf numFmtId="169" fontId="185" fillId="35" borderId="143" xfId="33366" applyNumberFormat="1" applyFont="1" applyFill="1" applyBorder="1" applyAlignment="1">
      <alignment horizontal="center" vertical="center"/>
    </xf>
    <xf numFmtId="169" fontId="185" fillId="35" borderId="144" xfId="40070" applyNumberFormat="1" applyFont="1" applyFill="1" applyBorder="1" applyAlignment="1">
      <alignment horizontal="center" vertical="center"/>
    </xf>
    <xf numFmtId="169" fontId="185" fillId="35" borderId="143" xfId="40238" applyNumberFormat="1" applyFont="1" applyFill="1" applyBorder="1" applyAlignment="1">
      <alignment horizontal="center" vertical="center"/>
    </xf>
    <xf numFmtId="168" fontId="185" fillId="35" borderId="142" xfId="36945" applyNumberFormat="1" applyFont="1" applyFill="1" applyBorder="1" applyAlignment="1">
      <alignment horizontal="center" vertical="center"/>
    </xf>
    <xf numFmtId="168" fontId="185" fillId="35" borderId="143" xfId="36948" applyNumberFormat="1" applyFont="1" applyFill="1" applyBorder="1" applyAlignment="1">
      <alignment horizontal="center" vertical="center"/>
    </xf>
    <xf numFmtId="168" fontId="185" fillId="35" borderId="143" xfId="36951" applyNumberFormat="1" applyFont="1" applyFill="1" applyBorder="1" applyAlignment="1">
      <alignment horizontal="center" vertical="center"/>
    </xf>
    <xf numFmtId="169" fontId="185" fillId="35" borderId="109" xfId="44947" applyNumberFormat="1" applyFont="1" applyFill="1" applyBorder="1" applyAlignment="1">
      <alignment horizontal="center" vertical="center"/>
    </xf>
    <xf numFmtId="169" fontId="185" fillId="35" borderId="110" xfId="44953" applyNumberFormat="1" applyFont="1" applyFill="1" applyBorder="1" applyAlignment="1">
      <alignment horizontal="center" vertical="center"/>
    </xf>
    <xf numFmtId="169" fontId="185" fillId="35" borderId="109" xfId="40059" applyNumberFormat="1" applyFont="1" applyFill="1" applyBorder="1" applyAlignment="1">
      <alignment horizontal="center" vertical="center"/>
    </xf>
    <xf numFmtId="169" fontId="185" fillId="35" borderId="109" xfId="44978" applyNumberFormat="1" applyFont="1" applyFill="1" applyBorder="1" applyAlignment="1">
      <alignment horizontal="center" vertical="center"/>
    </xf>
    <xf numFmtId="169" fontId="185" fillId="35" borderId="109" xfId="33366" applyNumberFormat="1" applyFont="1" applyFill="1" applyBorder="1" applyAlignment="1">
      <alignment horizontal="center" vertical="center"/>
    </xf>
    <xf numFmtId="169" fontId="185" fillId="35" borderId="110" xfId="40071" applyNumberFormat="1" applyFont="1" applyFill="1" applyBorder="1" applyAlignment="1">
      <alignment horizontal="center" vertical="center"/>
    </xf>
    <xf numFmtId="169" fontId="185" fillId="35" borderId="109" xfId="40239" applyNumberFormat="1" applyFont="1" applyFill="1" applyBorder="1" applyAlignment="1">
      <alignment horizontal="center" vertical="center"/>
    </xf>
    <xf numFmtId="168" fontId="185" fillId="35" borderId="108" xfId="36945" applyNumberFormat="1" applyFont="1" applyFill="1" applyBorder="1" applyAlignment="1">
      <alignment horizontal="center" vertical="center"/>
    </xf>
    <xf numFmtId="168" fontId="185" fillId="35" borderId="109" xfId="36948" applyNumberFormat="1" applyFont="1" applyFill="1" applyBorder="1" applyAlignment="1">
      <alignment horizontal="center" vertical="center"/>
    </xf>
    <xf numFmtId="168" fontId="185" fillId="35" borderId="109" xfId="36951" applyNumberFormat="1" applyFont="1" applyFill="1" applyBorder="1" applyAlignment="1">
      <alignment horizontal="center" vertical="center"/>
    </xf>
    <xf numFmtId="169" fontId="185" fillId="35" borderId="102" xfId="40058" applyNumberFormat="1" applyFont="1" applyFill="1" applyBorder="1" applyAlignment="1">
      <alignment horizontal="center" vertical="center"/>
    </xf>
    <xf numFmtId="169" fontId="185" fillId="35" borderId="102" xfId="44977" applyNumberFormat="1" applyFont="1" applyFill="1" applyBorder="1" applyAlignment="1">
      <alignment horizontal="center" vertical="center"/>
    </xf>
    <xf numFmtId="169" fontId="185" fillId="35" borderId="107" xfId="40070" applyNumberFormat="1" applyFont="1" applyFill="1" applyBorder="1" applyAlignment="1">
      <alignment horizontal="center" vertical="center"/>
    </xf>
    <xf numFmtId="169" fontId="185" fillId="35" borderId="102" xfId="40238" applyNumberFormat="1" applyFont="1" applyFill="1" applyBorder="1" applyAlignment="1">
      <alignment horizontal="center" vertical="center"/>
    </xf>
    <xf numFmtId="169" fontId="185" fillId="35" borderId="143" xfId="20220" applyNumberFormat="1" applyFont="1" applyFill="1" applyBorder="1" applyAlignment="1">
      <alignment horizontal="center" vertical="center"/>
    </xf>
    <xf numFmtId="169" fontId="185" fillId="35" borderId="143" xfId="44948" applyNumberFormat="1" applyFont="1" applyFill="1" applyBorder="1" applyAlignment="1">
      <alignment horizontal="center" vertical="center"/>
    </xf>
    <xf numFmtId="169" fontId="185" fillId="35" borderId="144" xfId="44954" applyNumberFormat="1" applyFont="1" applyFill="1" applyBorder="1" applyAlignment="1">
      <alignment horizontal="center" vertical="center"/>
    </xf>
    <xf numFmtId="169" fontId="185" fillId="35" borderId="138" xfId="20220" applyNumberFormat="1" applyFont="1" applyFill="1" applyBorder="1" applyAlignment="1">
      <alignment horizontal="center" vertical="center"/>
    </xf>
    <xf numFmtId="169" fontId="185" fillId="35" borderId="138" xfId="44948" applyNumberFormat="1" applyFont="1" applyFill="1" applyBorder="1" applyAlignment="1">
      <alignment horizontal="center" vertical="center"/>
    </xf>
    <xf numFmtId="169" fontId="185" fillId="35" borderId="140" xfId="44954" applyNumberFormat="1" applyFont="1" applyFill="1" applyBorder="1" applyAlignment="1">
      <alignment horizontal="center" vertical="center"/>
    </xf>
    <xf numFmtId="169" fontId="185" fillId="35" borderId="138" xfId="40060" applyNumberFormat="1" applyFont="1" applyFill="1" applyBorder="1" applyAlignment="1">
      <alignment horizontal="center" vertical="center"/>
    </xf>
    <xf numFmtId="169" fontId="185" fillId="35" borderId="138" xfId="40240" applyNumberFormat="1" applyFont="1" applyFill="1" applyBorder="1" applyAlignment="1">
      <alignment horizontal="center" vertical="center"/>
    </xf>
    <xf numFmtId="168" fontId="185" fillId="28" borderId="77" xfId="39991" applyNumberFormat="1" applyFont="1" applyFill="1" applyBorder="1" applyAlignment="1">
      <alignment horizontal="center" vertical="center"/>
    </xf>
    <xf numFmtId="168" fontId="185" fillId="28" borderId="78" xfId="40003" applyNumberFormat="1" applyFont="1" applyFill="1" applyBorder="1" applyAlignment="1">
      <alignment horizontal="center" vertical="center"/>
    </xf>
    <xf numFmtId="168" fontId="185" fillId="28" borderId="85" xfId="40015" applyNumberFormat="1" applyFont="1" applyFill="1" applyBorder="1" applyAlignment="1">
      <alignment horizontal="center" vertical="center"/>
    </xf>
    <xf numFmtId="168" fontId="185" fillId="28" borderId="77" xfId="40051" applyNumberFormat="1" applyFont="1" applyFill="1" applyBorder="1" applyAlignment="1">
      <alignment horizontal="center" vertical="center"/>
    </xf>
    <xf numFmtId="168" fontId="185" fillId="28" borderId="78" xfId="40063" applyNumberFormat="1" applyFont="1" applyFill="1" applyBorder="1" applyAlignment="1">
      <alignment horizontal="center" vertical="center"/>
    </xf>
    <xf numFmtId="168" fontId="185" fillId="28" borderId="79" xfId="40075" applyNumberFormat="1" applyFont="1" applyFill="1" applyBorder="1" applyAlignment="1">
      <alignment horizontal="center" vertical="center"/>
    </xf>
    <xf numFmtId="168" fontId="185" fillId="28" borderId="78" xfId="40183" applyNumberFormat="1" applyFont="1" applyFill="1" applyBorder="1" applyAlignment="1">
      <alignment horizontal="center" vertical="center"/>
    </xf>
    <xf numFmtId="168" fontId="185" fillId="28" borderId="85" xfId="40195" applyNumberFormat="1" applyFont="1" applyFill="1" applyBorder="1" applyAlignment="1">
      <alignment horizontal="center" vertical="center"/>
    </xf>
    <xf numFmtId="168" fontId="185" fillId="28" borderId="77" xfId="40231" applyNumberFormat="1" applyFont="1" applyFill="1" applyBorder="1" applyAlignment="1">
      <alignment horizontal="center" vertical="center"/>
    </xf>
    <xf numFmtId="168" fontId="185" fillId="28" borderId="78" xfId="40243" applyNumberFormat="1" applyFont="1" applyFill="1" applyBorder="1" applyAlignment="1">
      <alignment horizontal="center" vertical="center"/>
    </xf>
    <xf numFmtId="168" fontId="185" fillId="28" borderId="78" xfId="40255" applyNumberFormat="1" applyFont="1" applyFill="1" applyBorder="1" applyAlignment="1">
      <alignment horizontal="center" vertical="center"/>
    </xf>
    <xf numFmtId="168" fontId="185" fillId="28" borderId="77" xfId="40291" applyNumberFormat="1" applyFont="1" applyFill="1" applyBorder="1" applyAlignment="1">
      <alignment horizontal="center" vertical="center"/>
    </xf>
    <xf numFmtId="168" fontId="185" fillId="28" borderId="78" xfId="40303" applyNumberFormat="1" applyFont="1" applyFill="1" applyBorder="1" applyAlignment="1">
      <alignment horizontal="center" vertical="center"/>
    </xf>
    <xf numFmtId="168" fontId="185" fillId="28" borderId="77" xfId="40533" applyNumberFormat="1" applyFont="1" applyFill="1" applyBorder="1" applyAlignment="1">
      <alignment horizontal="center" vertical="center"/>
    </xf>
    <xf numFmtId="168" fontId="185" fillId="28" borderId="78" xfId="40539" applyNumberFormat="1" applyFont="1" applyFill="1" applyBorder="1" applyAlignment="1">
      <alignment horizontal="center" vertical="center"/>
    </xf>
    <xf numFmtId="168" fontId="185" fillId="28" borderId="85" xfId="40545" applyNumberFormat="1" applyFont="1" applyFill="1" applyBorder="1" applyAlignment="1">
      <alignment horizontal="center" vertical="center"/>
    </xf>
    <xf numFmtId="168" fontId="185" fillId="28" borderId="77" xfId="40419" applyNumberFormat="1" applyFont="1" applyFill="1" applyBorder="1" applyAlignment="1">
      <alignment horizontal="center" vertical="center"/>
    </xf>
    <xf numFmtId="168" fontId="185" fillId="28" borderId="78" xfId="40431" applyNumberFormat="1" applyFont="1" applyFill="1" applyBorder="1" applyAlignment="1">
      <alignment horizontal="center" vertical="center"/>
    </xf>
    <xf numFmtId="168" fontId="185" fillId="28" borderId="85" xfId="40443" applyNumberFormat="1" applyFont="1" applyFill="1" applyBorder="1" applyAlignment="1">
      <alignment horizontal="center" vertical="center"/>
    </xf>
    <xf numFmtId="168" fontId="185" fillId="28" borderId="61" xfId="39992" applyNumberFormat="1" applyFont="1" applyFill="1" applyBorder="1" applyAlignment="1">
      <alignment horizontal="center" vertical="center"/>
    </xf>
    <xf numFmtId="168" fontId="185" fillId="28" borderId="56" xfId="40004" applyNumberFormat="1" applyFont="1" applyFill="1" applyBorder="1" applyAlignment="1">
      <alignment horizontal="center" vertical="center"/>
    </xf>
    <xf numFmtId="168" fontId="185" fillId="28" borderId="86" xfId="40016" applyNumberFormat="1" applyFont="1" applyFill="1" applyBorder="1" applyAlignment="1">
      <alignment horizontal="center" vertical="center"/>
    </xf>
    <xf numFmtId="168" fontId="185" fillId="28" borderId="61" xfId="40052" applyNumberFormat="1" applyFont="1" applyFill="1" applyBorder="1" applyAlignment="1">
      <alignment horizontal="center" vertical="center"/>
    </xf>
    <xf numFmtId="168" fontId="185" fillId="28" borderId="56" xfId="40064" applyNumberFormat="1" applyFont="1" applyFill="1" applyBorder="1" applyAlignment="1">
      <alignment horizontal="center" vertical="center"/>
    </xf>
    <xf numFmtId="168" fontId="185" fillId="28" borderId="65" xfId="40076" applyNumberFormat="1" applyFont="1" applyFill="1" applyBorder="1" applyAlignment="1">
      <alignment horizontal="center" vertical="center"/>
    </xf>
    <xf numFmtId="168" fontId="185" fillId="28" borderId="56" xfId="40184" applyNumberFormat="1" applyFont="1" applyFill="1" applyBorder="1" applyAlignment="1">
      <alignment horizontal="center" vertical="center"/>
    </xf>
    <xf numFmtId="168" fontId="185" fillId="28" borderId="86" xfId="40196" applyNumberFormat="1" applyFont="1" applyFill="1" applyBorder="1" applyAlignment="1">
      <alignment horizontal="center" vertical="center"/>
    </xf>
    <xf numFmtId="168" fontId="185" fillId="28" borderId="61" xfId="40232" applyNumberFormat="1" applyFont="1" applyFill="1" applyBorder="1" applyAlignment="1">
      <alignment horizontal="center" vertical="center"/>
    </xf>
    <xf numFmtId="168" fontId="185" fillId="28" borderId="56" xfId="40244" applyNumberFormat="1" applyFont="1" applyFill="1" applyBorder="1" applyAlignment="1">
      <alignment horizontal="center" vertical="center"/>
    </xf>
    <xf numFmtId="168" fontId="185" fillId="28" borderId="56" xfId="40256" applyNumberFormat="1" applyFont="1" applyFill="1" applyBorder="1" applyAlignment="1">
      <alignment horizontal="center" vertical="center"/>
    </xf>
    <xf numFmtId="168" fontId="185" fillId="28" borderId="61" xfId="40292" applyNumberFormat="1" applyFont="1" applyFill="1" applyBorder="1" applyAlignment="1">
      <alignment horizontal="center" vertical="center"/>
    </xf>
    <xf numFmtId="168" fontId="185" fillId="28" borderId="56" xfId="40304" applyNumberFormat="1" applyFont="1" applyFill="1" applyBorder="1" applyAlignment="1">
      <alignment horizontal="center" vertical="center"/>
    </xf>
    <xf numFmtId="168" fontId="185" fillId="28" borderId="61" xfId="40534" applyNumberFormat="1" applyFont="1" applyFill="1" applyBorder="1" applyAlignment="1">
      <alignment horizontal="center" vertical="center"/>
    </xf>
    <xf numFmtId="168" fontId="185" fillId="28" borderId="56" xfId="40540" applyNumberFormat="1" applyFont="1" applyFill="1" applyBorder="1" applyAlignment="1">
      <alignment horizontal="center" vertical="center"/>
    </xf>
    <xf numFmtId="168" fontId="185" fillId="28" borderId="63" xfId="40539" applyNumberFormat="1" applyFont="1" applyFill="1" applyBorder="1" applyAlignment="1">
      <alignment horizontal="center" vertical="center"/>
    </xf>
    <xf numFmtId="168" fontId="185" fillId="28" borderId="86" xfId="40546" applyNumberFormat="1" applyFont="1" applyFill="1" applyBorder="1" applyAlignment="1">
      <alignment horizontal="center" vertical="center"/>
    </xf>
    <xf numFmtId="168" fontId="185" fillId="28" borderId="61" xfId="40420" applyNumberFormat="1" applyFont="1" applyFill="1" applyBorder="1" applyAlignment="1">
      <alignment horizontal="center" vertical="center"/>
    </xf>
    <xf numFmtId="168" fontId="185" fillId="28" borderId="56" xfId="40432" applyNumberFormat="1" applyFont="1" applyFill="1" applyBorder="1" applyAlignment="1">
      <alignment horizontal="center" vertical="center"/>
    </xf>
    <xf numFmtId="168" fontId="185" fillId="28" borderId="86" xfId="40444" applyNumberFormat="1" applyFont="1" applyFill="1" applyBorder="1" applyAlignment="1">
      <alignment horizontal="center" vertical="center"/>
    </xf>
    <xf numFmtId="168" fontId="185" fillId="28" borderId="92" xfId="39993" applyNumberFormat="1" applyFont="1" applyFill="1" applyBorder="1" applyAlignment="1">
      <alignment horizontal="center" vertical="center"/>
    </xf>
    <xf numFmtId="168" fontId="185" fillId="28" borderId="93" xfId="40005" applyNumberFormat="1" applyFont="1" applyFill="1" applyBorder="1" applyAlignment="1">
      <alignment horizontal="center" vertical="center"/>
    </xf>
    <xf numFmtId="168" fontId="185" fillId="28" borderId="98" xfId="40017" applyNumberFormat="1" applyFont="1" applyFill="1" applyBorder="1" applyAlignment="1">
      <alignment horizontal="center" vertical="center"/>
    </xf>
    <xf numFmtId="168" fontId="185" fillId="28" borderId="92" xfId="40053" applyNumberFormat="1" applyFont="1" applyFill="1" applyBorder="1" applyAlignment="1">
      <alignment horizontal="center" vertical="center"/>
    </xf>
    <xf numFmtId="168" fontId="185" fillId="28" borderId="93" xfId="40065" applyNumberFormat="1" applyFont="1" applyFill="1" applyBorder="1" applyAlignment="1">
      <alignment horizontal="center" vertical="center"/>
    </xf>
    <xf numFmtId="168" fontId="185" fillId="28" borderId="94" xfId="40077" applyNumberFormat="1" applyFont="1" applyFill="1" applyBorder="1" applyAlignment="1">
      <alignment horizontal="center" vertical="center"/>
    </xf>
    <xf numFmtId="168" fontId="185" fillId="28" borderId="93" xfId="40185" applyNumberFormat="1" applyFont="1" applyFill="1" applyBorder="1" applyAlignment="1">
      <alignment horizontal="center" vertical="center"/>
    </xf>
    <xf numFmtId="168" fontId="185" fillId="28" borderId="98" xfId="40197" applyNumberFormat="1" applyFont="1" applyFill="1" applyBorder="1" applyAlignment="1">
      <alignment horizontal="center" vertical="center"/>
    </xf>
    <xf numFmtId="168" fontId="185" fillId="28" borderId="92" xfId="40233" applyNumberFormat="1" applyFont="1" applyFill="1" applyBorder="1" applyAlignment="1">
      <alignment horizontal="center" vertical="center"/>
    </xf>
    <xf numFmtId="168" fontId="185" fillId="28" borderId="93" xfId="40245" applyNumberFormat="1" applyFont="1" applyFill="1" applyBorder="1" applyAlignment="1">
      <alignment horizontal="center" vertical="center"/>
    </xf>
    <xf numFmtId="168" fontId="185" fillId="28" borderId="93" xfId="40257" applyNumberFormat="1" applyFont="1" applyFill="1" applyBorder="1" applyAlignment="1">
      <alignment horizontal="center" vertical="center"/>
    </xf>
    <xf numFmtId="168" fontId="185" fillId="28" borderId="92" xfId="40293" applyNumberFormat="1" applyFont="1" applyFill="1" applyBorder="1" applyAlignment="1">
      <alignment horizontal="center" vertical="center"/>
    </xf>
    <xf numFmtId="168" fontId="185" fillId="28" borderId="93" xfId="40305" applyNumberFormat="1" applyFont="1" applyFill="1" applyBorder="1" applyAlignment="1">
      <alignment horizontal="center" vertical="center"/>
    </xf>
    <xf numFmtId="168" fontId="185" fillId="28" borderId="92" xfId="40535" applyNumberFormat="1" applyFont="1" applyFill="1" applyBorder="1" applyAlignment="1">
      <alignment horizontal="center" vertical="center"/>
    </xf>
    <xf numFmtId="168" fontId="185" fillId="28" borderId="93" xfId="40541" applyNumberFormat="1" applyFont="1" applyFill="1" applyBorder="1" applyAlignment="1">
      <alignment horizontal="center" vertical="center"/>
    </xf>
    <xf numFmtId="168" fontId="185" fillId="28" borderId="100" xfId="40539" applyNumberFormat="1" applyFont="1" applyFill="1" applyBorder="1" applyAlignment="1">
      <alignment horizontal="center" vertical="center"/>
    </xf>
    <xf numFmtId="168" fontId="185" fillId="28" borderId="98" xfId="40547" applyNumberFormat="1" applyFont="1" applyFill="1" applyBorder="1" applyAlignment="1">
      <alignment horizontal="center" vertical="center"/>
    </xf>
    <xf numFmtId="168" fontId="185" fillId="28" borderId="92" xfId="40421" applyNumberFormat="1" applyFont="1" applyFill="1" applyBorder="1" applyAlignment="1">
      <alignment horizontal="center" vertical="center"/>
    </xf>
    <xf numFmtId="168" fontId="185" fillId="28" borderId="93" xfId="40433" applyNumberFormat="1" applyFont="1" applyFill="1" applyBorder="1" applyAlignment="1">
      <alignment horizontal="center" vertical="center"/>
    </xf>
    <xf numFmtId="168" fontId="185" fillId="28" borderId="98" xfId="40445" applyNumberFormat="1" applyFont="1" applyFill="1" applyBorder="1" applyAlignment="1">
      <alignment horizontal="center" vertical="center"/>
    </xf>
    <xf numFmtId="168" fontId="185" fillId="28" borderId="77" xfId="39992" applyNumberFormat="1" applyFont="1" applyFill="1" applyBorder="1" applyAlignment="1">
      <alignment horizontal="center" vertical="center"/>
    </xf>
    <xf numFmtId="168" fontId="185" fillId="28" borderId="78" xfId="40004" applyNumberFormat="1" applyFont="1" applyFill="1" applyBorder="1" applyAlignment="1">
      <alignment horizontal="center" vertical="center"/>
    </xf>
    <xf numFmtId="168" fontId="185" fillId="28" borderId="85" xfId="40016" applyNumberFormat="1" applyFont="1" applyFill="1" applyBorder="1" applyAlignment="1">
      <alignment horizontal="center" vertical="center"/>
    </xf>
    <xf numFmtId="168" fontId="185" fillId="28" borderId="77" xfId="40052" applyNumberFormat="1" applyFont="1" applyFill="1" applyBorder="1" applyAlignment="1">
      <alignment horizontal="center" vertical="center"/>
    </xf>
    <xf numFmtId="168" fontId="185" fillId="28" borderId="78" xfId="40064" applyNumberFormat="1" applyFont="1" applyFill="1" applyBorder="1" applyAlignment="1">
      <alignment horizontal="center" vertical="center"/>
    </xf>
    <xf numFmtId="168" fontId="185" fillId="28" borderId="79" xfId="40076" applyNumberFormat="1" applyFont="1" applyFill="1" applyBorder="1" applyAlignment="1">
      <alignment horizontal="center" vertical="center"/>
    </xf>
    <xf numFmtId="168" fontId="185" fillId="28" borderId="78" xfId="40184" applyNumberFormat="1" applyFont="1" applyFill="1" applyBorder="1" applyAlignment="1">
      <alignment horizontal="center" vertical="center"/>
    </xf>
    <xf numFmtId="168" fontId="185" fillId="28" borderId="85" xfId="40196" applyNumberFormat="1" applyFont="1" applyFill="1" applyBorder="1" applyAlignment="1">
      <alignment horizontal="center" vertical="center"/>
    </xf>
    <xf numFmtId="168" fontId="185" fillId="28" borderId="77" xfId="40232" applyNumberFormat="1" applyFont="1" applyFill="1" applyBorder="1" applyAlignment="1">
      <alignment horizontal="center" vertical="center"/>
    </xf>
    <xf numFmtId="168" fontId="185" fillId="28" borderId="78" xfId="40244" applyNumberFormat="1" applyFont="1" applyFill="1" applyBorder="1" applyAlignment="1">
      <alignment horizontal="center" vertical="center"/>
    </xf>
    <xf numFmtId="168" fontId="185" fillId="28" borderId="78" xfId="40256" applyNumberFormat="1" applyFont="1" applyFill="1" applyBorder="1" applyAlignment="1">
      <alignment horizontal="center" vertical="center"/>
    </xf>
    <xf numFmtId="168" fontId="185" fillId="28" borderId="77" xfId="40292" applyNumberFormat="1" applyFont="1" applyFill="1" applyBorder="1" applyAlignment="1">
      <alignment horizontal="center" vertical="center"/>
    </xf>
    <xf numFmtId="168" fontId="185" fillId="28" borderId="78" xfId="40304" applyNumberFormat="1" applyFont="1" applyFill="1" applyBorder="1" applyAlignment="1">
      <alignment horizontal="center" vertical="center"/>
    </xf>
    <xf numFmtId="168" fontId="185" fillId="28" borderId="77" xfId="40534" applyNumberFormat="1" applyFont="1" applyFill="1" applyBorder="1" applyAlignment="1">
      <alignment horizontal="center" vertical="center"/>
    </xf>
    <xf numFmtId="168" fontId="185" fillId="28" borderId="78" xfId="40540" applyNumberFormat="1" applyFont="1" applyFill="1" applyBorder="1" applyAlignment="1">
      <alignment horizontal="center" vertical="center"/>
    </xf>
    <xf numFmtId="168" fontId="185" fillId="28" borderId="85" xfId="40546" applyNumberFormat="1" applyFont="1" applyFill="1" applyBorder="1" applyAlignment="1">
      <alignment horizontal="center" vertical="center"/>
    </xf>
    <xf numFmtId="168" fontId="185" fillId="28" borderId="77" xfId="40420" applyNumberFormat="1" applyFont="1" applyFill="1" applyBorder="1" applyAlignment="1">
      <alignment horizontal="center" vertical="center"/>
    </xf>
    <xf numFmtId="168" fontId="185" fillId="28" borderId="78" xfId="40432" applyNumberFormat="1" applyFont="1" applyFill="1" applyBorder="1" applyAlignment="1">
      <alignment horizontal="center" vertical="center"/>
    </xf>
    <xf numFmtId="168" fontId="185" fillId="28" borderId="85" xfId="40444" applyNumberFormat="1" applyFont="1" applyFill="1" applyBorder="1" applyAlignment="1">
      <alignment horizontal="center" vertical="center"/>
    </xf>
    <xf numFmtId="168" fontId="185" fillId="28" borderId="62" xfId="39994" applyNumberFormat="1" applyFont="1" applyFill="1" applyBorder="1" applyAlignment="1">
      <alignment horizontal="center" vertical="center"/>
    </xf>
    <xf numFmtId="168" fontId="185" fillId="28" borderId="64" xfId="40006" applyNumberFormat="1" applyFont="1" applyFill="1" applyBorder="1" applyAlignment="1">
      <alignment horizontal="center" vertical="center"/>
    </xf>
    <xf numFmtId="168" fontId="185" fillId="28" borderId="87" xfId="40018" applyNumberFormat="1" applyFont="1" applyFill="1" applyBorder="1" applyAlignment="1">
      <alignment horizontal="center" vertical="center"/>
    </xf>
    <xf numFmtId="168" fontId="185" fillId="28" borderId="62" xfId="40054" applyNumberFormat="1" applyFont="1" applyFill="1" applyBorder="1" applyAlignment="1">
      <alignment horizontal="center" vertical="center"/>
    </xf>
    <xf numFmtId="168" fontId="185" fillId="28" borderId="64" xfId="40066" applyNumberFormat="1" applyFont="1" applyFill="1" applyBorder="1" applyAlignment="1">
      <alignment horizontal="center" vertical="center"/>
    </xf>
    <xf numFmtId="168" fontId="185" fillId="28" borderId="64" xfId="40186" applyNumberFormat="1" applyFont="1" applyFill="1" applyBorder="1" applyAlignment="1">
      <alignment horizontal="center" vertical="center"/>
    </xf>
    <xf numFmtId="168" fontId="185" fillId="28" borderId="87" xfId="40198" applyNumberFormat="1" applyFont="1" applyFill="1" applyBorder="1" applyAlignment="1">
      <alignment horizontal="center" vertical="center"/>
    </xf>
    <xf numFmtId="168" fontId="185" fillId="28" borderId="62" xfId="40234" applyNumberFormat="1" applyFont="1" applyFill="1" applyBorder="1" applyAlignment="1">
      <alignment horizontal="center" vertical="center"/>
    </xf>
    <xf numFmtId="168" fontId="185" fillId="28" borderId="64" xfId="40246" applyNumberFormat="1" applyFont="1" applyFill="1" applyBorder="1" applyAlignment="1">
      <alignment horizontal="center" vertical="center"/>
    </xf>
    <xf numFmtId="168" fontId="185" fillId="28" borderId="64" xfId="40258" applyNumberFormat="1" applyFont="1" applyFill="1" applyBorder="1" applyAlignment="1">
      <alignment horizontal="center" vertical="center"/>
    </xf>
    <xf numFmtId="168" fontId="185" fillId="28" borderId="62" xfId="40294" applyNumberFormat="1" applyFont="1" applyFill="1" applyBorder="1" applyAlignment="1">
      <alignment horizontal="center" vertical="center"/>
    </xf>
    <xf numFmtId="168" fontId="185" fillId="28" borderId="64" xfId="40306" applyNumberFormat="1" applyFont="1" applyFill="1" applyBorder="1" applyAlignment="1">
      <alignment horizontal="center" vertical="center"/>
    </xf>
    <xf numFmtId="168" fontId="185" fillId="28" borderId="62" xfId="40536" applyNumberFormat="1" applyFont="1" applyFill="1" applyBorder="1" applyAlignment="1">
      <alignment horizontal="center" vertical="center"/>
    </xf>
    <xf numFmtId="168" fontId="185" fillId="28" borderId="64" xfId="40542" applyNumberFormat="1" applyFont="1" applyFill="1" applyBorder="1" applyAlignment="1">
      <alignment horizontal="center" vertical="center"/>
    </xf>
    <xf numFmtId="168" fontId="185" fillId="28" borderId="59" xfId="40539" applyNumberFormat="1" applyFont="1" applyFill="1" applyBorder="1" applyAlignment="1">
      <alignment horizontal="center" vertical="center"/>
    </xf>
    <xf numFmtId="168" fontId="185" fillId="28" borderId="87" xfId="40548" applyNumberFormat="1" applyFont="1" applyFill="1" applyBorder="1" applyAlignment="1">
      <alignment horizontal="center" vertical="center"/>
    </xf>
    <xf numFmtId="168" fontId="185" fillId="28" borderId="62" xfId="40422" applyNumberFormat="1" applyFont="1" applyFill="1" applyBorder="1" applyAlignment="1">
      <alignment horizontal="center" vertical="center"/>
    </xf>
    <xf numFmtId="168" fontId="185" fillId="28" borderId="64" xfId="40434" applyNumberFormat="1" applyFont="1" applyFill="1" applyBorder="1" applyAlignment="1">
      <alignment horizontal="center" vertical="center"/>
    </xf>
    <xf numFmtId="168" fontId="185" fillId="28" borderId="87" xfId="40446" applyNumberFormat="1" applyFont="1" applyFill="1" applyBorder="1" applyAlignment="1">
      <alignment horizontal="center" vertical="center"/>
    </xf>
    <xf numFmtId="168" fontId="185" fillId="28" borderId="66" xfId="40078" applyNumberFormat="1" applyFont="1" applyFill="1" applyBorder="1" applyAlignment="1">
      <alignment horizontal="center" vertical="center"/>
    </xf>
    <xf numFmtId="0" fontId="152" fillId="3" borderId="52" xfId="45202" applyFont="1" applyBorder="1" applyAlignment="1">
      <alignment horizontal="center" vertical="center" wrapText="1"/>
    </xf>
    <xf numFmtId="0" fontId="152" fillId="3" borderId="53" xfId="45203" applyFont="1" applyBorder="1" applyAlignment="1">
      <alignment horizontal="center" vertical="center" wrapText="1"/>
    </xf>
    <xf numFmtId="0" fontId="152" fillId="3" borderId="53" xfId="45204" applyFont="1" applyBorder="1" applyAlignment="1">
      <alignment horizontal="center" vertical="center" wrapText="1"/>
    </xf>
    <xf numFmtId="0" fontId="152" fillId="3" borderId="52" xfId="45232" applyFont="1" applyBorder="1" applyAlignment="1">
      <alignment horizontal="center" vertical="center" wrapText="1"/>
    </xf>
    <xf numFmtId="0" fontId="152" fillId="3" borderId="53" xfId="45233" applyFont="1" applyBorder="1" applyAlignment="1">
      <alignment horizontal="center" vertical="center" wrapText="1"/>
    </xf>
    <xf numFmtId="0" fontId="152" fillId="3" borderId="53" xfId="45234" applyFont="1" applyBorder="1" applyAlignment="1">
      <alignment horizontal="center" vertical="center" wrapText="1"/>
    </xf>
    <xf numFmtId="0" fontId="152" fillId="3" borderId="52" xfId="45258" applyFont="1" applyBorder="1" applyAlignment="1">
      <alignment horizontal="center" vertical="center" wrapText="1"/>
    </xf>
    <xf numFmtId="0" fontId="152" fillId="3" borderId="53" xfId="45259" applyFont="1" applyBorder="1" applyAlignment="1">
      <alignment horizontal="center" vertical="center" wrapText="1"/>
    </xf>
    <xf numFmtId="0" fontId="152" fillId="3" borderId="53" xfId="45260" applyFont="1" applyBorder="1" applyAlignment="1">
      <alignment horizontal="center" vertical="center" wrapText="1"/>
    </xf>
    <xf numFmtId="0" fontId="152" fillId="3" borderId="52" xfId="45288" applyFont="1" applyBorder="1" applyAlignment="1">
      <alignment horizontal="center" vertical="center" wrapText="1"/>
    </xf>
    <xf numFmtId="0" fontId="152" fillId="3" borderId="53" xfId="45289" applyFont="1" applyBorder="1" applyAlignment="1">
      <alignment horizontal="center" vertical="center" wrapText="1"/>
    </xf>
    <xf numFmtId="0" fontId="152" fillId="3" borderId="53" xfId="45290" applyFont="1" applyBorder="1" applyAlignment="1">
      <alignment horizontal="center" vertical="center" wrapText="1"/>
    </xf>
    <xf numFmtId="0" fontId="152" fillId="3" borderId="52" xfId="45318" applyFont="1" applyBorder="1" applyAlignment="1">
      <alignment horizontal="center" vertical="center" wrapText="1"/>
    </xf>
    <xf numFmtId="0" fontId="152" fillId="3" borderId="53" xfId="45319" applyFont="1" applyBorder="1" applyAlignment="1">
      <alignment horizontal="center" vertical="center" wrapText="1"/>
    </xf>
    <xf numFmtId="0" fontId="152" fillId="3" borderId="53" xfId="45320" applyFont="1" applyBorder="1" applyAlignment="1">
      <alignment horizontal="center" vertical="center" wrapText="1"/>
    </xf>
    <xf numFmtId="0" fontId="152" fillId="3" borderId="52" xfId="45361" applyFont="1" applyBorder="1" applyAlignment="1">
      <alignment horizontal="center" vertical="center" wrapText="1"/>
    </xf>
    <xf numFmtId="0" fontId="152" fillId="3" borderId="53" xfId="45362" applyFont="1" applyBorder="1" applyAlignment="1">
      <alignment horizontal="center" vertical="center" wrapText="1"/>
    </xf>
    <xf numFmtId="0" fontId="152" fillId="3" borderId="53" xfId="45363" applyFont="1" applyBorder="1" applyAlignment="1">
      <alignment horizontal="center" vertical="center" wrapText="1"/>
    </xf>
    <xf numFmtId="0" fontId="152" fillId="35" borderId="102" xfId="45311" applyFont="1" applyFill="1" applyBorder="1" applyAlignment="1">
      <alignment horizontal="center" vertical="center" wrapText="1"/>
    </xf>
    <xf numFmtId="0" fontId="152" fillId="35" borderId="138" xfId="45312" applyFont="1" applyFill="1" applyBorder="1" applyAlignment="1">
      <alignment horizontal="center" vertical="center" wrapText="1"/>
    </xf>
    <xf numFmtId="0" fontId="152" fillId="35" borderId="102" xfId="45317" applyFont="1" applyFill="1" applyBorder="1" applyAlignment="1">
      <alignment horizontal="center" vertical="center" wrapText="1"/>
    </xf>
    <xf numFmtId="0" fontId="152" fillId="35" borderId="138" xfId="45318" applyFont="1" applyFill="1" applyBorder="1" applyAlignment="1">
      <alignment horizontal="center" vertical="center" wrapText="1"/>
    </xf>
    <xf numFmtId="0" fontId="152" fillId="35" borderId="102" xfId="45354" applyFont="1" applyFill="1" applyBorder="1" applyAlignment="1">
      <alignment horizontal="center" vertical="center" wrapText="1"/>
    </xf>
    <xf numFmtId="0" fontId="152" fillId="35" borderId="138" xfId="45355" applyFont="1" applyFill="1" applyBorder="1" applyAlignment="1">
      <alignment horizontal="center" vertical="center" wrapText="1"/>
    </xf>
    <xf numFmtId="0" fontId="152" fillId="35" borderId="102" xfId="45360" applyFont="1" applyFill="1" applyBorder="1" applyAlignment="1">
      <alignment horizontal="center" vertical="center" wrapText="1"/>
    </xf>
    <xf numFmtId="0" fontId="152" fillId="35" borderId="138" xfId="45361" applyFont="1" applyFill="1" applyBorder="1" applyAlignment="1">
      <alignment horizontal="center" vertical="center" wrapText="1"/>
    </xf>
    <xf numFmtId="0" fontId="152" fillId="35" borderId="109" xfId="45313" applyFont="1" applyFill="1" applyBorder="1" applyAlignment="1">
      <alignment horizontal="center" vertical="center" wrapText="1"/>
    </xf>
    <xf numFmtId="0" fontId="152" fillId="35" borderId="109" xfId="45319" applyFont="1" applyFill="1" applyBorder="1" applyAlignment="1">
      <alignment horizontal="center" vertical="center" wrapText="1"/>
    </xf>
    <xf numFmtId="0" fontId="152" fillId="35" borderId="109" xfId="45356" applyFont="1" applyFill="1" applyBorder="1" applyAlignment="1">
      <alignment horizontal="center" vertical="center" wrapText="1"/>
    </xf>
    <xf numFmtId="0" fontId="152" fillId="35" borderId="109" xfId="45362" applyFont="1" applyFill="1" applyBorder="1" applyAlignment="1">
      <alignment horizontal="center" vertical="center" wrapText="1"/>
    </xf>
    <xf numFmtId="0" fontId="152" fillId="3" borderId="111" xfId="45202" applyFont="1" applyBorder="1" applyAlignment="1">
      <alignment horizontal="center" vertical="center" wrapText="1"/>
    </xf>
    <xf numFmtId="0" fontId="152" fillId="3" borderId="111" xfId="45232" applyFont="1" applyBorder="1" applyAlignment="1">
      <alignment horizontal="center" vertical="center" wrapText="1"/>
    </xf>
    <xf numFmtId="0" fontId="152" fillId="3" borderId="111" xfId="45258" applyFont="1" applyBorder="1" applyAlignment="1">
      <alignment horizontal="center" vertical="center" wrapText="1"/>
    </xf>
    <xf numFmtId="0" fontId="152" fillId="3" borderId="111" xfId="45288" applyFont="1" applyBorder="1" applyAlignment="1">
      <alignment horizontal="center" vertical="center" wrapText="1"/>
    </xf>
    <xf numFmtId="0" fontId="152" fillId="3" borderId="111" xfId="45318" applyFont="1" applyBorder="1" applyAlignment="1">
      <alignment horizontal="center" vertical="center" wrapText="1"/>
    </xf>
    <xf numFmtId="0" fontId="152" fillId="35" borderId="102" xfId="45313" applyFont="1" applyFill="1" applyBorder="1" applyAlignment="1">
      <alignment horizontal="center" vertical="center" wrapText="1"/>
    </xf>
    <xf numFmtId="0" fontId="152" fillId="35" borderId="102" xfId="45318" applyFont="1" applyFill="1" applyBorder="1" applyAlignment="1">
      <alignment horizontal="center" vertical="center" wrapText="1"/>
    </xf>
    <xf numFmtId="0" fontId="152" fillId="3" borderId="111" xfId="45361" applyFont="1" applyBorder="1" applyAlignment="1">
      <alignment horizontal="center" vertical="center" wrapText="1"/>
    </xf>
    <xf numFmtId="0" fontId="152" fillId="35" borderId="102" xfId="45356" applyFont="1" applyFill="1" applyBorder="1" applyAlignment="1">
      <alignment horizontal="center" vertical="center" wrapText="1"/>
    </xf>
    <xf numFmtId="0" fontId="152" fillId="35" borderId="102" xfId="45361" applyFont="1" applyFill="1" applyBorder="1" applyAlignment="1">
      <alignment horizontal="center" vertical="center" wrapText="1"/>
    </xf>
    <xf numFmtId="0" fontId="152" fillId="3" borderId="112" xfId="45202" applyFont="1" applyBorder="1" applyAlignment="1">
      <alignment horizontal="center" vertical="center" wrapText="1"/>
    </xf>
    <xf numFmtId="0" fontId="152" fillId="3" borderId="112" xfId="45232" applyFont="1" applyBorder="1" applyAlignment="1">
      <alignment horizontal="center" vertical="center" wrapText="1"/>
    </xf>
    <xf numFmtId="0" fontId="152" fillId="3" borderId="112" xfId="45258" applyFont="1" applyBorder="1" applyAlignment="1">
      <alignment horizontal="center" vertical="center" wrapText="1"/>
    </xf>
    <xf numFmtId="0" fontId="152" fillId="3" borderId="112" xfId="45288" applyFont="1" applyBorder="1" applyAlignment="1">
      <alignment horizontal="center" vertical="center" wrapText="1"/>
    </xf>
    <xf numFmtId="0" fontId="152" fillId="3" borderId="112" xfId="45318" applyFont="1" applyBorder="1" applyAlignment="1">
      <alignment horizontal="center" vertical="center" wrapText="1"/>
    </xf>
    <xf numFmtId="0" fontId="152" fillId="35" borderId="143" xfId="45313" applyFont="1" applyFill="1" applyBorder="1" applyAlignment="1">
      <alignment horizontal="center" vertical="center" wrapText="1"/>
    </xf>
    <xf numFmtId="0" fontId="152" fillId="35" borderId="143" xfId="45318" applyFont="1" applyFill="1" applyBorder="1" applyAlignment="1">
      <alignment horizontal="center" vertical="center" wrapText="1"/>
    </xf>
    <xf numFmtId="0" fontId="152" fillId="3" borderId="112" xfId="45361" applyFont="1" applyBorder="1" applyAlignment="1">
      <alignment horizontal="center" vertical="center" wrapText="1"/>
    </xf>
    <xf numFmtId="0" fontId="152" fillId="35" borderId="143" xfId="45356" applyFont="1" applyFill="1" applyBorder="1" applyAlignment="1">
      <alignment horizontal="center" vertical="center" wrapText="1"/>
    </xf>
    <xf numFmtId="0" fontId="152" fillId="35" borderId="143" xfId="45361" applyFont="1" applyFill="1" applyBorder="1" applyAlignment="1">
      <alignment horizontal="center" vertical="center" wrapText="1"/>
    </xf>
    <xf numFmtId="0" fontId="152" fillId="3" borderId="97" xfId="45203" applyFont="1" applyBorder="1" applyAlignment="1">
      <alignment horizontal="center" vertical="center" wrapText="1"/>
    </xf>
    <xf numFmtId="0" fontId="152" fillId="3" borderId="97" xfId="45233" applyFont="1" applyBorder="1" applyAlignment="1">
      <alignment horizontal="center" vertical="center" wrapText="1"/>
    </xf>
    <xf numFmtId="0" fontId="152" fillId="3" borderId="97" xfId="45259" applyFont="1" applyBorder="1" applyAlignment="1">
      <alignment horizontal="center" vertical="center" wrapText="1"/>
    </xf>
    <xf numFmtId="0" fontId="152" fillId="35" borderId="139" xfId="45313" applyFont="1" applyFill="1" applyBorder="1" applyAlignment="1">
      <alignment horizontal="center" vertical="center" wrapText="1"/>
    </xf>
    <xf numFmtId="0" fontId="152" fillId="35" borderId="139" xfId="45319" applyFont="1" applyFill="1" applyBorder="1" applyAlignment="1">
      <alignment horizontal="center" vertical="center" wrapText="1"/>
    </xf>
    <xf numFmtId="0" fontId="152" fillId="3" borderId="97" xfId="45289" applyFont="1" applyBorder="1" applyAlignment="1">
      <alignment horizontal="center" vertical="center" wrapText="1"/>
    </xf>
    <xf numFmtId="0" fontId="152" fillId="3" borderId="97" xfId="45319" applyFont="1" applyBorder="1" applyAlignment="1">
      <alignment horizontal="center" vertical="center" wrapText="1"/>
    </xf>
    <xf numFmtId="0" fontId="152" fillId="35" borderId="139" xfId="45356" applyFont="1" applyFill="1" applyBorder="1" applyAlignment="1">
      <alignment horizontal="center" vertical="center" wrapText="1"/>
    </xf>
    <xf numFmtId="0" fontId="152" fillId="35" borderId="139" xfId="45362" applyFont="1" applyFill="1" applyBorder="1" applyAlignment="1">
      <alignment horizontal="center" vertical="center" wrapText="1"/>
    </xf>
    <xf numFmtId="0" fontId="152" fillId="3" borderId="97" xfId="45362" applyFont="1" applyBorder="1" applyAlignment="1">
      <alignment horizontal="center" vertical="center" wrapText="1"/>
    </xf>
    <xf numFmtId="0" fontId="152" fillId="0" borderId="102" xfId="45267" applyFont="1" applyFill="1" applyBorder="1" applyAlignment="1">
      <alignment horizontal="left" vertical="center" wrapText="1"/>
    </xf>
    <xf numFmtId="0" fontId="152" fillId="0" borderId="102" xfId="45273" applyFont="1" applyFill="1" applyBorder="1" applyAlignment="1">
      <alignment horizontal="left" vertical="center" wrapText="1"/>
    </xf>
    <xf numFmtId="0" fontId="152" fillId="0" borderId="102" xfId="45309" applyFont="1" applyFill="1" applyBorder="1" applyAlignment="1">
      <alignment horizontal="left" vertical="center" wrapText="1"/>
    </xf>
    <xf numFmtId="0" fontId="152" fillId="0" borderId="102" xfId="45315" applyFont="1" applyFill="1" applyBorder="1" applyAlignment="1">
      <alignment horizontal="left" vertical="center" wrapText="1"/>
    </xf>
    <xf numFmtId="0" fontId="152" fillId="0" borderId="102" xfId="45321" applyFont="1" applyFill="1" applyBorder="1" applyAlignment="1">
      <alignment horizontal="left" vertical="center" wrapText="1"/>
    </xf>
    <xf numFmtId="0" fontId="152" fillId="0" borderId="102" xfId="45327" applyFont="1" applyFill="1" applyBorder="1" applyAlignment="1">
      <alignment horizontal="left" vertical="center" wrapText="1"/>
    </xf>
    <xf numFmtId="0" fontId="152" fillId="0" borderId="102" xfId="45333" applyFont="1" applyFill="1" applyBorder="1" applyAlignment="1">
      <alignment horizontal="left" vertical="center" wrapText="1"/>
    </xf>
    <xf numFmtId="0" fontId="152" fillId="0" borderId="102" xfId="45352" applyFont="1" applyFill="1" applyBorder="1" applyAlignment="1">
      <alignment horizontal="left" vertical="center" wrapText="1"/>
    </xf>
    <xf numFmtId="0" fontId="152" fillId="0" borderId="102" xfId="45358" applyFont="1" applyFill="1" applyBorder="1" applyAlignment="1">
      <alignment horizontal="left" vertical="center" wrapText="1"/>
    </xf>
    <xf numFmtId="0" fontId="152" fillId="0" borderId="102" xfId="45364" applyFont="1" applyFill="1" applyBorder="1" applyAlignment="1">
      <alignment horizontal="left" vertical="center" wrapText="1"/>
    </xf>
    <xf numFmtId="0" fontId="152" fillId="0" borderId="102" xfId="45366" applyFont="1" applyFill="1" applyBorder="1" applyAlignment="1">
      <alignment horizontal="left" vertical="center" wrapText="1"/>
    </xf>
    <xf numFmtId="0" fontId="152" fillId="0" borderId="102" xfId="45368" applyFont="1" applyFill="1" applyBorder="1" applyAlignment="1">
      <alignment horizontal="left" vertical="center" wrapText="1"/>
    </xf>
    <xf numFmtId="0" fontId="152" fillId="0" borderId="107" xfId="45327" applyFont="1" applyFill="1" applyBorder="1" applyAlignment="1">
      <alignment horizontal="left" vertical="center" wrapText="1"/>
    </xf>
    <xf numFmtId="169" fontId="151" fillId="35" borderId="104" xfId="45207" applyNumberFormat="1" applyFont="1" applyFill="1" applyBorder="1" applyAlignment="1">
      <alignment horizontal="center" vertical="center"/>
    </xf>
    <xf numFmtId="169" fontId="151" fillId="35" borderId="136" xfId="45208" applyNumberFormat="1" applyFont="1" applyFill="1" applyBorder="1" applyAlignment="1">
      <alignment horizontal="center" vertical="center"/>
    </xf>
    <xf numFmtId="169" fontId="151" fillId="35" borderId="137" xfId="45209" applyNumberFormat="1" applyFont="1" applyFill="1" applyBorder="1" applyAlignment="1">
      <alignment horizontal="center" vertical="center"/>
    </xf>
    <xf numFmtId="169" fontId="151" fillId="35" borderId="142" xfId="45208" applyNumberFormat="1" applyFont="1" applyFill="1" applyBorder="1" applyAlignment="1">
      <alignment horizontal="center" vertical="center"/>
    </xf>
    <xf numFmtId="169" fontId="151" fillId="35" borderId="108" xfId="45209" applyNumberFormat="1" applyFont="1" applyFill="1" applyBorder="1" applyAlignment="1">
      <alignment horizontal="center" vertical="center"/>
    </xf>
    <xf numFmtId="169" fontId="151" fillId="35" borderId="104" xfId="45208" applyNumberFormat="1" applyFont="1" applyFill="1" applyBorder="1" applyAlignment="1">
      <alignment horizontal="center" vertical="center"/>
    </xf>
    <xf numFmtId="169" fontId="151" fillId="35" borderId="102" xfId="45213" applyNumberFormat="1" applyFont="1" applyFill="1" applyBorder="1" applyAlignment="1">
      <alignment horizontal="center" vertical="center"/>
    </xf>
    <xf numFmtId="169" fontId="151" fillId="35" borderId="138" xfId="45214" applyNumberFormat="1" applyFont="1" applyFill="1" applyBorder="1" applyAlignment="1">
      <alignment horizontal="center" vertical="center"/>
    </xf>
    <xf numFmtId="169" fontId="151" fillId="35" borderId="139" xfId="45215" applyNumberFormat="1" applyFont="1" applyFill="1" applyBorder="1" applyAlignment="1">
      <alignment horizontal="center" vertical="center"/>
    </xf>
    <xf numFmtId="169" fontId="151" fillId="35" borderId="143" xfId="45214" applyNumberFormat="1" applyFont="1" applyFill="1" applyBorder="1" applyAlignment="1">
      <alignment horizontal="center" vertical="center"/>
    </xf>
    <xf numFmtId="169" fontId="151" fillId="35" borderId="109" xfId="45215" applyNumberFormat="1" applyFont="1" applyFill="1" applyBorder="1" applyAlignment="1">
      <alignment horizontal="center" vertical="center"/>
    </xf>
    <xf numFmtId="169" fontId="151" fillId="35" borderId="102" xfId="45214" applyNumberFormat="1" applyFont="1" applyFill="1" applyBorder="1" applyAlignment="1">
      <alignment horizontal="center" vertical="center"/>
    </xf>
    <xf numFmtId="169" fontId="151" fillId="35" borderId="107" xfId="45219" applyNumberFormat="1" applyFont="1" applyFill="1" applyBorder="1" applyAlignment="1">
      <alignment horizontal="center" vertical="center"/>
    </xf>
    <xf numFmtId="169" fontId="151" fillId="35" borderId="140" xfId="45220" applyNumberFormat="1" applyFont="1" applyFill="1" applyBorder="1" applyAlignment="1">
      <alignment horizontal="center" vertical="center"/>
    </xf>
    <xf numFmtId="169" fontId="151" fillId="35" borderId="141" xfId="45221" applyNumberFormat="1" applyFont="1" applyFill="1" applyBorder="1" applyAlignment="1">
      <alignment horizontal="center" vertical="center"/>
    </xf>
    <xf numFmtId="169" fontId="151" fillId="35" borderId="144" xfId="45220" applyNumberFormat="1" applyFont="1" applyFill="1" applyBorder="1" applyAlignment="1">
      <alignment horizontal="center" vertical="center"/>
    </xf>
    <xf numFmtId="169" fontId="151" fillId="35" borderId="110" xfId="45221" applyNumberFormat="1" applyFont="1" applyFill="1" applyBorder="1" applyAlignment="1">
      <alignment horizontal="center" vertical="center"/>
    </xf>
    <xf numFmtId="169" fontId="151" fillId="35" borderId="107" xfId="45220" applyNumberFormat="1" applyFont="1" applyFill="1" applyBorder="1" applyAlignment="1">
      <alignment horizontal="center" vertical="center"/>
    </xf>
    <xf numFmtId="169" fontId="151" fillId="35" borderId="104" xfId="45243" applyNumberFormat="1" applyFont="1" applyFill="1" applyBorder="1" applyAlignment="1">
      <alignment horizontal="center" vertical="center"/>
    </xf>
    <xf numFmtId="169" fontId="151" fillId="35" borderId="136" xfId="45244" applyNumberFormat="1" applyFont="1" applyFill="1" applyBorder="1" applyAlignment="1">
      <alignment horizontal="center" vertical="center"/>
    </xf>
    <xf numFmtId="169" fontId="151" fillId="35" borderId="137" xfId="45245" applyNumberFormat="1" applyFont="1" applyFill="1" applyBorder="1" applyAlignment="1">
      <alignment horizontal="center" vertical="center"/>
    </xf>
    <xf numFmtId="169" fontId="151" fillId="35" borderId="142" xfId="45244" applyNumberFormat="1" applyFont="1" applyFill="1" applyBorder="1" applyAlignment="1">
      <alignment horizontal="center" vertical="center"/>
    </xf>
    <xf numFmtId="169" fontId="151" fillId="35" borderId="108" xfId="45245" applyNumberFormat="1" applyFont="1" applyFill="1" applyBorder="1" applyAlignment="1">
      <alignment horizontal="center" vertical="center"/>
    </xf>
    <xf numFmtId="169" fontId="151" fillId="35" borderId="104" xfId="45244" applyNumberFormat="1" applyFont="1" applyFill="1" applyBorder="1" applyAlignment="1">
      <alignment horizontal="center" vertical="center"/>
    </xf>
    <xf numFmtId="169" fontId="151" fillId="35" borderId="102" xfId="45243" applyNumberFormat="1" applyFont="1" applyFill="1" applyBorder="1" applyAlignment="1">
      <alignment horizontal="center" vertical="center"/>
    </xf>
    <xf numFmtId="169" fontId="151" fillId="35" borderId="138" xfId="45244" applyNumberFormat="1" applyFont="1" applyFill="1" applyBorder="1" applyAlignment="1">
      <alignment horizontal="center" vertical="center"/>
    </xf>
    <xf numFmtId="169" fontId="151" fillId="35" borderId="139" xfId="45245" applyNumberFormat="1" applyFont="1" applyFill="1" applyBorder="1" applyAlignment="1">
      <alignment horizontal="center" vertical="center"/>
    </xf>
    <xf numFmtId="169" fontId="151" fillId="35" borderId="143" xfId="45244" applyNumberFormat="1" applyFont="1" applyFill="1" applyBorder="1" applyAlignment="1">
      <alignment horizontal="center" vertical="center"/>
    </xf>
    <xf numFmtId="169" fontId="151" fillId="35" borderId="109" xfId="45245" applyNumberFormat="1" applyFont="1" applyFill="1" applyBorder="1" applyAlignment="1">
      <alignment horizontal="center" vertical="center"/>
    </xf>
    <xf numFmtId="169" fontId="151" fillId="35" borderId="102" xfId="45244" applyNumberFormat="1" applyFont="1" applyFill="1" applyBorder="1" applyAlignment="1">
      <alignment horizontal="center" vertical="center"/>
    </xf>
    <xf numFmtId="169" fontId="151" fillId="35" borderId="102" xfId="45237" applyNumberFormat="1" applyFont="1" applyFill="1" applyBorder="1" applyAlignment="1">
      <alignment horizontal="center" vertical="center"/>
    </xf>
    <xf numFmtId="169" fontId="151" fillId="35" borderId="138" xfId="45238" applyNumberFormat="1" applyFont="1" applyFill="1" applyBorder="1" applyAlignment="1">
      <alignment horizontal="center" vertical="center"/>
    </xf>
    <xf numFmtId="169" fontId="151" fillId="35" borderId="139" xfId="45239" applyNumberFormat="1" applyFont="1" applyFill="1" applyBorder="1" applyAlignment="1">
      <alignment horizontal="center" vertical="center"/>
    </xf>
    <xf numFmtId="169" fontId="151" fillId="35" borderId="143" xfId="45238" applyNumberFormat="1" applyFont="1" applyFill="1" applyBorder="1" applyAlignment="1">
      <alignment horizontal="center" vertical="center"/>
    </xf>
    <xf numFmtId="169" fontId="151" fillId="35" borderId="109" xfId="45239" applyNumberFormat="1" applyFont="1" applyFill="1" applyBorder="1" applyAlignment="1">
      <alignment horizontal="center" vertical="center"/>
    </xf>
    <xf numFmtId="169" fontId="151" fillId="35" borderId="102" xfId="45238" applyNumberFormat="1" applyFont="1" applyFill="1" applyBorder="1" applyAlignment="1">
      <alignment horizontal="center" vertical="center"/>
    </xf>
    <xf numFmtId="169" fontId="151" fillId="35" borderId="104" xfId="45263" applyNumberFormat="1" applyFont="1" applyFill="1" applyBorder="1" applyAlignment="1">
      <alignment horizontal="center" vertical="center"/>
    </xf>
    <xf numFmtId="169" fontId="151" fillId="35" borderId="136" xfId="45264" applyNumberFormat="1" applyFont="1" applyFill="1" applyBorder="1" applyAlignment="1">
      <alignment horizontal="center" vertical="center"/>
    </xf>
    <xf numFmtId="169" fontId="151" fillId="35" borderId="137" xfId="45265" applyNumberFormat="1" applyFont="1" applyFill="1" applyBorder="1" applyAlignment="1">
      <alignment horizontal="center" vertical="center"/>
    </xf>
    <xf numFmtId="169" fontId="151" fillId="35" borderId="142" xfId="45264" applyNumberFormat="1" applyFont="1" applyFill="1" applyBorder="1" applyAlignment="1">
      <alignment horizontal="center" vertical="center"/>
    </xf>
    <xf numFmtId="169" fontId="151" fillId="35" borderId="108" xfId="45265" applyNumberFormat="1" applyFont="1" applyFill="1" applyBorder="1" applyAlignment="1">
      <alignment horizontal="center" vertical="center"/>
    </xf>
    <xf numFmtId="169" fontId="151" fillId="35" borderId="104" xfId="45264" applyNumberFormat="1" applyFont="1" applyFill="1" applyBorder="1" applyAlignment="1">
      <alignment horizontal="center" vertical="center"/>
    </xf>
    <xf numFmtId="169" fontId="151" fillId="35" borderId="102" xfId="45269" applyNumberFormat="1" applyFont="1" applyFill="1" applyBorder="1" applyAlignment="1">
      <alignment horizontal="center" vertical="center"/>
    </xf>
    <xf numFmtId="169" fontId="151" fillId="35" borderId="138" xfId="45270" applyNumberFormat="1" applyFont="1" applyFill="1" applyBorder="1" applyAlignment="1">
      <alignment horizontal="center" vertical="center"/>
    </xf>
    <xf numFmtId="169" fontId="151" fillId="35" borderId="139" xfId="45271" applyNumberFormat="1" applyFont="1" applyFill="1" applyBorder="1" applyAlignment="1">
      <alignment horizontal="center" vertical="center"/>
    </xf>
    <xf numFmtId="169" fontId="151" fillId="35" borderId="143" xfId="45270" applyNumberFormat="1" applyFont="1" applyFill="1" applyBorder="1" applyAlignment="1">
      <alignment horizontal="center" vertical="center"/>
    </xf>
    <xf numFmtId="169" fontId="151" fillId="35" borderId="109" xfId="45271" applyNumberFormat="1" applyFont="1" applyFill="1" applyBorder="1" applyAlignment="1">
      <alignment horizontal="center" vertical="center"/>
    </xf>
    <xf numFmtId="169" fontId="151" fillId="35" borderId="102" xfId="45270" applyNumberFormat="1" applyFont="1" applyFill="1" applyBorder="1" applyAlignment="1">
      <alignment horizontal="center" vertical="center"/>
    </xf>
    <xf numFmtId="169" fontId="151" fillId="35" borderId="102" xfId="45275" applyNumberFormat="1" applyFont="1" applyFill="1" applyBorder="1" applyAlignment="1">
      <alignment horizontal="center" vertical="center"/>
    </xf>
    <xf numFmtId="169" fontId="151" fillId="35" borderId="138" xfId="45276" applyNumberFormat="1" applyFont="1" applyFill="1" applyBorder="1" applyAlignment="1">
      <alignment horizontal="center" vertical="center"/>
    </xf>
    <xf numFmtId="169" fontId="151" fillId="35" borderId="139" xfId="45277" applyNumberFormat="1" applyFont="1" applyFill="1" applyBorder="1" applyAlignment="1">
      <alignment horizontal="center" vertical="center"/>
    </xf>
    <xf numFmtId="169" fontId="151" fillId="35" borderId="143" xfId="45276" applyNumberFormat="1" applyFont="1" applyFill="1" applyBorder="1" applyAlignment="1">
      <alignment horizontal="center" vertical="center"/>
    </xf>
    <xf numFmtId="169" fontId="151" fillId="35" borderId="109" xfId="45277" applyNumberFormat="1" applyFont="1" applyFill="1" applyBorder="1" applyAlignment="1">
      <alignment horizontal="center" vertical="center"/>
    </xf>
    <xf numFmtId="169" fontId="151" fillId="35" borderId="102" xfId="45276" applyNumberFormat="1" applyFont="1" applyFill="1" applyBorder="1" applyAlignment="1">
      <alignment horizontal="center" vertical="center"/>
    </xf>
    <xf numFmtId="169" fontId="151" fillId="35" borderId="104" xfId="45293" applyNumberFormat="1" applyFont="1" applyFill="1" applyBorder="1" applyAlignment="1">
      <alignment horizontal="center" vertical="center"/>
    </xf>
    <xf numFmtId="169" fontId="151" fillId="35" borderId="136" xfId="45294" applyNumberFormat="1" applyFont="1" applyFill="1" applyBorder="1" applyAlignment="1">
      <alignment horizontal="center" vertical="center"/>
    </xf>
    <xf numFmtId="169" fontId="151" fillId="35" borderId="137" xfId="45295" applyNumberFormat="1" applyFont="1" applyFill="1" applyBorder="1" applyAlignment="1">
      <alignment horizontal="center" vertical="center"/>
    </xf>
    <xf numFmtId="169" fontId="151" fillId="35" borderId="142" xfId="45294" applyNumberFormat="1" applyFont="1" applyFill="1" applyBorder="1" applyAlignment="1">
      <alignment horizontal="center" vertical="center"/>
    </xf>
    <xf numFmtId="169" fontId="151" fillId="35" borderId="108" xfId="45295" applyNumberFormat="1" applyFont="1" applyFill="1" applyBorder="1" applyAlignment="1">
      <alignment horizontal="center" vertical="center"/>
    </xf>
    <xf numFmtId="169" fontId="151" fillId="35" borderId="104" xfId="45294" applyNumberFormat="1" applyFont="1" applyFill="1" applyBorder="1" applyAlignment="1">
      <alignment horizontal="center" vertical="center"/>
    </xf>
    <xf numFmtId="169" fontId="151" fillId="35" borderId="102" xfId="45299" applyNumberFormat="1" applyFont="1" applyFill="1" applyBorder="1" applyAlignment="1">
      <alignment horizontal="center" vertical="center"/>
    </xf>
    <xf numFmtId="169" fontId="151" fillId="35" borderId="138" xfId="45300" applyNumberFormat="1" applyFont="1" applyFill="1" applyBorder="1" applyAlignment="1">
      <alignment horizontal="center" vertical="center"/>
    </xf>
    <xf numFmtId="169" fontId="151" fillId="35" borderId="139" xfId="45301" applyNumberFormat="1" applyFont="1" applyFill="1" applyBorder="1" applyAlignment="1">
      <alignment horizontal="center" vertical="center"/>
    </xf>
    <xf numFmtId="169" fontId="151" fillId="35" borderId="143" xfId="45300" applyNumberFormat="1" applyFont="1" applyFill="1" applyBorder="1" applyAlignment="1">
      <alignment horizontal="center" vertical="center"/>
    </xf>
    <xf numFmtId="169" fontId="151" fillId="35" borderId="109" xfId="45301" applyNumberFormat="1" applyFont="1" applyFill="1" applyBorder="1" applyAlignment="1">
      <alignment horizontal="center" vertical="center"/>
    </xf>
    <xf numFmtId="169" fontId="151" fillId="35" borderId="102" xfId="45300" applyNumberFormat="1" applyFont="1" applyFill="1" applyBorder="1" applyAlignment="1">
      <alignment horizontal="center" vertical="center"/>
    </xf>
    <xf numFmtId="169" fontId="151" fillId="35" borderId="107" xfId="45305" applyNumberFormat="1" applyFont="1" applyFill="1" applyBorder="1" applyAlignment="1">
      <alignment horizontal="center" vertical="center"/>
    </xf>
    <xf numFmtId="169" fontId="151" fillId="35" borderId="140" xfId="45306" applyNumberFormat="1" applyFont="1" applyFill="1" applyBorder="1" applyAlignment="1">
      <alignment horizontal="center" vertical="center"/>
    </xf>
    <xf numFmtId="169" fontId="151" fillId="35" borderId="141" xfId="45307" applyNumberFormat="1" applyFont="1" applyFill="1" applyBorder="1" applyAlignment="1">
      <alignment horizontal="center" vertical="center"/>
    </xf>
    <xf numFmtId="169" fontId="151" fillId="35" borderId="144" xfId="45306" applyNumberFormat="1" applyFont="1" applyFill="1" applyBorder="1" applyAlignment="1">
      <alignment horizontal="center" vertical="center"/>
    </xf>
    <xf numFmtId="169" fontId="151" fillId="35" borderId="110" xfId="45307" applyNumberFormat="1" applyFont="1" applyFill="1" applyBorder="1" applyAlignment="1">
      <alignment horizontal="center" vertical="center"/>
    </xf>
    <xf numFmtId="169" fontId="151" fillId="35" borderId="107" xfId="45306" applyNumberFormat="1" applyFont="1" applyFill="1" applyBorder="1" applyAlignment="1">
      <alignment horizontal="center" vertical="center"/>
    </xf>
    <xf numFmtId="169" fontId="151" fillId="35" borderId="104" xfId="45323" applyNumberFormat="1" applyFont="1" applyFill="1" applyBorder="1" applyAlignment="1">
      <alignment horizontal="center" vertical="center"/>
    </xf>
    <xf numFmtId="169" fontId="151" fillId="35" borderId="136" xfId="45324" applyNumberFormat="1" applyFont="1" applyFill="1" applyBorder="1" applyAlignment="1">
      <alignment horizontal="center" vertical="center"/>
    </xf>
    <xf numFmtId="169" fontId="151" fillId="35" borderId="137" xfId="45325" applyNumberFormat="1" applyFont="1" applyFill="1" applyBorder="1" applyAlignment="1">
      <alignment horizontal="center" vertical="center"/>
    </xf>
    <xf numFmtId="169" fontId="151" fillId="35" borderId="142" xfId="45324" applyNumberFormat="1" applyFont="1" applyFill="1" applyBorder="1" applyAlignment="1">
      <alignment horizontal="center" vertical="center"/>
    </xf>
    <xf numFmtId="169" fontId="151" fillId="35" borderId="108" xfId="45325" applyNumberFormat="1" applyFont="1" applyFill="1" applyBorder="1" applyAlignment="1">
      <alignment horizontal="center" vertical="center"/>
    </xf>
    <xf numFmtId="169" fontId="151" fillId="35" borderId="104" xfId="45324" applyNumberFormat="1" applyFont="1" applyFill="1" applyBorder="1" applyAlignment="1">
      <alignment horizontal="center" vertical="center"/>
    </xf>
    <xf numFmtId="169" fontId="151" fillId="35" borderId="102" xfId="45329" applyNumberFormat="1" applyFont="1" applyFill="1" applyBorder="1" applyAlignment="1">
      <alignment horizontal="center" vertical="center"/>
    </xf>
    <xf numFmtId="169" fontId="151" fillId="35" borderId="138" xfId="45330" applyNumberFormat="1" applyFont="1" applyFill="1" applyBorder="1" applyAlignment="1">
      <alignment horizontal="center" vertical="center"/>
    </xf>
    <xf numFmtId="169" fontId="151" fillId="35" borderId="139" xfId="45331" applyNumberFormat="1" applyFont="1" applyFill="1" applyBorder="1" applyAlignment="1">
      <alignment horizontal="center" vertical="center"/>
    </xf>
    <xf numFmtId="169" fontId="151" fillId="35" borderId="143" xfId="45330" applyNumberFormat="1" applyFont="1" applyFill="1" applyBorder="1" applyAlignment="1">
      <alignment horizontal="center" vertical="center"/>
    </xf>
    <xf numFmtId="169" fontId="151" fillId="35" borderId="109" xfId="45331" applyNumberFormat="1" applyFont="1" applyFill="1" applyBorder="1" applyAlignment="1">
      <alignment horizontal="center" vertical="center"/>
    </xf>
    <xf numFmtId="169" fontId="151" fillId="35" borderId="102" xfId="45330" applyNumberFormat="1" applyFont="1" applyFill="1" applyBorder="1" applyAlignment="1">
      <alignment horizontal="center" vertical="center"/>
    </xf>
    <xf numFmtId="168" fontId="151" fillId="35" borderId="102" xfId="45339" applyNumberFormat="1" applyFont="1" applyFill="1" applyBorder="1" applyAlignment="1">
      <alignment horizontal="center" vertical="center"/>
    </xf>
    <xf numFmtId="168" fontId="151" fillId="35" borderId="138" xfId="45340" applyNumberFormat="1" applyFont="1" applyFill="1" applyBorder="1" applyAlignment="1">
      <alignment horizontal="center" vertical="center"/>
    </xf>
    <xf numFmtId="168" fontId="151" fillId="35" borderId="139" xfId="45341" applyNumberFormat="1" applyFont="1" applyFill="1" applyBorder="1" applyAlignment="1">
      <alignment horizontal="center" vertical="center"/>
    </xf>
    <xf numFmtId="168" fontId="151" fillId="35" borderId="143" xfId="45340" applyNumberFormat="1" applyFont="1" applyFill="1" applyBorder="1" applyAlignment="1">
      <alignment horizontal="center" vertical="center"/>
    </xf>
    <xf numFmtId="168" fontId="151" fillId="35" borderId="109" xfId="45341" applyNumberFormat="1" applyFont="1" applyFill="1" applyBorder="1" applyAlignment="1">
      <alignment horizontal="center" vertical="center"/>
    </xf>
    <xf numFmtId="168" fontId="151" fillId="35" borderId="102" xfId="45340" applyNumberFormat="1" applyFont="1" applyFill="1" applyBorder="1" applyAlignment="1">
      <alignment horizontal="center" vertical="center"/>
    </xf>
    <xf numFmtId="168" fontId="151" fillId="35" borderId="102" xfId="45343" applyNumberFormat="1" applyFont="1" applyFill="1" applyBorder="1" applyAlignment="1">
      <alignment horizontal="center" vertical="center"/>
    </xf>
    <xf numFmtId="168" fontId="151" fillId="35" borderId="138" xfId="45344" applyNumberFormat="1" applyFont="1" applyFill="1" applyBorder="1" applyAlignment="1">
      <alignment horizontal="center" vertical="center"/>
    </xf>
    <xf numFmtId="168" fontId="151" fillId="35" borderId="139" xfId="45345" applyNumberFormat="1" applyFont="1" applyFill="1" applyBorder="1" applyAlignment="1">
      <alignment horizontal="center" vertical="center"/>
    </xf>
    <xf numFmtId="168" fontId="151" fillId="35" borderId="143" xfId="45344" applyNumberFormat="1" applyFont="1" applyFill="1" applyBorder="1" applyAlignment="1">
      <alignment horizontal="center" vertical="center"/>
    </xf>
    <xf numFmtId="168" fontId="151" fillId="35" borderId="109" xfId="45345" applyNumberFormat="1" applyFont="1" applyFill="1" applyBorder="1" applyAlignment="1">
      <alignment horizontal="center" vertical="center"/>
    </xf>
    <xf numFmtId="168" fontId="151" fillId="35" borderId="102" xfId="45344" applyNumberFormat="1" applyFont="1" applyFill="1" applyBorder="1" applyAlignment="1">
      <alignment horizontal="center" vertical="center"/>
    </xf>
    <xf numFmtId="168" fontId="151" fillId="35" borderId="102" xfId="45348" applyNumberFormat="1" applyFont="1" applyFill="1" applyBorder="1" applyAlignment="1">
      <alignment horizontal="center" vertical="center"/>
    </xf>
    <xf numFmtId="168" fontId="151" fillId="35" borderId="138" xfId="45349" applyNumberFormat="1" applyFont="1" applyFill="1" applyBorder="1" applyAlignment="1">
      <alignment horizontal="center" vertical="center"/>
    </xf>
    <xf numFmtId="168" fontId="151" fillId="35" borderId="139" xfId="45350" applyNumberFormat="1" applyFont="1" applyFill="1" applyBorder="1" applyAlignment="1">
      <alignment horizontal="center" vertical="center"/>
    </xf>
    <xf numFmtId="168" fontId="151" fillId="35" borderId="143" xfId="45349" applyNumberFormat="1" applyFont="1" applyFill="1" applyBorder="1" applyAlignment="1">
      <alignment horizontal="center" vertical="center"/>
    </xf>
    <xf numFmtId="168" fontId="151" fillId="35" borderId="109" xfId="45350" applyNumberFormat="1" applyFont="1" applyFill="1" applyBorder="1" applyAlignment="1">
      <alignment horizontal="center" vertical="center"/>
    </xf>
    <xf numFmtId="168" fontId="151" fillId="35" borderId="102" xfId="45349" applyNumberFormat="1" applyFont="1" applyFill="1" applyBorder="1" applyAlignment="1">
      <alignment horizontal="center" vertical="center"/>
    </xf>
    <xf numFmtId="169" fontId="151" fillId="35" borderId="107" xfId="45329" applyNumberFormat="1" applyFont="1" applyFill="1" applyBorder="1" applyAlignment="1">
      <alignment horizontal="center" vertical="center"/>
    </xf>
    <xf numFmtId="169" fontId="151" fillId="35" borderId="140" xfId="45330" applyNumberFormat="1" applyFont="1" applyFill="1" applyBorder="1" applyAlignment="1">
      <alignment horizontal="center" vertical="center"/>
    </xf>
    <xf numFmtId="169" fontId="151" fillId="35" borderId="141" xfId="45331" applyNumberFormat="1" applyFont="1" applyFill="1" applyBorder="1" applyAlignment="1">
      <alignment horizontal="center" vertical="center"/>
    </xf>
    <xf numFmtId="169" fontId="151" fillId="35" borderId="144" xfId="45330" applyNumberFormat="1" applyFont="1" applyFill="1" applyBorder="1" applyAlignment="1">
      <alignment horizontal="center" vertical="center"/>
    </xf>
    <xf numFmtId="169" fontId="151" fillId="35" borderId="110" xfId="45331" applyNumberFormat="1" applyFont="1" applyFill="1" applyBorder="1" applyAlignment="1">
      <alignment horizontal="center" vertical="center"/>
    </xf>
    <xf numFmtId="169" fontId="151" fillId="35" borderId="107" xfId="45330" applyNumberFormat="1" applyFont="1" applyFill="1" applyBorder="1" applyAlignment="1">
      <alignment horizontal="center" vertical="center"/>
    </xf>
    <xf numFmtId="0" fontId="152" fillId="26" borderId="108" xfId="45206" applyFont="1" applyFill="1" applyBorder="1" applyAlignment="1">
      <alignment horizontal="left" vertical="center"/>
    </xf>
    <xf numFmtId="0" fontId="152" fillId="26" borderId="109" xfId="45212" applyFont="1" applyFill="1" applyBorder="1" applyAlignment="1">
      <alignment horizontal="left" vertical="center"/>
    </xf>
    <xf numFmtId="0" fontId="152" fillId="26" borderId="110" xfId="45218" applyFont="1" applyFill="1" applyBorder="1" applyAlignment="1">
      <alignment horizontal="left" vertical="center"/>
    </xf>
    <xf numFmtId="0" fontId="152" fillId="26" borderId="108" xfId="45242" applyFont="1" applyFill="1" applyBorder="1" applyAlignment="1">
      <alignment horizontal="left" vertical="center"/>
    </xf>
    <xf numFmtId="0" fontId="152" fillId="26" borderId="109" xfId="45242" applyFont="1" applyFill="1" applyBorder="1" applyAlignment="1">
      <alignment horizontal="left" vertical="center"/>
    </xf>
    <xf numFmtId="0" fontId="152" fillId="26" borderId="108" xfId="45262" applyFont="1" applyFill="1" applyBorder="1" applyAlignment="1">
      <alignment horizontal="left" vertical="center"/>
    </xf>
    <xf numFmtId="0" fontId="152" fillId="26" borderId="109" xfId="45268" applyFont="1" applyFill="1" applyBorder="1" applyAlignment="1">
      <alignment horizontal="left" vertical="center"/>
    </xf>
    <xf numFmtId="0" fontId="152" fillId="0" borderId="109" xfId="45268" applyFont="1" applyFill="1" applyBorder="1" applyAlignment="1">
      <alignment horizontal="left" vertical="center"/>
    </xf>
    <xf numFmtId="0" fontId="152" fillId="0" borderId="109" xfId="45274" applyFont="1" applyFill="1" applyBorder="1" applyAlignment="1">
      <alignment horizontal="left" vertical="center"/>
    </xf>
    <xf numFmtId="0" fontId="152" fillId="26" borderId="108" xfId="45292" applyFont="1" applyFill="1" applyBorder="1" applyAlignment="1">
      <alignment horizontal="left" vertical="center"/>
    </xf>
    <xf numFmtId="0" fontId="152" fillId="26" borderId="109" xfId="45298" applyFont="1" applyFill="1" applyBorder="1" applyAlignment="1">
      <alignment horizontal="left" vertical="center"/>
    </xf>
    <xf numFmtId="0" fontId="152" fillId="26" borderId="110" xfId="45304" applyFont="1" applyFill="1" applyBorder="1" applyAlignment="1">
      <alignment horizontal="left" vertical="center"/>
    </xf>
    <xf numFmtId="0" fontId="152" fillId="26" borderId="108" xfId="45322" applyFont="1" applyFill="1" applyBorder="1" applyAlignment="1">
      <alignment horizontal="left" vertical="center"/>
    </xf>
    <xf numFmtId="0" fontId="152" fillId="26" borderId="109" xfId="45328" applyFont="1" applyFill="1" applyBorder="1" applyAlignment="1">
      <alignment horizontal="left" vertical="center"/>
    </xf>
    <xf numFmtId="0" fontId="152" fillId="26" borderId="110" xfId="45328" applyFont="1" applyFill="1" applyBorder="1" applyAlignment="1">
      <alignment horizontal="left" vertical="center"/>
    </xf>
    <xf numFmtId="0" fontId="152" fillId="0" borderId="109" xfId="45310" applyFont="1" applyFill="1" applyBorder="1" applyAlignment="1">
      <alignment horizontal="left" vertical="center"/>
    </xf>
    <xf numFmtId="0" fontId="152" fillId="0" borderId="109" xfId="45316" applyFont="1" applyFill="1" applyBorder="1" applyAlignment="1">
      <alignment horizontal="left" vertical="center"/>
    </xf>
    <xf numFmtId="0" fontId="152" fillId="0" borderId="109" xfId="45322" applyFont="1" applyFill="1" applyBorder="1" applyAlignment="1">
      <alignment horizontal="left" vertical="center"/>
    </xf>
    <xf numFmtId="0" fontId="152" fillId="0" borderId="109" xfId="45328" applyFont="1" applyFill="1" applyBorder="1" applyAlignment="1">
      <alignment horizontal="left" vertical="center"/>
    </xf>
    <xf numFmtId="0" fontId="152" fillId="0" borderId="109" xfId="45347" applyFont="1" applyFill="1" applyBorder="1" applyAlignment="1">
      <alignment horizontal="left" vertical="center"/>
    </xf>
    <xf numFmtId="0" fontId="152" fillId="0" borderId="110" xfId="45328" applyFont="1" applyFill="1" applyBorder="1" applyAlignment="1">
      <alignment horizontal="left" vertical="center"/>
    </xf>
    <xf numFmtId="0" fontId="152" fillId="26" borderId="108" xfId="45365" applyFont="1" applyFill="1" applyBorder="1" applyAlignment="1">
      <alignment horizontal="left" vertical="center"/>
    </xf>
    <xf numFmtId="0" fontId="152" fillId="26" borderId="109" xfId="45367" applyFont="1" applyFill="1" applyBorder="1" applyAlignment="1">
      <alignment horizontal="left" vertical="center"/>
    </xf>
    <xf numFmtId="0" fontId="152" fillId="26" borderId="110" xfId="45369" applyFont="1" applyFill="1" applyBorder="1" applyAlignment="1">
      <alignment horizontal="left" vertical="center"/>
    </xf>
    <xf numFmtId="0" fontId="152" fillId="0" borderId="109" xfId="45353" applyFont="1" applyFill="1" applyBorder="1" applyAlignment="1">
      <alignment horizontal="left" vertical="center"/>
    </xf>
    <xf numFmtId="0" fontId="152" fillId="0" borderId="109" xfId="45359" applyFont="1" applyFill="1" applyBorder="1" applyAlignment="1">
      <alignment horizontal="left" vertical="center"/>
    </xf>
    <xf numFmtId="0" fontId="152" fillId="0" borderId="109" xfId="45365" applyFont="1" applyFill="1" applyBorder="1" applyAlignment="1">
      <alignment horizontal="left" vertical="center"/>
    </xf>
    <xf numFmtId="0" fontId="152" fillId="0" borderId="109" xfId="45367" applyFont="1" applyFill="1" applyBorder="1" applyAlignment="1">
      <alignment horizontal="left" vertical="center"/>
    </xf>
    <xf numFmtId="0" fontId="152" fillId="0" borderId="109" xfId="45369" applyFont="1" applyFill="1" applyBorder="1" applyAlignment="1">
      <alignment horizontal="left" vertical="center"/>
    </xf>
    <xf numFmtId="0" fontId="185" fillId="3" borderId="10" xfId="44931" applyFont="1" applyBorder="1" applyAlignment="1">
      <alignment horizontal="center" vertical="center"/>
    </xf>
    <xf numFmtId="0" fontId="185" fillId="3" borderId="10" xfId="44960" applyFont="1" applyBorder="1" applyAlignment="1">
      <alignment horizontal="center" vertical="center"/>
    </xf>
    <xf numFmtId="0" fontId="185" fillId="3" borderId="10" xfId="44986" applyFont="1" applyBorder="1" applyAlignment="1">
      <alignment horizontal="center" vertical="center"/>
    </xf>
    <xf numFmtId="0" fontId="185" fillId="3" borderId="10" xfId="45016" applyFont="1" applyBorder="1" applyAlignment="1">
      <alignment horizontal="center" vertical="center"/>
    </xf>
    <xf numFmtId="0" fontId="185" fillId="3" borderId="10" xfId="45046" applyFont="1" applyBorder="1" applyAlignment="1">
      <alignment horizontal="center" vertical="center"/>
    </xf>
    <xf numFmtId="0" fontId="185" fillId="3" borderId="10" xfId="45088" applyFont="1" applyBorder="1" applyAlignment="1">
      <alignment horizontal="center" vertical="center"/>
    </xf>
    <xf numFmtId="0" fontId="116" fillId="3" borderId="10" xfId="40089" applyFont="1" applyBorder="1" applyAlignment="1">
      <alignment horizontal="center" vertical="center"/>
    </xf>
    <xf numFmtId="170" fontId="156" fillId="27" borderId="146" xfId="19344" applyNumberFormat="1" applyFont="1" applyFill="1" applyBorder="1" applyAlignment="1">
      <alignment horizontal="center" vertical="center"/>
    </xf>
    <xf numFmtId="170" fontId="156" fillId="27" borderId="147" xfId="19344" applyNumberFormat="1" applyFont="1" applyFill="1" applyBorder="1" applyAlignment="1">
      <alignment horizontal="center" vertical="center"/>
    </xf>
    <xf numFmtId="170" fontId="156" fillId="27" borderId="148" xfId="19344" applyNumberFormat="1" applyFont="1" applyFill="1" applyBorder="1" applyAlignment="1">
      <alignment horizontal="center" vertical="center"/>
    </xf>
    <xf numFmtId="169" fontId="185" fillId="35" borderId="145" xfId="40072" applyNumberFormat="1" applyFont="1" applyFill="1" applyBorder="1" applyAlignment="1">
      <alignment horizontal="center" vertical="center"/>
    </xf>
    <xf numFmtId="169" fontId="185" fillId="35" borderId="149" xfId="40072" applyNumberFormat="1" applyFont="1" applyFill="1" applyBorder="1" applyAlignment="1">
      <alignment horizontal="center" vertical="center"/>
    </xf>
    <xf numFmtId="168" fontId="185" fillId="28" borderId="150" xfId="40077" applyNumberFormat="1" applyFont="1" applyFill="1" applyBorder="1" applyAlignment="1">
      <alignment horizontal="center" vertical="center"/>
    </xf>
    <xf numFmtId="168" fontId="185" fillId="28" borderId="135" xfId="40077" applyNumberFormat="1" applyFont="1" applyFill="1" applyBorder="1" applyAlignment="1">
      <alignment horizontal="center" vertical="center"/>
    </xf>
    <xf numFmtId="0" fontId="116" fillId="3" borderId="10" xfId="39969" applyFont="1" applyBorder="1" applyAlignment="1">
      <alignment horizontal="center" vertical="center"/>
    </xf>
    <xf numFmtId="0" fontId="152" fillId="3" borderId="10" xfId="39968" applyFont="1" applyBorder="1" applyAlignment="1">
      <alignment horizontal="center" vertical="center"/>
    </xf>
    <xf numFmtId="0" fontId="152" fillId="3" borderId="10" xfId="39970" applyFont="1" applyBorder="1" applyAlignment="1">
      <alignment horizontal="center" vertical="center"/>
    </xf>
    <xf numFmtId="0" fontId="116" fillId="3" borderId="10" xfId="40029" applyFont="1" applyBorder="1" applyAlignment="1">
      <alignment horizontal="center" vertical="center"/>
    </xf>
    <xf numFmtId="0" fontId="152" fillId="3" borderId="10" xfId="40028" applyFont="1" applyBorder="1" applyAlignment="1">
      <alignment horizontal="center" vertical="center"/>
    </xf>
    <xf numFmtId="0" fontId="152" fillId="3" borderId="10" xfId="40030" applyFont="1" applyBorder="1" applyAlignment="1">
      <alignment horizontal="center" vertical="center"/>
    </xf>
    <xf numFmtId="0" fontId="116" fillId="3" borderId="10" xfId="40149" applyFont="1" applyBorder="1" applyAlignment="1">
      <alignment horizontal="center" vertical="center"/>
    </xf>
    <xf numFmtId="0" fontId="152" fillId="3" borderId="10" xfId="40148" applyFont="1" applyBorder="1" applyAlignment="1">
      <alignment horizontal="center" vertical="center"/>
    </xf>
    <xf numFmtId="0" fontId="152" fillId="3" borderId="10" xfId="40150" applyFont="1" applyBorder="1" applyAlignment="1">
      <alignment horizontal="center" vertical="center"/>
    </xf>
    <xf numFmtId="0" fontId="116" fillId="3" borderId="10" xfId="40209" applyFont="1" applyBorder="1" applyAlignment="1">
      <alignment horizontal="center" vertical="center"/>
    </xf>
    <xf numFmtId="0" fontId="152" fillId="3" borderId="10" xfId="40208" applyFont="1" applyBorder="1" applyAlignment="1">
      <alignment horizontal="center" vertical="center"/>
    </xf>
    <xf numFmtId="0" fontId="152" fillId="3" borderId="10" xfId="40210" applyFont="1" applyBorder="1" applyAlignment="1">
      <alignment horizontal="center" vertical="center"/>
    </xf>
    <xf numFmtId="0" fontId="116" fillId="3" borderId="10" xfId="40269" applyFont="1" applyBorder="1" applyAlignment="1">
      <alignment horizontal="center" vertical="center"/>
    </xf>
    <xf numFmtId="0" fontId="152" fillId="3" borderId="10" xfId="40268" applyFont="1" applyBorder="1" applyAlignment="1">
      <alignment horizontal="center" vertical="center"/>
    </xf>
    <xf numFmtId="0" fontId="152" fillId="3" borderId="10" xfId="40270" applyFont="1" applyBorder="1" applyAlignment="1">
      <alignment horizontal="center" vertical="center"/>
    </xf>
    <xf numFmtId="0" fontId="116" fillId="3" borderId="10" xfId="40329" applyFont="1" applyBorder="1" applyAlignment="1">
      <alignment horizontal="center" vertical="center"/>
    </xf>
    <xf numFmtId="0" fontId="152" fillId="3" borderId="10" xfId="40328" applyFont="1" applyBorder="1" applyAlignment="1">
      <alignment horizontal="center" vertical="center"/>
    </xf>
    <xf numFmtId="0" fontId="152" fillId="3" borderId="10" xfId="40330" applyFont="1" applyBorder="1" applyAlignment="1">
      <alignment horizontal="center" vertical="center"/>
    </xf>
    <xf numFmtId="0" fontId="116" fillId="3" borderId="10" xfId="40397" applyFont="1" applyBorder="1" applyAlignment="1">
      <alignment horizontal="center" vertical="center"/>
    </xf>
    <xf numFmtId="0" fontId="152" fillId="3" borderId="10" xfId="40396" applyFont="1" applyBorder="1" applyAlignment="1">
      <alignment horizontal="center" vertical="center"/>
    </xf>
    <xf numFmtId="0" fontId="152" fillId="3" borderId="10" xfId="40398" applyFont="1" applyBorder="1" applyAlignment="1">
      <alignment horizontal="center" vertical="center"/>
    </xf>
    <xf numFmtId="0" fontId="152" fillId="3" borderId="10" xfId="44930" applyFont="1" applyBorder="1" applyAlignment="1">
      <alignment horizontal="center" vertical="center"/>
    </xf>
    <xf numFmtId="0" fontId="152" fillId="3" borderId="10" xfId="44932" applyFont="1" applyBorder="1" applyAlignment="1">
      <alignment horizontal="center" vertical="center"/>
    </xf>
    <xf numFmtId="0" fontId="152" fillId="3" borderId="10" xfId="44959" applyFont="1" applyBorder="1" applyAlignment="1">
      <alignment horizontal="center" vertical="center"/>
    </xf>
    <xf numFmtId="0" fontId="152" fillId="3" borderId="10" xfId="44961" applyFont="1" applyBorder="1" applyAlignment="1">
      <alignment horizontal="center" vertical="center"/>
    </xf>
    <xf numFmtId="0" fontId="152" fillId="3" borderId="10" xfId="44985" applyFont="1" applyBorder="1" applyAlignment="1">
      <alignment horizontal="center" vertical="center"/>
    </xf>
    <xf numFmtId="0" fontId="152" fillId="3" borderId="10" xfId="44987" applyFont="1" applyBorder="1" applyAlignment="1">
      <alignment horizontal="center" vertical="center"/>
    </xf>
    <xf numFmtId="0" fontId="152" fillId="3" borderId="10" xfId="45015" applyFont="1" applyBorder="1" applyAlignment="1">
      <alignment horizontal="center" vertical="center"/>
    </xf>
    <xf numFmtId="0" fontId="152" fillId="3" borderId="10" xfId="45017" applyFont="1" applyBorder="1" applyAlignment="1">
      <alignment horizontal="center" vertical="center"/>
    </xf>
    <xf numFmtId="0" fontId="152" fillId="3" borderId="10" xfId="45045" applyFont="1" applyBorder="1" applyAlignment="1">
      <alignment horizontal="center" vertical="center"/>
    </xf>
    <xf numFmtId="0" fontId="152" fillId="3" borderId="10" xfId="45047" applyFont="1" applyBorder="1" applyAlignment="1">
      <alignment horizontal="center" vertical="center"/>
    </xf>
    <xf numFmtId="0" fontId="152" fillId="3" borderId="10" xfId="45087" applyFont="1" applyBorder="1" applyAlignment="1">
      <alignment horizontal="center" vertical="center"/>
    </xf>
    <xf numFmtId="0" fontId="152" fillId="3" borderId="10" xfId="45089" applyFont="1" applyBorder="1" applyAlignment="1">
      <alignment horizontal="center" vertical="center"/>
    </xf>
    <xf numFmtId="169" fontId="151" fillId="35" borderId="108" xfId="44944" applyNumberFormat="1" applyFont="1" applyFill="1" applyBorder="1" applyAlignment="1">
      <alignment horizontal="center" vertical="center"/>
    </xf>
    <xf numFmtId="169" fontId="151" fillId="35" borderId="109" xfId="44950" applyNumberFormat="1" applyFont="1" applyFill="1" applyBorder="1" applyAlignment="1">
      <alignment horizontal="center" vertical="center"/>
    </xf>
    <xf numFmtId="169" fontId="185" fillId="35" borderId="109" xfId="20220" applyNumberFormat="1" applyFont="1" applyFill="1" applyBorder="1" applyAlignment="1">
      <alignment horizontal="center" vertical="center"/>
    </xf>
    <xf numFmtId="169" fontId="185" fillId="35" borderId="109" xfId="44950" applyNumberFormat="1" applyFont="1" applyFill="1" applyBorder="1" applyAlignment="1">
      <alignment horizontal="center" vertical="center"/>
    </xf>
    <xf numFmtId="169" fontId="185" fillId="35" borderId="110" xfId="44955" applyNumberFormat="1" applyFont="1" applyFill="1" applyBorder="1" applyAlignment="1">
      <alignment horizontal="center" vertical="center"/>
    </xf>
    <xf numFmtId="169" fontId="151" fillId="35" borderId="108" xfId="44979" applyNumberFormat="1" applyFont="1" applyFill="1" applyBorder="1" applyAlignment="1">
      <alignment horizontal="center" vertical="center"/>
    </xf>
    <xf numFmtId="169" fontId="151" fillId="35" borderId="109" xfId="44979" applyNumberFormat="1" applyFont="1" applyFill="1" applyBorder="1" applyAlignment="1">
      <alignment horizontal="center" vertical="center"/>
    </xf>
    <xf numFmtId="169" fontId="151" fillId="35" borderId="109" xfId="44973" applyNumberFormat="1" applyFont="1" applyFill="1" applyBorder="1" applyAlignment="1">
      <alignment horizontal="center" vertical="center"/>
    </xf>
    <xf numFmtId="169" fontId="185" fillId="35" borderId="109" xfId="40060" applyNumberFormat="1" applyFont="1" applyFill="1" applyBorder="1" applyAlignment="1">
      <alignment horizontal="center" vertical="center"/>
    </xf>
    <xf numFmtId="169" fontId="185" fillId="35" borderId="109" xfId="44979" applyNumberFormat="1" applyFont="1" applyFill="1" applyBorder="1" applyAlignment="1">
      <alignment horizontal="center" vertical="center"/>
    </xf>
    <xf numFmtId="169" fontId="185" fillId="35" borderId="123" xfId="40072" applyNumberFormat="1" applyFont="1" applyFill="1" applyBorder="1" applyAlignment="1">
      <alignment horizontal="center" vertical="center"/>
    </xf>
    <xf numFmtId="169" fontId="151" fillId="35" borderId="108" xfId="44999" applyNumberFormat="1" applyFont="1" applyFill="1" applyBorder="1" applyAlignment="1">
      <alignment horizontal="center" vertical="center"/>
    </xf>
    <xf numFmtId="169" fontId="151" fillId="35" borderId="109" xfId="45005" applyNumberFormat="1" applyFont="1" applyFill="1" applyBorder="1" applyAlignment="1">
      <alignment horizontal="center" vertical="center"/>
    </xf>
    <xf numFmtId="169" fontId="151" fillId="35" borderId="109" xfId="45011" applyNumberFormat="1" applyFont="1" applyFill="1" applyBorder="1" applyAlignment="1">
      <alignment horizontal="center" vertical="center"/>
    </xf>
    <xf numFmtId="169" fontId="151" fillId="35" borderId="108" xfId="45029" applyNumberFormat="1" applyFont="1" applyFill="1" applyBorder="1" applyAlignment="1">
      <alignment horizontal="center" vertical="center"/>
    </xf>
    <xf numFmtId="169" fontId="151" fillId="35" borderId="109" xfId="45035" applyNumberFormat="1" applyFont="1" applyFill="1" applyBorder="1" applyAlignment="1">
      <alignment horizontal="center" vertical="center"/>
    </xf>
    <xf numFmtId="169" fontId="151" fillId="35" borderId="110" xfId="45041" applyNumberFormat="1" applyFont="1" applyFill="1" applyBorder="1" applyAlignment="1">
      <alignment horizontal="center" vertical="center"/>
    </xf>
    <xf numFmtId="169" fontId="151" fillId="35" borderId="108" xfId="45059" applyNumberFormat="1" applyFont="1" applyFill="1" applyBorder="1" applyAlignment="1">
      <alignment horizontal="center" vertical="center"/>
    </xf>
    <xf numFmtId="169" fontId="151" fillId="35" borderId="109" xfId="45065" applyNumberFormat="1" applyFont="1" applyFill="1" applyBorder="1" applyAlignment="1">
      <alignment horizontal="center" vertical="center"/>
    </xf>
    <xf numFmtId="169" fontId="185" fillId="35" borderId="109" xfId="40240" applyNumberFormat="1" applyFont="1" applyFill="1" applyBorder="1" applyAlignment="1">
      <alignment horizontal="center" vertical="center"/>
    </xf>
    <xf numFmtId="169" fontId="116" fillId="35" borderId="109" xfId="40240" applyNumberFormat="1" applyFont="1" applyFill="1" applyBorder="1" applyAlignment="1">
      <alignment horizontal="center" vertical="center"/>
    </xf>
    <xf numFmtId="169" fontId="116" fillId="35" borderId="109" xfId="40252" applyNumberFormat="1" applyFont="1" applyFill="1" applyBorder="1" applyAlignment="1">
      <alignment horizontal="center" vertical="center"/>
    </xf>
    <xf numFmtId="0" fontId="152" fillId="35" borderId="109" xfId="45047" applyFont="1" applyFill="1" applyBorder="1" applyAlignment="1">
      <alignment horizontal="center" vertical="center" wrapText="1"/>
    </xf>
    <xf numFmtId="0" fontId="152" fillId="35" borderId="109" xfId="45053" applyFont="1" applyFill="1" applyBorder="1" applyAlignment="1">
      <alignment horizontal="center" vertical="center" wrapText="1"/>
    </xf>
    <xf numFmtId="168" fontId="151" fillId="35" borderId="109" xfId="45075" applyNumberFormat="1" applyFont="1" applyFill="1" applyBorder="1" applyAlignment="1">
      <alignment horizontal="center" vertical="center"/>
    </xf>
    <xf numFmtId="168" fontId="151" fillId="35" borderId="109" xfId="45079" applyNumberFormat="1" applyFont="1" applyFill="1" applyBorder="1" applyAlignment="1">
      <alignment horizontal="center" vertical="center"/>
    </xf>
    <xf numFmtId="168" fontId="151" fillId="35" borderId="109" xfId="45083" applyNumberFormat="1" applyFont="1" applyFill="1" applyBorder="1" applyAlignment="1">
      <alignment horizontal="center" vertical="center"/>
    </xf>
    <xf numFmtId="169" fontId="151" fillId="35" borderId="110" xfId="45065" applyNumberFormat="1" applyFont="1" applyFill="1" applyBorder="1" applyAlignment="1">
      <alignment horizontal="center" vertical="center"/>
    </xf>
    <xf numFmtId="0" fontId="152" fillId="35" borderId="109" xfId="45089" applyFont="1" applyFill="1" applyBorder="1" applyAlignment="1">
      <alignment horizontal="center" vertical="center" wrapText="1"/>
    </xf>
    <xf numFmtId="0" fontId="152" fillId="35" borderId="109" xfId="45095" applyFont="1" applyFill="1" applyBorder="1" applyAlignment="1">
      <alignment horizontal="center" vertical="center" wrapText="1"/>
    </xf>
    <xf numFmtId="169" fontId="185" fillId="0" borderId="10" xfId="40060" applyNumberFormat="1" applyFont="1" applyFill="1" applyBorder="1" applyAlignment="1">
      <alignment horizontal="center" vertical="center"/>
    </xf>
    <xf numFmtId="169" fontId="185" fillId="0" borderId="10" xfId="40072" applyNumberFormat="1" applyFont="1" applyFill="1" applyBorder="1" applyAlignment="1">
      <alignment horizontal="center" vertical="center"/>
    </xf>
    <xf numFmtId="169" fontId="185" fillId="0" borderId="10" xfId="40240" applyNumberFormat="1" applyFont="1" applyFill="1" applyBorder="1" applyAlignment="1">
      <alignment horizontal="center" vertical="center"/>
    </xf>
    <xf numFmtId="169" fontId="116" fillId="0" borderId="10" xfId="40240" applyNumberFormat="1" applyFont="1" applyFill="1" applyBorder="1" applyAlignment="1">
      <alignment horizontal="center" vertical="center"/>
    </xf>
    <xf numFmtId="169" fontId="116" fillId="0" borderId="10" xfId="40252" applyNumberFormat="1" applyFont="1" applyFill="1" applyBorder="1" applyAlignment="1">
      <alignment horizontal="center" vertical="center"/>
    </xf>
    <xf numFmtId="0" fontId="152" fillId="0" borderId="10" xfId="39982" applyFont="1" applyFill="1" applyBorder="1" applyAlignment="1">
      <alignment horizontal="center" vertical="center" wrapText="1"/>
    </xf>
    <xf numFmtId="168" fontId="185" fillId="0" borderId="10" xfId="39994" applyNumberFormat="1" applyFont="1" applyFill="1" applyBorder="1" applyAlignment="1">
      <alignment horizontal="center" vertical="center"/>
    </xf>
    <xf numFmtId="168" fontId="185" fillId="0" borderId="10" xfId="40006" applyNumberFormat="1" applyFont="1" applyFill="1" applyBorder="1" applyAlignment="1">
      <alignment horizontal="center" vertical="center"/>
    </xf>
    <xf numFmtId="168" fontId="185" fillId="0" borderId="10" xfId="40018" applyNumberFormat="1" applyFont="1" applyFill="1" applyBorder="1" applyAlignment="1">
      <alignment horizontal="center" vertical="center"/>
    </xf>
    <xf numFmtId="0" fontId="152" fillId="0" borderId="10" xfId="40042" applyFont="1" applyFill="1" applyBorder="1" applyAlignment="1">
      <alignment horizontal="center" vertical="center" wrapText="1"/>
    </xf>
    <xf numFmtId="168" fontId="185" fillId="0" borderId="10" xfId="40054" applyNumberFormat="1" applyFont="1" applyFill="1" applyBorder="1" applyAlignment="1">
      <alignment horizontal="center" vertical="center"/>
    </xf>
    <xf numFmtId="168" fontId="185" fillId="0" borderId="10" xfId="40066" applyNumberFormat="1" applyFont="1" applyFill="1" applyBorder="1" applyAlignment="1">
      <alignment horizontal="center" vertical="center"/>
    </xf>
    <xf numFmtId="168" fontId="185" fillId="0" borderId="10" xfId="40078" applyNumberFormat="1" applyFont="1" applyFill="1" applyBorder="1" applyAlignment="1">
      <alignment horizontal="center" vertical="center"/>
    </xf>
    <xf numFmtId="0" fontId="152" fillId="0" borderId="10" xfId="40102" applyFont="1" applyFill="1" applyBorder="1" applyAlignment="1">
      <alignment horizontal="center" vertical="center" wrapText="1"/>
    </xf>
    <xf numFmtId="168" fontId="151" fillId="0" borderId="10" xfId="40114" applyNumberFormat="1" applyFont="1" applyFill="1" applyBorder="1" applyAlignment="1">
      <alignment horizontal="center" vertical="center"/>
    </xf>
    <xf numFmtId="168" fontId="151" fillId="0" borderId="10" xfId="40126" applyNumberFormat="1" applyFont="1" applyFill="1" applyBorder="1" applyAlignment="1">
      <alignment horizontal="center" vertical="center"/>
    </xf>
    <xf numFmtId="0" fontId="152" fillId="0" borderId="10" xfId="40162" applyFont="1" applyFill="1" applyBorder="1" applyAlignment="1">
      <alignment horizontal="center" vertical="center" wrapText="1"/>
    </xf>
    <xf numFmtId="168" fontId="116" fillId="0" borderId="10" xfId="40174" applyNumberFormat="1" applyFont="1" applyFill="1" applyBorder="1" applyAlignment="1">
      <alignment horizontal="center" vertical="center"/>
    </xf>
    <xf numFmtId="168" fontId="185" fillId="0" borderId="10" xfId="40174" applyNumberFormat="1" applyFont="1" applyFill="1" applyBorder="1" applyAlignment="1">
      <alignment horizontal="center" vertical="center"/>
    </xf>
    <xf numFmtId="168" fontId="116" fillId="0" borderId="10" xfId="40186" applyNumberFormat="1" applyFont="1" applyFill="1" applyBorder="1" applyAlignment="1">
      <alignment horizontal="center" vertical="center"/>
    </xf>
    <xf numFmtId="168" fontId="185" fillId="0" borderId="10" xfId="40186" applyNumberFormat="1" applyFont="1" applyFill="1" applyBorder="1" applyAlignment="1">
      <alignment horizontal="center" vertical="center"/>
    </xf>
    <xf numFmtId="168" fontId="185" fillId="0" borderId="10" xfId="40198" applyNumberFormat="1" applyFont="1" applyFill="1" applyBorder="1" applyAlignment="1">
      <alignment horizontal="center" vertical="center"/>
    </xf>
    <xf numFmtId="0" fontId="152" fillId="0" borderId="10" xfId="40222" applyFont="1" applyFill="1" applyBorder="1" applyAlignment="1">
      <alignment horizontal="center" vertical="center" wrapText="1"/>
    </xf>
    <xf numFmtId="168" fontId="185" fillId="0" borderId="10" xfId="40234" applyNumberFormat="1" applyFont="1" applyFill="1" applyBorder="1" applyAlignment="1">
      <alignment horizontal="center" vertical="center"/>
    </xf>
    <xf numFmtId="168" fontId="185" fillId="0" borderId="10" xfId="40246" applyNumberFormat="1" applyFont="1" applyFill="1" applyBorder="1" applyAlignment="1">
      <alignment horizontal="center" vertical="center"/>
    </xf>
    <xf numFmtId="168" fontId="185" fillId="0" borderId="10" xfId="40258" applyNumberFormat="1" applyFont="1" applyFill="1" applyBorder="1" applyAlignment="1">
      <alignment horizontal="center" vertical="center"/>
    </xf>
    <xf numFmtId="168" fontId="151" fillId="0" borderId="10" xfId="40246" applyNumberFormat="1" applyFont="1" applyFill="1" applyBorder="1" applyAlignment="1">
      <alignment horizontal="center" vertical="center"/>
    </xf>
    <xf numFmtId="0" fontId="152" fillId="0" borderId="10" xfId="40282" applyFont="1" applyFill="1" applyBorder="1" applyAlignment="1">
      <alignment horizontal="center" vertical="center" wrapText="1"/>
    </xf>
    <xf numFmtId="168" fontId="116" fillId="0" borderId="10" xfId="40294" applyNumberFormat="1" applyFont="1" applyFill="1" applyBorder="1" applyAlignment="1">
      <alignment horizontal="center" vertical="center"/>
    </xf>
    <xf numFmtId="168" fontId="185" fillId="0" borderId="10" xfId="40294" applyNumberFormat="1" applyFont="1" applyFill="1" applyBorder="1" applyAlignment="1">
      <alignment horizontal="center" vertical="center"/>
    </xf>
    <xf numFmtId="168" fontId="116" fillId="0" borderId="10" xfId="40306" applyNumberFormat="1" applyFont="1" applyFill="1" applyBorder="1" applyAlignment="1">
      <alignment horizontal="center" vertical="center"/>
    </xf>
    <xf numFmtId="168" fontId="185" fillId="0" borderId="10" xfId="40306" applyNumberFormat="1" applyFont="1" applyFill="1" applyBorder="1" applyAlignment="1">
      <alignment horizontal="center" vertical="center"/>
    </xf>
    <xf numFmtId="168" fontId="151" fillId="0" borderId="10" xfId="40306" applyNumberFormat="1" applyFont="1" applyFill="1" applyBorder="1" applyAlignment="1">
      <alignment horizontal="center" vertical="center"/>
    </xf>
    <xf numFmtId="0" fontId="152" fillId="0" borderId="10" xfId="40342" applyFont="1" applyFill="1" applyBorder="1" applyAlignment="1">
      <alignment horizontal="center" vertical="center" wrapText="1"/>
    </xf>
    <xf numFmtId="168" fontId="185" fillId="0" borderId="10" xfId="40536" applyNumberFormat="1" applyFont="1" applyFill="1" applyBorder="1" applyAlignment="1">
      <alignment horizontal="center" vertical="center"/>
    </xf>
    <xf numFmtId="168" fontId="185" fillId="0" borderId="10" xfId="40542" applyNumberFormat="1" applyFont="1" applyFill="1" applyBorder="1" applyAlignment="1">
      <alignment horizontal="center" vertical="center"/>
    </xf>
    <xf numFmtId="168" fontId="185" fillId="0" borderId="10" xfId="40539" applyNumberFormat="1" applyFont="1" applyFill="1" applyBorder="1" applyAlignment="1">
      <alignment horizontal="center" vertical="center"/>
    </xf>
    <xf numFmtId="168" fontId="185" fillId="0" borderId="10" xfId="40548" applyNumberFormat="1" applyFont="1" applyFill="1" applyBorder="1" applyAlignment="1">
      <alignment horizontal="center" vertical="center"/>
    </xf>
    <xf numFmtId="0" fontId="152" fillId="0" borderId="10" xfId="40410" applyFont="1" applyFill="1" applyBorder="1" applyAlignment="1">
      <alignment horizontal="center" vertical="center" wrapText="1"/>
    </xf>
    <xf numFmtId="168" fontId="185" fillId="0" borderId="10" xfId="40422" applyNumberFormat="1" applyFont="1" applyFill="1" applyBorder="1" applyAlignment="1">
      <alignment horizontal="center" vertical="center"/>
    </xf>
    <xf numFmtId="168" fontId="185" fillId="0" borderId="10" xfId="40434" applyNumberFormat="1" applyFont="1" applyFill="1" applyBorder="1" applyAlignment="1">
      <alignment horizontal="center" vertical="center"/>
    </xf>
    <xf numFmtId="168" fontId="185" fillId="0" borderId="10" xfId="40446" applyNumberFormat="1" applyFont="1" applyFill="1" applyBorder="1" applyAlignment="1">
      <alignment horizontal="center" vertical="center"/>
    </xf>
    <xf numFmtId="0" fontId="185" fillId="3" borderId="10" xfId="45197" applyFont="1" applyBorder="1" applyAlignment="1">
      <alignment horizontal="center" vertical="center"/>
    </xf>
    <xf numFmtId="0" fontId="185" fillId="3" borderId="10" xfId="45227" applyFont="1" applyBorder="1" applyAlignment="1">
      <alignment horizontal="center" vertical="center"/>
    </xf>
    <xf numFmtId="0" fontId="185" fillId="3" borderId="10" xfId="45253" applyFont="1" applyBorder="1" applyAlignment="1">
      <alignment horizontal="center" vertical="center"/>
    </xf>
    <xf numFmtId="0" fontId="185" fillId="3" borderId="10" xfId="45283" applyFont="1" applyBorder="1" applyAlignment="1">
      <alignment horizontal="center" vertical="center"/>
    </xf>
    <xf numFmtId="0" fontId="185" fillId="3" borderId="10" xfId="45313" applyFont="1" applyBorder="1" applyAlignment="1">
      <alignment horizontal="center" vertical="center"/>
    </xf>
    <xf numFmtId="0" fontId="185" fillId="3" borderId="10" xfId="45356" applyFont="1" applyBorder="1" applyAlignment="1">
      <alignment horizontal="center" vertical="center"/>
    </xf>
    <xf numFmtId="0" fontId="152" fillId="3" borderId="10" xfId="45198" applyFont="1" applyBorder="1" applyAlignment="1">
      <alignment horizontal="center" vertical="center"/>
    </xf>
    <xf numFmtId="0" fontId="152" fillId="3" borderId="10" xfId="45228" applyFont="1" applyBorder="1" applyAlignment="1">
      <alignment horizontal="center" vertical="center"/>
    </xf>
    <xf numFmtId="0" fontId="152" fillId="3" borderId="10" xfId="45254" applyFont="1" applyBorder="1" applyAlignment="1">
      <alignment horizontal="center" vertical="center"/>
    </xf>
    <xf numFmtId="0" fontId="152" fillId="3" borderId="10" xfId="45284" applyFont="1" applyBorder="1" applyAlignment="1">
      <alignment horizontal="center" vertical="center"/>
    </xf>
    <xf numFmtId="0" fontId="152" fillId="3" borderId="10" xfId="45314" applyFont="1" applyBorder="1" applyAlignment="1">
      <alignment horizontal="center" vertical="center"/>
    </xf>
    <xf numFmtId="0" fontId="152" fillId="3" borderId="10" xfId="45357" applyFont="1" applyBorder="1" applyAlignment="1">
      <alignment horizontal="center" vertical="center"/>
    </xf>
    <xf numFmtId="169" fontId="151" fillId="35" borderId="108" xfId="45210" applyNumberFormat="1" applyFont="1" applyFill="1" applyBorder="1" applyAlignment="1">
      <alignment horizontal="center" vertical="center"/>
    </xf>
    <xf numFmtId="169" fontId="151" fillId="35" borderId="109" xfId="45216" applyNumberFormat="1" applyFont="1" applyFill="1" applyBorder="1" applyAlignment="1">
      <alignment horizontal="center" vertical="center"/>
    </xf>
    <xf numFmtId="169" fontId="151" fillId="35" borderId="110" xfId="45222" applyNumberFormat="1" applyFont="1" applyFill="1" applyBorder="1" applyAlignment="1">
      <alignment horizontal="center" vertical="center"/>
    </xf>
    <xf numFmtId="169" fontId="151" fillId="35" borderId="108" xfId="45246" applyNumberFormat="1" applyFont="1" applyFill="1" applyBorder="1" applyAlignment="1">
      <alignment horizontal="center" vertical="center"/>
    </xf>
    <xf numFmtId="169" fontId="151" fillId="35" borderId="109" xfId="45246" applyNumberFormat="1" applyFont="1" applyFill="1" applyBorder="1" applyAlignment="1">
      <alignment horizontal="center" vertical="center"/>
    </xf>
    <xf numFmtId="169" fontId="151" fillId="35" borderId="109" xfId="45240" applyNumberFormat="1" applyFont="1" applyFill="1" applyBorder="1" applyAlignment="1">
      <alignment horizontal="center" vertical="center"/>
    </xf>
    <xf numFmtId="169" fontId="185" fillId="35" borderId="109" xfId="40058" applyNumberFormat="1" applyFont="1" applyFill="1" applyBorder="1" applyAlignment="1">
      <alignment horizontal="center" vertical="center"/>
    </xf>
    <xf numFmtId="169" fontId="151" fillId="35" borderId="108" xfId="45266" applyNumberFormat="1" applyFont="1" applyFill="1" applyBorder="1" applyAlignment="1">
      <alignment horizontal="center" vertical="center"/>
    </xf>
    <xf numFmtId="169" fontId="151" fillId="35" borderId="109" xfId="45272" applyNumberFormat="1" applyFont="1" applyFill="1" applyBorder="1" applyAlignment="1">
      <alignment horizontal="center" vertical="center"/>
    </xf>
    <xf numFmtId="169" fontId="151" fillId="35" borderId="109" xfId="45278" applyNumberFormat="1" applyFont="1" applyFill="1" applyBorder="1" applyAlignment="1">
      <alignment horizontal="center" vertical="center"/>
    </xf>
    <xf numFmtId="168" fontId="151" fillId="35" borderId="109" xfId="19367" applyNumberFormat="1" applyFont="1" applyFill="1" applyBorder="1" applyAlignment="1">
      <alignment horizontal="center" vertical="center"/>
    </xf>
    <xf numFmtId="168" fontId="151" fillId="35" borderId="109" xfId="19371" applyNumberFormat="1" applyFont="1" applyFill="1" applyBorder="1" applyAlignment="1">
      <alignment horizontal="center" vertical="center"/>
    </xf>
    <xf numFmtId="169" fontId="151" fillId="35" borderId="108" xfId="45296" applyNumberFormat="1" applyFont="1" applyFill="1" applyBorder="1" applyAlignment="1">
      <alignment horizontal="center" vertical="center"/>
    </xf>
    <xf numFmtId="169" fontId="151" fillId="35" borderId="109" xfId="45302" applyNumberFormat="1" applyFont="1" applyFill="1" applyBorder="1" applyAlignment="1">
      <alignment horizontal="center" vertical="center"/>
    </xf>
    <xf numFmtId="169" fontId="151" fillId="35" borderId="110" xfId="45308" applyNumberFormat="1" applyFont="1" applyFill="1" applyBorder="1" applyAlignment="1">
      <alignment horizontal="center" vertical="center"/>
    </xf>
    <xf numFmtId="169" fontId="151" fillId="35" borderId="108" xfId="45326" applyNumberFormat="1" applyFont="1" applyFill="1" applyBorder="1" applyAlignment="1">
      <alignment horizontal="center" vertical="center"/>
    </xf>
    <xf numFmtId="169" fontId="151" fillId="35" borderId="109" xfId="45332" applyNumberFormat="1" applyFont="1" applyFill="1" applyBorder="1" applyAlignment="1">
      <alignment horizontal="center" vertical="center"/>
    </xf>
    <xf numFmtId="169" fontId="185" fillId="35" borderId="109" xfId="40238" applyNumberFormat="1" applyFont="1" applyFill="1" applyBorder="1" applyAlignment="1">
      <alignment horizontal="center" vertical="center"/>
    </xf>
    <xf numFmtId="169" fontId="116" fillId="35" borderId="109" xfId="40238" applyNumberFormat="1" applyFont="1" applyFill="1" applyBorder="1" applyAlignment="1">
      <alignment horizontal="center" vertical="center"/>
    </xf>
    <xf numFmtId="169" fontId="116" fillId="35" borderId="109" xfId="40250" applyNumberFormat="1" applyFont="1" applyFill="1" applyBorder="1" applyAlignment="1">
      <alignment horizontal="center" vertical="center"/>
    </xf>
    <xf numFmtId="169" fontId="151" fillId="35" borderId="109" xfId="19389" applyNumberFormat="1" applyFont="1" applyFill="1" applyBorder="1" applyAlignment="1">
      <alignment horizontal="center" vertical="center" wrapText="1"/>
    </xf>
    <xf numFmtId="0" fontId="152" fillId="35" borderId="109" xfId="45314" applyFont="1" applyFill="1" applyBorder="1" applyAlignment="1">
      <alignment horizontal="center" vertical="center" wrapText="1"/>
    </xf>
    <xf numFmtId="0" fontId="152" fillId="35" borderId="109" xfId="45320" applyFont="1" applyFill="1" applyBorder="1" applyAlignment="1">
      <alignment horizontal="center" vertical="center" wrapText="1"/>
    </xf>
    <xf numFmtId="168" fontId="151" fillId="35" borderId="109" xfId="45342" applyNumberFormat="1" applyFont="1" applyFill="1" applyBorder="1" applyAlignment="1">
      <alignment horizontal="center" vertical="center"/>
    </xf>
    <xf numFmtId="168" fontId="151" fillId="35" borderId="109" xfId="45346" applyNumberFormat="1" applyFont="1" applyFill="1" applyBorder="1" applyAlignment="1">
      <alignment horizontal="center" vertical="center"/>
    </xf>
    <xf numFmtId="168" fontId="151" fillId="35" borderId="109" xfId="45351" applyNumberFormat="1" applyFont="1" applyFill="1" applyBorder="1" applyAlignment="1">
      <alignment horizontal="center" vertical="center"/>
    </xf>
    <xf numFmtId="168" fontId="151" fillId="35" borderId="109" xfId="19398" applyNumberFormat="1" applyFont="1" applyFill="1" applyBorder="1" applyAlignment="1">
      <alignment horizontal="center" vertical="center" wrapText="1"/>
    </xf>
    <xf numFmtId="168" fontId="151" fillId="35" borderId="109" xfId="19402" applyNumberFormat="1" applyFont="1" applyFill="1" applyBorder="1" applyAlignment="1">
      <alignment horizontal="center" vertical="center" wrapText="1"/>
    </xf>
    <xf numFmtId="169" fontId="151" fillId="35" borderId="110" xfId="45332" applyNumberFormat="1" applyFont="1" applyFill="1" applyBorder="1" applyAlignment="1">
      <alignment horizontal="center" vertical="center"/>
    </xf>
    <xf numFmtId="169" fontId="151" fillId="35" borderId="109" xfId="19425" applyNumberFormat="1" applyFont="1" applyFill="1" applyBorder="1" applyAlignment="1">
      <alignment horizontal="center" vertical="center" wrapText="1"/>
    </xf>
    <xf numFmtId="0" fontId="152" fillId="35" borderId="109" xfId="45357" applyFont="1" applyFill="1" applyBorder="1" applyAlignment="1">
      <alignment horizontal="center" vertical="center" wrapText="1"/>
    </xf>
    <xf numFmtId="0" fontId="152" fillId="35" borderId="109" xfId="45363" applyFont="1" applyFill="1" applyBorder="1" applyAlignment="1">
      <alignment horizontal="center" vertical="center" wrapText="1"/>
    </xf>
    <xf numFmtId="0" fontId="152" fillId="35" borderId="109" xfId="19409" applyFont="1" applyFill="1" applyBorder="1" applyAlignment="1">
      <alignment horizontal="center" vertical="center" wrapText="1"/>
    </xf>
    <xf numFmtId="0" fontId="152" fillId="35" borderId="109" xfId="19414" applyFont="1" applyFill="1" applyBorder="1" applyAlignment="1">
      <alignment horizontal="center" vertical="center" wrapText="1"/>
    </xf>
    <xf numFmtId="168" fontId="151" fillId="35" borderId="109" xfId="19431" applyNumberFormat="1" applyFont="1" applyFill="1" applyBorder="1" applyAlignment="1">
      <alignment horizontal="center" vertical="center" wrapText="1"/>
    </xf>
    <xf numFmtId="168" fontId="151" fillId="35" borderId="109" xfId="19435" applyNumberFormat="1" applyFont="1" applyFill="1" applyBorder="1" applyAlignment="1">
      <alignment horizontal="center" vertical="center" wrapText="1"/>
    </xf>
    <xf numFmtId="168" fontId="151" fillId="35" borderId="109" xfId="19439" applyNumberFormat="1" applyFont="1" applyFill="1" applyBorder="1" applyAlignment="1">
      <alignment horizontal="center" vertical="center" wrapText="1"/>
    </xf>
    <xf numFmtId="169" fontId="185" fillId="0" borderId="10" xfId="40058" applyNumberFormat="1" applyFont="1" applyFill="1" applyBorder="1" applyAlignment="1">
      <alignment horizontal="center" vertical="center"/>
    </xf>
    <xf numFmtId="169" fontId="185" fillId="0" borderId="10" xfId="40238" applyNumberFormat="1" applyFont="1" applyFill="1" applyBorder="1" applyAlignment="1">
      <alignment horizontal="center" vertical="center"/>
    </xf>
    <xf numFmtId="169" fontId="116" fillId="0" borderId="10" xfId="40238" applyNumberFormat="1" applyFont="1" applyFill="1" applyBorder="1" applyAlignment="1">
      <alignment horizontal="center" vertical="center"/>
    </xf>
    <xf numFmtId="169" fontId="116" fillId="0" borderId="10" xfId="40250" applyNumberFormat="1" applyFont="1" applyFill="1" applyBorder="1" applyAlignment="1">
      <alignment horizontal="center" vertical="center"/>
    </xf>
    <xf numFmtId="0" fontId="152" fillId="3" borderId="55" xfId="39980" applyFont="1" applyBorder="1" applyAlignment="1">
      <alignment horizontal="center" vertical="center" wrapText="1"/>
    </xf>
    <xf numFmtId="168" fontId="185" fillId="28" borderId="62" xfId="39992" applyNumberFormat="1" applyFont="1" applyFill="1" applyBorder="1" applyAlignment="1">
      <alignment horizontal="center" vertical="center"/>
    </xf>
    <xf numFmtId="168" fontId="185" fillId="28" borderId="64" xfId="40004" applyNumberFormat="1" applyFont="1" applyFill="1" applyBorder="1" applyAlignment="1">
      <alignment horizontal="center" vertical="center"/>
    </xf>
    <xf numFmtId="168" fontId="185" fillId="28" borderId="87" xfId="40016" applyNumberFormat="1" applyFont="1" applyFill="1" applyBorder="1" applyAlignment="1">
      <alignment horizontal="center" vertical="center"/>
    </xf>
    <xf numFmtId="0" fontId="152" fillId="3" borderId="55" xfId="40040" applyFont="1" applyBorder="1" applyAlignment="1">
      <alignment horizontal="center" vertical="center" wrapText="1"/>
    </xf>
    <xf numFmtId="168" fontId="185" fillId="28" borderId="62" xfId="40052" applyNumberFormat="1" applyFont="1" applyFill="1" applyBorder="1" applyAlignment="1">
      <alignment horizontal="center" vertical="center"/>
    </xf>
    <xf numFmtId="168" fontId="185" fillId="28" borderId="64" xfId="40064" applyNumberFormat="1" applyFont="1" applyFill="1" applyBorder="1" applyAlignment="1">
      <alignment horizontal="center" vertical="center"/>
    </xf>
    <xf numFmtId="0" fontId="152" fillId="3" borderId="55" xfId="40100" applyFont="1" applyBorder="1" applyAlignment="1">
      <alignment horizontal="center" vertical="center" wrapText="1"/>
    </xf>
    <xf numFmtId="168" fontId="151" fillId="28" borderId="62" xfId="40112" applyNumberFormat="1" applyFont="1" applyFill="1" applyBorder="1" applyAlignment="1">
      <alignment horizontal="center" vertical="center"/>
    </xf>
    <xf numFmtId="168" fontId="151" fillId="28" borderId="64" xfId="40124" applyNumberFormat="1" applyFont="1" applyFill="1" applyBorder="1" applyAlignment="1">
      <alignment horizontal="center" vertical="center"/>
    </xf>
    <xf numFmtId="168" fontId="151" fillId="28" borderId="87" xfId="40124" applyNumberFormat="1" applyFont="1" applyFill="1" applyBorder="1" applyAlignment="1">
      <alignment horizontal="center" vertical="center"/>
    </xf>
    <xf numFmtId="0" fontId="152" fillId="3" borderId="55" xfId="40160" applyFont="1" applyBorder="1" applyAlignment="1">
      <alignment horizontal="center" vertical="center" wrapText="1"/>
    </xf>
    <xf numFmtId="168" fontId="116" fillId="28" borderId="62" xfId="40172" applyNumberFormat="1" applyFont="1" applyFill="1" applyBorder="1" applyAlignment="1">
      <alignment horizontal="center" vertical="center"/>
    </xf>
    <xf numFmtId="168" fontId="116" fillId="28" borderId="64" xfId="40184" applyNumberFormat="1" applyFont="1" applyFill="1" applyBorder="1" applyAlignment="1">
      <alignment horizontal="center" vertical="center"/>
    </xf>
    <xf numFmtId="168" fontId="185" fillId="28" borderId="64" xfId="40184" applyNumberFormat="1" applyFont="1" applyFill="1" applyBorder="1" applyAlignment="1">
      <alignment horizontal="center" vertical="center"/>
    </xf>
    <xf numFmtId="168" fontId="185" fillId="28" borderId="87" xfId="40196" applyNumberFormat="1" applyFont="1" applyFill="1" applyBorder="1" applyAlignment="1">
      <alignment horizontal="center" vertical="center"/>
    </xf>
    <xf numFmtId="0" fontId="152" fillId="3" borderId="55" xfId="40220" applyFont="1" applyBorder="1" applyAlignment="1">
      <alignment horizontal="center" vertical="center" wrapText="1"/>
    </xf>
    <xf numFmtId="168" fontId="185" fillId="28" borderId="62" xfId="40232" applyNumberFormat="1" applyFont="1" applyFill="1" applyBorder="1" applyAlignment="1">
      <alignment horizontal="center" vertical="center"/>
    </xf>
    <xf numFmtId="168" fontId="185" fillId="28" borderId="64" xfId="40244" applyNumberFormat="1" applyFont="1" applyFill="1" applyBorder="1" applyAlignment="1">
      <alignment horizontal="center" vertical="center"/>
    </xf>
    <xf numFmtId="168" fontId="185" fillId="28" borderId="64" xfId="40256" applyNumberFormat="1" applyFont="1" applyFill="1" applyBorder="1" applyAlignment="1">
      <alignment horizontal="center" vertical="center"/>
    </xf>
    <xf numFmtId="168" fontId="151" fillId="28" borderId="73" xfId="40244" applyNumberFormat="1" applyFont="1" applyFill="1" applyBorder="1" applyAlignment="1">
      <alignment horizontal="center" vertical="center"/>
    </xf>
    <xf numFmtId="168" fontId="151" fillId="28" borderId="64" xfId="40244" applyNumberFormat="1" applyFont="1" applyFill="1" applyBorder="1" applyAlignment="1">
      <alignment horizontal="center" vertical="center"/>
    </xf>
    <xf numFmtId="168" fontId="151" fillId="28" borderId="87" xfId="40244" applyNumberFormat="1" applyFont="1" applyFill="1" applyBorder="1" applyAlignment="1">
      <alignment horizontal="center" vertical="center"/>
    </xf>
    <xf numFmtId="0" fontId="152" fillId="3" borderId="55" xfId="40280" applyFont="1" applyBorder="1" applyAlignment="1">
      <alignment horizontal="center" vertical="center" wrapText="1"/>
    </xf>
    <xf numFmtId="168" fontId="185" fillId="28" borderId="62" xfId="40292" applyNumberFormat="1" applyFont="1" applyFill="1" applyBorder="1" applyAlignment="1">
      <alignment horizontal="center" vertical="center"/>
    </xf>
    <xf numFmtId="168" fontId="185" fillId="28" borderId="64" xfId="40304" applyNumberFormat="1" applyFont="1" applyFill="1" applyBorder="1" applyAlignment="1">
      <alignment horizontal="center" vertical="center"/>
    </xf>
    <xf numFmtId="168" fontId="151" fillId="28" borderId="64" xfId="40304" applyNumberFormat="1" applyFont="1" applyFill="1" applyBorder="1" applyAlignment="1">
      <alignment horizontal="center" vertical="center"/>
    </xf>
    <xf numFmtId="168" fontId="151" fillId="28" borderId="87" xfId="40304" applyNumberFormat="1" applyFont="1" applyFill="1" applyBorder="1" applyAlignment="1">
      <alignment horizontal="center" vertical="center"/>
    </xf>
    <xf numFmtId="0" fontId="152" fillId="3" borderId="55" xfId="40340" applyFont="1" applyBorder="1" applyAlignment="1">
      <alignment horizontal="center" vertical="center" wrapText="1"/>
    </xf>
    <xf numFmtId="168" fontId="185" fillId="28" borderId="62" xfId="40534" applyNumberFormat="1" applyFont="1" applyFill="1" applyBorder="1" applyAlignment="1">
      <alignment horizontal="center" vertical="center"/>
    </xf>
    <xf numFmtId="168" fontId="185" fillId="28" borderId="64" xfId="40540" applyNumberFormat="1" applyFont="1" applyFill="1" applyBorder="1" applyAlignment="1">
      <alignment horizontal="center" vertical="center"/>
    </xf>
    <xf numFmtId="168" fontId="185" fillId="28" borderId="87" xfId="40546" applyNumberFormat="1" applyFont="1" applyFill="1" applyBorder="1" applyAlignment="1">
      <alignment horizontal="center" vertical="center"/>
    </xf>
    <xf numFmtId="0" fontId="152" fillId="3" borderId="55" xfId="40408" applyFont="1" applyBorder="1" applyAlignment="1">
      <alignment horizontal="center" vertical="center" wrapText="1"/>
    </xf>
    <xf numFmtId="168" fontId="185" fillId="28" borderId="62" xfId="40420" applyNumberFormat="1" applyFont="1" applyFill="1" applyBorder="1" applyAlignment="1">
      <alignment horizontal="center" vertical="center"/>
    </xf>
    <xf numFmtId="168" fontId="185" fillId="28" borderId="64" xfId="40432" applyNumberFormat="1" applyFont="1" applyFill="1" applyBorder="1" applyAlignment="1">
      <alignment horizontal="center" vertical="center"/>
    </xf>
    <xf numFmtId="168" fontId="185" fillId="28" borderId="87" xfId="40444" applyNumberFormat="1" applyFont="1" applyFill="1" applyBorder="1" applyAlignment="1">
      <alignment horizontal="center" vertical="center"/>
    </xf>
    <xf numFmtId="0" fontId="152" fillId="0" borderId="10" xfId="39968" applyFont="1" applyFill="1" applyBorder="1" applyAlignment="1">
      <alignment horizontal="center" vertical="center"/>
    </xf>
    <xf numFmtId="0" fontId="152" fillId="0" borderId="10" xfId="39970" applyFont="1" applyFill="1" applyBorder="1" applyAlignment="1">
      <alignment horizontal="center" vertical="center"/>
    </xf>
    <xf numFmtId="0" fontId="152" fillId="0" borderId="10" xfId="39980" applyFont="1" applyFill="1" applyBorder="1" applyAlignment="1">
      <alignment horizontal="center" vertical="center" wrapText="1"/>
    </xf>
    <xf numFmtId="168" fontId="185" fillId="0" borderId="10" xfId="39992" applyNumberFormat="1" applyFont="1" applyFill="1" applyBorder="1" applyAlignment="1">
      <alignment horizontal="center" vertical="center"/>
    </xf>
    <xf numFmtId="168" fontId="185" fillId="0" borderId="10" xfId="40004" applyNumberFormat="1" applyFont="1" applyFill="1" applyBorder="1" applyAlignment="1">
      <alignment horizontal="center" vertical="center"/>
    </xf>
    <xf numFmtId="168" fontId="185" fillId="0" borderId="10" xfId="40016" applyNumberFormat="1" applyFont="1" applyFill="1" applyBorder="1" applyAlignment="1">
      <alignment horizontal="center" vertical="center"/>
    </xf>
    <xf numFmtId="0" fontId="152" fillId="0" borderId="10" xfId="40028" applyFont="1" applyFill="1" applyBorder="1" applyAlignment="1">
      <alignment horizontal="center" vertical="center"/>
    </xf>
    <xf numFmtId="0" fontId="152" fillId="0" borderId="10" xfId="40030" applyFont="1" applyFill="1" applyBorder="1" applyAlignment="1">
      <alignment horizontal="center" vertical="center"/>
    </xf>
    <xf numFmtId="0" fontId="152" fillId="0" borderId="10" xfId="40040" applyFont="1" applyFill="1" applyBorder="1" applyAlignment="1">
      <alignment horizontal="center" vertical="center" wrapText="1"/>
    </xf>
    <xf numFmtId="168" fontId="185" fillId="0" borderId="10" xfId="40052" applyNumberFormat="1" applyFont="1" applyFill="1" applyBorder="1" applyAlignment="1">
      <alignment horizontal="center" vertical="center"/>
    </xf>
    <xf numFmtId="168" fontId="185" fillId="0" borderId="10" xfId="40064" applyNumberFormat="1" applyFont="1" applyFill="1" applyBorder="1" applyAlignment="1">
      <alignment horizontal="center" vertical="center"/>
    </xf>
    <xf numFmtId="168" fontId="185" fillId="0" borderId="10" xfId="40077" applyNumberFormat="1" applyFont="1" applyFill="1" applyBorder="1" applyAlignment="1">
      <alignment horizontal="center" vertical="center"/>
    </xf>
    <xf numFmtId="0" fontId="152" fillId="0" borderId="10" xfId="40088" applyFont="1" applyFill="1" applyBorder="1" applyAlignment="1">
      <alignment horizontal="center" vertical="center"/>
    </xf>
    <xf numFmtId="0" fontId="152" fillId="0" borderId="10" xfId="40090" applyFont="1" applyFill="1" applyBorder="1" applyAlignment="1">
      <alignment horizontal="center" vertical="center"/>
    </xf>
    <xf numFmtId="0" fontId="152" fillId="0" borderId="10" xfId="40100" applyFont="1" applyFill="1" applyBorder="1" applyAlignment="1">
      <alignment horizontal="center" vertical="center" wrapText="1"/>
    </xf>
    <xf numFmtId="168" fontId="151" fillId="0" borderId="10" xfId="40112" applyNumberFormat="1" applyFont="1" applyFill="1" applyBorder="1" applyAlignment="1">
      <alignment horizontal="center" vertical="center"/>
    </xf>
    <xf numFmtId="168" fontId="151" fillId="0" borderId="10" xfId="40124" applyNumberFormat="1" applyFont="1" applyFill="1" applyBorder="1" applyAlignment="1">
      <alignment horizontal="center" vertical="center"/>
    </xf>
    <xf numFmtId="0" fontId="152" fillId="0" borderId="10" xfId="40148" applyFont="1" applyFill="1" applyBorder="1" applyAlignment="1">
      <alignment horizontal="center" vertical="center"/>
    </xf>
    <xf numFmtId="0" fontId="152" fillId="0" borderId="10" xfId="40150" applyFont="1" applyFill="1" applyBorder="1" applyAlignment="1">
      <alignment horizontal="center" vertical="center"/>
    </xf>
    <xf numFmtId="0" fontId="152" fillId="0" borderId="10" xfId="40160" applyFont="1" applyFill="1" applyBorder="1" applyAlignment="1">
      <alignment horizontal="center" vertical="center" wrapText="1"/>
    </xf>
    <xf numFmtId="168" fontId="116" fillId="0" borderId="10" xfId="40172" applyNumberFormat="1" applyFont="1" applyFill="1" applyBorder="1" applyAlignment="1">
      <alignment horizontal="center" vertical="center"/>
    </xf>
    <xf numFmtId="168" fontId="116" fillId="0" borderId="10" xfId="40184" applyNumberFormat="1" applyFont="1" applyFill="1" applyBorder="1" applyAlignment="1">
      <alignment horizontal="center" vertical="center"/>
    </xf>
    <xf numFmtId="168" fontId="185" fillId="0" borderId="10" xfId="40184" applyNumberFormat="1" applyFont="1" applyFill="1" applyBorder="1" applyAlignment="1">
      <alignment horizontal="center" vertical="center"/>
    </xf>
    <xf numFmtId="168" fontId="185" fillId="0" borderId="10" xfId="40196" applyNumberFormat="1" applyFont="1" applyFill="1" applyBorder="1" applyAlignment="1">
      <alignment horizontal="center" vertical="center"/>
    </xf>
    <xf numFmtId="0" fontId="152" fillId="0" borderId="10" xfId="40208" applyFont="1" applyFill="1" applyBorder="1" applyAlignment="1">
      <alignment horizontal="center" vertical="center"/>
    </xf>
    <xf numFmtId="0" fontId="152" fillId="0" borderId="10" xfId="40210" applyFont="1" applyFill="1" applyBorder="1" applyAlignment="1">
      <alignment horizontal="center" vertical="center"/>
    </xf>
    <xf numFmtId="0" fontId="152" fillId="0" borderId="10" xfId="40220" applyFont="1" applyFill="1" applyBorder="1" applyAlignment="1">
      <alignment horizontal="center" vertical="center" wrapText="1"/>
    </xf>
    <xf numFmtId="168" fontId="185" fillId="0" borderId="10" xfId="40232" applyNumberFormat="1" applyFont="1" applyFill="1" applyBorder="1" applyAlignment="1">
      <alignment horizontal="center" vertical="center"/>
    </xf>
    <xf numFmtId="168" fontId="185" fillId="0" borderId="10" xfId="40244" applyNumberFormat="1" applyFont="1" applyFill="1" applyBorder="1" applyAlignment="1">
      <alignment horizontal="center" vertical="center"/>
    </xf>
    <xf numFmtId="168" fontId="185" fillId="0" borderId="10" xfId="40256" applyNumberFormat="1" applyFont="1" applyFill="1" applyBorder="1" applyAlignment="1">
      <alignment horizontal="center" vertical="center"/>
    </xf>
    <xf numFmtId="168" fontId="151" fillId="0" borderId="10" xfId="40244" applyNumberFormat="1" applyFont="1" applyFill="1" applyBorder="1" applyAlignment="1">
      <alignment horizontal="center" vertical="center"/>
    </xf>
    <xf numFmtId="0" fontId="152" fillId="0" borderId="10" xfId="40268" applyFont="1" applyFill="1" applyBorder="1" applyAlignment="1">
      <alignment horizontal="center" vertical="center"/>
    </xf>
    <xf numFmtId="0" fontId="152" fillId="0" borderId="10" xfId="40270" applyFont="1" applyFill="1" applyBorder="1" applyAlignment="1">
      <alignment horizontal="center" vertical="center"/>
    </xf>
    <xf numFmtId="0" fontId="152" fillId="0" borderId="10" xfId="40280" applyFont="1" applyFill="1" applyBorder="1" applyAlignment="1">
      <alignment horizontal="center" vertical="center" wrapText="1"/>
    </xf>
    <xf numFmtId="168" fontId="116" fillId="0" borderId="10" xfId="40292" applyNumberFormat="1" applyFont="1" applyFill="1" applyBorder="1" applyAlignment="1">
      <alignment horizontal="center" vertical="center"/>
    </xf>
    <xf numFmtId="168" fontId="116" fillId="0" borderId="10" xfId="40304" applyNumberFormat="1" applyFont="1" applyFill="1" applyBorder="1" applyAlignment="1">
      <alignment horizontal="center" vertical="center"/>
    </xf>
    <xf numFmtId="168" fontId="185" fillId="0" borderId="10" xfId="40304" applyNumberFormat="1" applyFont="1" applyFill="1" applyBorder="1" applyAlignment="1">
      <alignment horizontal="center" vertical="center"/>
    </xf>
    <xf numFmtId="168" fontId="151" fillId="0" borderId="10" xfId="40304" applyNumberFormat="1" applyFont="1" applyFill="1" applyBorder="1" applyAlignment="1">
      <alignment horizontal="center" vertical="center"/>
    </xf>
    <xf numFmtId="0" fontId="152" fillId="0" borderId="10" xfId="40328" applyFont="1" applyFill="1" applyBorder="1" applyAlignment="1">
      <alignment horizontal="center" vertical="center"/>
    </xf>
    <xf numFmtId="0" fontId="152" fillId="0" borderId="10" xfId="40330" applyFont="1" applyFill="1" applyBorder="1" applyAlignment="1">
      <alignment horizontal="center" vertical="center"/>
    </xf>
    <xf numFmtId="0" fontId="152" fillId="0" borderId="10" xfId="40340" applyFont="1" applyFill="1" applyBorder="1" applyAlignment="1">
      <alignment horizontal="center" vertical="center" wrapText="1"/>
    </xf>
    <xf numFmtId="168" fontId="185" fillId="0" borderId="10" xfId="40534" applyNumberFormat="1" applyFont="1" applyFill="1" applyBorder="1" applyAlignment="1">
      <alignment horizontal="center" vertical="center"/>
    </xf>
    <xf numFmtId="168" fontId="185" fillId="0" borderId="10" xfId="40540" applyNumberFormat="1" applyFont="1" applyFill="1" applyBorder="1" applyAlignment="1">
      <alignment horizontal="center" vertical="center"/>
    </xf>
    <xf numFmtId="168" fontId="185" fillId="0" borderId="10" xfId="40546" applyNumberFormat="1" applyFont="1" applyFill="1" applyBorder="1" applyAlignment="1">
      <alignment horizontal="center" vertical="center"/>
    </xf>
    <xf numFmtId="0" fontId="152" fillId="0" borderId="10" xfId="40396" applyFont="1" applyFill="1" applyBorder="1" applyAlignment="1">
      <alignment horizontal="center" vertical="center"/>
    </xf>
    <xf numFmtId="0" fontId="152" fillId="0" borderId="10" xfId="40398" applyFont="1" applyFill="1" applyBorder="1" applyAlignment="1">
      <alignment horizontal="center" vertical="center"/>
    </xf>
    <xf numFmtId="0" fontId="152" fillId="0" borderId="10" xfId="40408" applyFont="1" applyFill="1" applyBorder="1" applyAlignment="1">
      <alignment horizontal="center" vertical="center" wrapText="1"/>
    </xf>
    <xf numFmtId="168" fontId="185" fillId="0" borderId="10" xfId="40420" applyNumberFormat="1" applyFont="1" applyFill="1" applyBorder="1" applyAlignment="1">
      <alignment horizontal="center" vertical="center"/>
    </xf>
    <xf numFmtId="168" fontId="185" fillId="0" borderId="10" xfId="40432" applyNumberFormat="1" applyFont="1" applyFill="1" applyBorder="1" applyAlignment="1">
      <alignment horizontal="center" vertical="center"/>
    </xf>
    <xf numFmtId="168" fontId="185" fillId="0" borderId="10" xfId="40444" applyNumberFormat="1" applyFont="1" applyFill="1" applyBorder="1" applyAlignment="1">
      <alignment horizontal="center" vertical="center"/>
    </xf>
    <xf numFmtId="0" fontId="134" fillId="0" borderId="0" xfId="0" applyFont="1" applyAlignment="1">
      <alignment horizontal="right" vertical="top" wrapText="1"/>
    </xf>
    <xf numFmtId="169" fontId="185" fillId="28" borderId="78" xfId="39997" applyNumberFormat="1" applyFont="1" applyFill="1" applyBorder="1" applyAlignment="1">
      <alignment horizontal="center" vertical="center"/>
    </xf>
    <xf numFmtId="169" fontId="185" fillId="28" borderId="85" xfId="40377" applyNumberFormat="1" applyFont="1" applyFill="1" applyBorder="1" applyAlignment="1">
      <alignment horizontal="center" vertical="center"/>
    </xf>
    <xf numFmtId="169" fontId="185" fillId="28" borderId="56" xfId="39998" applyNumberFormat="1" applyFont="1" applyFill="1" applyBorder="1" applyAlignment="1">
      <alignment horizontal="center" vertical="center"/>
    </xf>
    <xf numFmtId="169" fontId="185" fillId="28" borderId="56" xfId="40358" applyNumberFormat="1" applyFont="1" applyFill="1" applyBorder="1" applyAlignment="1">
      <alignment horizontal="center" vertical="center"/>
    </xf>
    <xf numFmtId="169" fontId="185" fillId="28" borderId="86" xfId="40378" applyNumberFormat="1" applyFont="1" applyFill="1" applyBorder="1" applyAlignment="1">
      <alignment horizontal="center" vertical="center"/>
    </xf>
    <xf numFmtId="169" fontId="185" fillId="28" borderId="93" xfId="39999" applyNumberFormat="1" applyFont="1" applyFill="1" applyBorder="1" applyAlignment="1">
      <alignment horizontal="center" vertical="center"/>
    </xf>
    <xf numFmtId="169" fontId="185" fillId="28" borderId="93" xfId="40359" applyNumberFormat="1" applyFont="1" applyFill="1" applyBorder="1" applyAlignment="1">
      <alignment horizontal="center" vertical="center"/>
    </xf>
    <xf numFmtId="169" fontId="185" fillId="28" borderId="98" xfId="40379" applyNumberFormat="1" applyFont="1" applyFill="1" applyBorder="1" applyAlignment="1">
      <alignment horizontal="center" vertical="center"/>
    </xf>
    <xf numFmtId="169" fontId="185" fillId="28" borderId="63" xfId="39998" applyNumberFormat="1" applyFont="1" applyFill="1" applyBorder="1" applyAlignment="1">
      <alignment horizontal="center" vertical="center"/>
    </xf>
    <xf numFmtId="169" fontId="185" fillId="28" borderId="78" xfId="40358" applyNumberFormat="1" applyFont="1" applyFill="1" applyBorder="1" applyAlignment="1">
      <alignment horizontal="center" vertical="center"/>
    </xf>
    <xf numFmtId="169" fontId="185" fillId="28" borderId="85" xfId="40378" applyNumberFormat="1" applyFont="1" applyFill="1" applyBorder="1" applyAlignment="1">
      <alignment horizontal="center" vertical="center"/>
    </xf>
    <xf numFmtId="169" fontId="185" fillId="28" borderId="64" xfId="39999" applyNumberFormat="1" applyFont="1" applyFill="1" applyBorder="1" applyAlignment="1">
      <alignment horizontal="center" vertical="center"/>
    </xf>
    <xf numFmtId="169" fontId="185" fillId="28" borderId="78" xfId="39998" applyNumberFormat="1" applyFont="1" applyFill="1" applyBorder="1" applyAlignment="1">
      <alignment horizontal="center" vertical="center"/>
    </xf>
    <xf numFmtId="169" fontId="185" fillId="28" borderId="64" xfId="40359" applyNumberFormat="1" applyFont="1" applyFill="1" applyBorder="1" applyAlignment="1">
      <alignment horizontal="center" vertical="center"/>
    </xf>
    <xf numFmtId="169" fontId="185" fillId="28" borderId="87" xfId="40379" applyNumberFormat="1" applyFont="1" applyFill="1" applyBorder="1" applyAlignment="1">
      <alignment horizontal="center" vertical="center"/>
    </xf>
    <xf numFmtId="169" fontId="185" fillId="28" borderId="64" xfId="40000" applyNumberFormat="1" applyFont="1" applyFill="1" applyBorder="1" applyAlignment="1">
      <alignment horizontal="center" vertical="center"/>
    </xf>
    <xf numFmtId="169" fontId="185" fillId="28" borderId="64" xfId="40360" applyNumberFormat="1" applyFont="1" applyFill="1" applyBorder="1" applyAlignment="1">
      <alignment horizontal="center" vertical="center"/>
    </xf>
    <xf numFmtId="169" fontId="185" fillId="28" borderId="87" xfId="40380" applyNumberFormat="1" applyFont="1" applyFill="1" applyBorder="1" applyAlignment="1">
      <alignment horizontal="center" vertical="center"/>
    </xf>
    <xf numFmtId="0" fontId="152" fillId="3" borderId="53" xfId="39974" applyFont="1" applyBorder="1" applyAlignment="1">
      <alignment horizontal="center" vertical="center" wrapText="1"/>
    </xf>
    <xf numFmtId="170" fontId="156" fillId="27" borderId="151" xfId="19344" applyNumberFormat="1" applyFont="1" applyFill="1" applyBorder="1" applyAlignment="1">
      <alignment horizontal="center" vertical="center"/>
    </xf>
    <xf numFmtId="0" fontId="152" fillId="3" borderId="53" xfId="40034" applyFont="1" applyBorder="1" applyAlignment="1">
      <alignment horizontal="center" vertical="center" wrapText="1"/>
    </xf>
    <xf numFmtId="0" fontId="152" fillId="3" borderId="53" xfId="40094" applyFont="1" applyBorder="1" applyAlignment="1">
      <alignment horizontal="center" vertical="center" wrapText="1"/>
    </xf>
    <xf numFmtId="170" fontId="156" fillId="27" borderId="152" xfId="19344" applyNumberFormat="1" applyFont="1" applyFill="1" applyBorder="1" applyAlignment="1">
      <alignment horizontal="center" vertical="center"/>
    </xf>
    <xf numFmtId="170" fontId="156" fillId="27" borderId="153" xfId="19344" applyNumberFormat="1" applyFont="1" applyFill="1" applyBorder="1" applyAlignment="1">
      <alignment horizontal="center" vertical="center"/>
    </xf>
    <xf numFmtId="170" fontId="156" fillId="27" borderId="154" xfId="19344" applyNumberFormat="1" applyFont="1" applyFill="1" applyBorder="1" applyAlignment="1">
      <alignment horizontal="center" vertical="center"/>
    </xf>
    <xf numFmtId="0" fontId="0" fillId="0" borderId="10" xfId="0" applyFill="1" applyBorder="1" applyAlignment="1">
      <alignment horizontal="center" vertical="center"/>
    </xf>
    <xf numFmtId="0" fontId="152" fillId="0" borderId="10" xfId="39974" applyFont="1" applyFill="1" applyBorder="1" applyAlignment="1">
      <alignment horizontal="center" vertical="center" wrapText="1"/>
    </xf>
    <xf numFmtId="169" fontId="116" fillId="0" borderId="10" xfId="39988" applyNumberFormat="1" applyFont="1" applyFill="1" applyBorder="1" applyAlignment="1">
      <alignment horizontal="center" vertical="center"/>
    </xf>
    <xf numFmtId="169" fontId="116" fillId="0" borderId="10" xfId="40000" applyNumberFormat="1" applyFont="1" applyFill="1" applyBorder="1" applyAlignment="1">
      <alignment horizontal="center" vertical="center"/>
    </xf>
    <xf numFmtId="169" fontId="185" fillId="0" borderId="10" xfId="40000" applyNumberFormat="1" applyFont="1" applyFill="1" applyBorder="1" applyAlignment="1">
      <alignment horizontal="center" vertical="center"/>
    </xf>
    <xf numFmtId="169" fontId="116" fillId="0" borderId="10" xfId="40012" applyNumberFormat="1" applyFont="1" applyFill="1" applyBorder="1" applyAlignment="1">
      <alignment horizontal="center" vertical="center"/>
    </xf>
    <xf numFmtId="170" fontId="156" fillId="0" borderId="10" xfId="19344" applyNumberFormat="1" applyFont="1" applyFill="1" applyBorder="1" applyAlignment="1">
      <alignment horizontal="center" vertical="center"/>
    </xf>
    <xf numFmtId="0" fontId="152" fillId="0" borderId="10" xfId="40034" applyFont="1" applyFill="1" applyBorder="1" applyAlignment="1">
      <alignment horizontal="center" vertical="center" wrapText="1"/>
    </xf>
    <xf numFmtId="169" fontId="116" fillId="0" borderId="10" xfId="40048" applyNumberFormat="1" applyFont="1" applyFill="1" applyBorder="1" applyAlignment="1">
      <alignment horizontal="center" vertical="center"/>
    </xf>
    <xf numFmtId="169" fontId="116" fillId="0" borderId="10" xfId="40060" applyNumberFormat="1" applyFont="1" applyFill="1" applyBorder="1" applyAlignment="1">
      <alignment horizontal="center" vertical="center"/>
    </xf>
    <xf numFmtId="169" fontId="116" fillId="0" borderId="10" xfId="40072" applyNumberFormat="1" applyFont="1" applyFill="1" applyBorder="1" applyAlignment="1">
      <alignment horizontal="center" vertical="center"/>
    </xf>
    <xf numFmtId="0" fontId="152" fillId="0" borderId="10" xfId="40094" applyFont="1" applyFill="1" applyBorder="1" applyAlignment="1">
      <alignment horizontal="center" vertical="center" wrapText="1"/>
    </xf>
    <xf numFmtId="169" fontId="151" fillId="0" borderId="10" xfId="40108" applyNumberFormat="1" applyFont="1" applyFill="1" applyBorder="1" applyAlignment="1">
      <alignment horizontal="center" vertical="center"/>
    </xf>
    <xf numFmtId="169" fontId="151" fillId="0" borderId="10" xfId="40120" applyNumberFormat="1" applyFont="1" applyFill="1" applyBorder="1" applyAlignment="1">
      <alignment horizontal="center" vertical="center"/>
    </xf>
    <xf numFmtId="0" fontId="152" fillId="0" borderId="10" xfId="40156" applyFont="1" applyFill="1" applyBorder="1" applyAlignment="1">
      <alignment horizontal="center" vertical="center" wrapText="1"/>
    </xf>
    <xf numFmtId="169" fontId="116" fillId="0" borderId="10" xfId="40168" applyNumberFormat="1" applyFont="1" applyFill="1" applyBorder="1" applyAlignment="1">
      <alignment horizontal="center" vertical="center"/>
    </xf>
    <xf numFmtId="169" fontId="116" fillId="0" borderId="10" xfId="40180" applyNumberFormat="1" applyFont="1" applyFill="1" applyBorder="1" applyAlignment="1">
      <alignment horizontal="center" vertical="center"/>
    </xf>
    <xf numFmtId="169" fontId="116" fillId="0" borderId="10" xfId="40192" applyNumberFormat="1" applyFont="1" applyFill="1" applyBorder="1" applyAlignment="1">
      <alignment horizontal="center" vertical="center"/>
    </xf>
    <xf numFmtId="0" fontId="152" fillId="0" borderId="10" xfId="40216" applyFont="1" applyFill="1" applyBorder="1" applyAlignment="1">
      <alignment horizontal="center" vertical="center" wrapText="1"/>
    </xf>
    <xf numFmtId="169" fontId="116" fillId="0" borderId="10" xfId="40228" applyNumberFormat="1" applyFont="1" applyFill="1" applyBorder="1" applyAlignment="1">
      <alignment horizontal="center" vertical="center"/>
    </xf>
    <xf numFmtId="169" fontId="151" fillId="0" borderId="10" xfId="40240" applyNumberFormat="1" applyFont="1" applyFill="1" applyBorder="1" applyAlignment="1">
      <alignment horizontal="center" vertical="center"/>
    </xf>
    <xf numFmtId="0" fontId="152" fillId="0" borderId="10" xfId="40276" applyFont="1" applyFill="1" applyBorder="1" applyAlignment="1">
      <alignment horizontal="center" vertical="center" wrapText="1"/>
    </xf>
    <xf numFmtId="169" fontId="116" fillId="0" borderId="10" xfId="40288" applyNumberFormat="1" applyFont="1" applyFill="1" applyBorder="1" applyAlignment="1">
      <alignment horizontal="center" vertical="center"/>
    </xf>
    <xf numFmtId="169" fontId="116" fillId="0" borderId="10" xfId="40300" applyNumberFormat="1" applyFont="1" applyFill="1" applyBorder="1" applyAlignment="1">
      <alignment horizontal="center" vertical="center"/>
    </xf>
    <xf numFmtId="169" fontId="151" fillId="0" borderId="10" xfId="40300" applyNumberFormat="1" applyFont="1" applyFill="1" applyBorder="1" applyAlignment="1">
      <alignment horizontal="center" vertical="center"/>
    </xf>
    <xf numFmtId="0" fontId="152" fillId="0" borderId="10" xfId="40336" applyFont="1" applyFill="1" applyBorder="1" applyAlignment="1">
      <alignment horizontal="center" vertical="center" wrapText="1"/>
    </xf>
    <xf numFmtId="169" fontId="116" fillId="0" borderId="10" xfId="40348" applyNumberFormat="1" applyFont="1" applyFill="1" applyBorder="1" applyAlignment="1">
      <alignment horizontal="center" vertical="center"/>
    </xf>
    <xf numFmtId="169" fontId="116" fillId="0" borderId="10" xfId="40360" applyNumberFormat="1" applyFont="1" applyFill="1" applyBorder="1" applyAlignment="1">
      <alignment horizontal="center" vertical="center"/>
    </xf>
    <xf numFmtId="169" fontId="185" fillId="0" borderId="10" xfId="40360" applyNumberFormat="1" applyFont="1" applyFill="1" applyBorder="1" applyAlignment="1">
      <alignment horizontal="center" vertical="center"/>
    </xf>
    <xf numFmtId="169" fontId="185" fillId="0" borderId="10" xfId="40380" applyNumberFormat="1" applyFont="1" applyFill="1" applyBorder="1" applyAlignment="1">
      <alignment horizontal="center" vertical="center"/>
    </xf>
    <xf numFmtId="0" fontId="152" fillId="0" borderId="10" xfId="40404" applyFont="1" applyFill="1" applyBorder="1" applyAlignment="1">
      <alignment horizontal="center" vertical="center" wrapText="1"/>
    </xf>
    <xf numFmtId="169" fontId="116" fillId="0" borderId="10" xfId="40416" applyNumberFormat="1" applyFont="1" applyFill="1" applyBorder="1" applyAlignment="1">
      <alignment horizontal="center" vertical="center"/>
    </xf>
    <xf numFmtId="169" fontId="116" fillId="0" borderId="10" xfId="40428" applyNumberFormat="1" applyFont="1" applyFill="1" applyBorder="1" applyAlignment="1">
      <alignment horizontal="center" vertical="center"/>
    </xf>
    <xf numFmtId="169" fontId="116" fillId="0" borderId="10" xfId="40440" applyNumberFormat="1" applyFont="1" applyFill="1" applyBorder="1" applyAlignment="1">
      <alignment horizontal="center" vertical="center"/>
    </xf>
    <xf numFmtId="168" fontId="116" fillId="0" borderId="10" xfId="39994" applyNumberFormat="1" applyFont="1" applyFill="1" applyBorder="1" applyAlignment="1">
      <alignment horizontal="center" vertical="center"/>
    </xf>
    <xf numFmtId="168" fontId="116" fillId="0" borderId="10" xfId="40006" applyNumberFormat="1" applyFont="1" applyFill="1" applyBorder="1" applyAlignment="1">
      <alignment horizontal="center" vertical="center"/>
    </xf>
    <xf numFmtId="168" fontId="116" fillId="0" borderId="10" xfId="40018" applyNumberFormat="1" applyFont="1" applyFill="1" applyBorder="1" applyAlignment="1">
      <alignment horizontal="center" vertical="center"/>
    </xf>
    <xf numFmtId="168" fontId="116" fillId="0" borderId="10" xfId="40054" applyNumberFormat="1" applyFont="1" applyFill="1" applyBorder="1" applyAlignment="1">
      <alignment horizontal="center" vertical="center"/>
    </xf>
    <xf numFmtId="168" fontId="116" fillId="0" borderId="10" xfId="40066" applyNumberFormat="1" applyFont="1" applyFill="1" applyBorder="1" applyAlignment="1">
      <alignment horizontal="center" vertical="center"/>
    </xf>
    <xf numFmtId="168" fontId="116" fillId="0" borderId="10" xfId="40078" applyNumberFormat="1" applyFont="1" applyFill="1" applyBorder="1" applyAlignment="1">
      <alignment horizontal="center" vertical="center"/>
    </xf>
    <xf numFmtId="168" fontId="116" fillId="0" borderId="10" xfId="40198" applyNumberFormat="1" applyFont="1" applyFill="1" applyBorder="1" applyAlignment="1">
      <alignment horizontal="center" vertical="center"/>
    </xf>
    <xf numFmtId="168" fontId="116" fillId="0" borderId="10" xfId="40234" applyNumberFormat="1" applyFont="1" applyFill="1" applyBorder="1" applyAlignment="1">
      <alignment horizontal="center" vertical="center"/>
    </xf>
    <xf numFmtId="168" fontId="116" fillId="0" borderId="10" xfId="40246" applyNumberFormat="1" applyFont="1" applyFill="1" applyBorder="1" applyAlignment="1">
      <alignment horizontal="center" vertical="center"/>
    </xf>
    <xf numFmtId="168" fontId="116" fillId="0" borderId="10" xfId="40258" applyNumberFormat="1" applyFont="1" applyFill="1" applyBorder="1" applyAlignment="1">
      <alignment horizontal="center" vertical="center"/>
    </xf>
    <xf numFmtId="168" fontId="116" fillId="0" borderId="10" xfId="40536" applyNumberFormat="1" applyFont="1" applyFill="1" applyBorder="1" applyAlignment="1">
      <alignment horizontal="center" vertical="center"/>
    </xf>
    <xf numFmtId="168" fontId="116" fillId="0" borderId="10" xfId="40542" applyNumberFormat="1" applyFont="1" applyFill="1" applyBorder="1" applyAlignment="1">
      <alignment horizontal="center" vertical="center"/>
    </xf>
    <xf numFmtId="168" fontId="116" fillId="0" borderId="10" xfId="40422" applyNumberFormat="1" applyFont="1" applyFill="1" applyBorder="1" applyAlignment="1">
      <alignment horizontal="center" vertical="center"/>
    </xf>
    <xf numFmtId="168" fontId="116" fillId="0" borderId="10" xfId="40434" applyNumberFormat="1" applyFont="1" applyFill="1" applyBorder="1" applyAlignment="1">
      <alignment horizontal="center" vertical="center"/>
    </xf>
    <xf numFmtId="168" fontId="116" fillId="0" borderId="10" xfId="40446" applyNumberFormat="1" applyFont="1" applyFill="1" applyBorder="1" applyAlignment="1">
      <alignment horizontal="center" vertical="center"/>
    </xf>
    <xf numFmtId="0" fontId="152" fillId="3" borderId="57" xfId="46601" applyFont="1" applyBorder="1" applyAlignment="1">
      <alignment horizontal="center" wrapText="1"/>
    </xf>
    <xf numFmtId="0" fontId="152" fillId="26" borderId="58" xfId="46602" applyFont="1" applyFill="1" applyBorder="1" applyAlignment="1">
      <alignment horizontal="left" vertical="top" wrapText="1"/>
    </xf>
    <xf numFmtId="0" fontId="152" fillId="26" borderId="58" xfId="46603" applyFont="1" applyFill="1" applyBorder="1" applyAlignment="1">
      <alignment horizontal="left" vertical="top" wrapText="1"/>
    </xf>
    <xf numFmtId="168" fontId="151" fillId="28" borderId="58" xfId="46604" applyNumberFormat="1" applyFont="1" applyFill="1" applyBorder="1" applyAlignment="1">
      <alignment horizontal="right" vertical="top"/>
    </xf>
    <xf numFmtId="0" fontId="152" fillId="26" borderId="59" xfId="46605" applyFont="1" applyFill="1" applyBorder="1" applyAlignment="1">
      <alignment horizontal="left" vertical="top" wrapText="1"/>
    </xf>
    <xf numFmtId="0" fontId="152" fillId="26" borderId="59" xfId="46606" applyFont="1" applyFill="1" applyBorder="1" applyAlignment="1">
      <alignment horizontal="left" vertical="top" wrapText="1"/>
    </xf>
    <xf numFmtId="168" fontId="151" fillId="28" borderId="59" xfId="46607" applyNumberFormat="1" applyFont="1" applyFill="1" applyBorder="1" applyAlignment="1">
      <alignment horizontal="right" vertical="top"/>
    </xf>
    <xf numFmtId="0" fontId="152" fillId="26" borderId="60" xfId="46608" applyFont="1" applyFill="1" applyBorder="1" applyAlignment="1">
      <alignment horizontal="left" vertical="top" wrapText="1"/>
    </xf>
    <xf numFmtId="0" fontId="152" fillId="26" borderId="60" xfId="46609" applyFont="1" applyFill="1" applyBorder="1" applyAlignment="1">
      <alignment horizontal="left" vertical="top" wrapText="1"/>
    </xf>
    <xf numFmtId="168" fontId="151" fillId="28" borderId="60" xfId="46610" applyNumberFormat="1" applyFont="1" applyFill="1" applyBorder="1" applyAlignment="1">
      <alignment horizontal="right" vertical="top"/>
    </xf>
    <xf numFmtId="0" fontId="134" fillId="3" borderId="10" xfId="46525" applyFont="1" applyAlignment="1">
      <alignment horizontal="right" vertical="top" wrapText="1"/>
    </xf>
    <xf numFmtId="0" fontId="134" fillId="3" borderId="10" xfId="46527" applyFont="1" applyAlignment="1">
      <alignment horizontal="right" vertical="top" wrapText="1"/>
    </xf>
    <xf numFmtId="0" fontId="134" fillId="3" borderId="10" xfId="46529" applyFont="1" applyAlignment="1">
      <alignment horizontal="right" vertical="top" wrapText="1"/>
    </xf>
    <xf numFmtId="0" fontId="134" fillId="3" borderId="57" xfId="46531" applyFont="1" applyBorder="1" applyAlignment="1">
      <alignment horizontal="right" vertical="top" wrapText="1"/>
    </xf>
    <xf numFmtId="0" fontId="134" fillId="3" borderId="57" xfId="46533" applyFont="1" applyBorder="1" applyAlignment="1">
      <alignment horizontal="right" vertical="top" wrapText="1"/>
    </xf>
    <xf numFmtId="0" fontId="134" fillId="3" borderId="57" xfId="46535" applyFont="1" applyBorder="1" applyAlignment="1">
      <alignment horizontal="right" vertical="top" wrapText="1"/>
    </xf>
    <xf numFmtId="166" fontId="134" fillId="28" borderId="58" xfId="46537" applyNumberFormat="1" applyFont="1" applyFill="1" applyBorder="1" applyAlignment="1">
      <alignment horizontal="right" vertical="top" wrapText="1"/>
    </xf>
    <xf numFmtId="166" fontId="134" fillId="28" borderId="58" xfId="46539" applyNumberFormat="1" applyFont="1" applyFill="1" applyBorder="1" applyAlignment="1">
      <alignment horizontal="right" vertical="top" wrapText="1"/>
    </xf>
    <xf numFmtId="166" fontId="134" fillId="28" borderId="58" xfId="46541" applyNumberFormat="1" applyFont="1" applyFill="1" applyBorder="1" applyAlignment="1">
      <alignment horizontal="right" vertical="top" wrapText="1"/>
    </xf>
    <xf numFmtId="166" fontId="134" fillId="28" borderId="59" xfId="46543" applyNumberFormat="1" applyFont="1" applyFill="1" applyBorder="1" applyAlignment="1">
      <alignment horizontal="right" vertical="top" wrapText="1"/>
    </xf>
    <xf numFmtId="166" fontId="134" fillId="28" borderId="59" xfId="46545" applyNumberFormat="1" applyFont="1" applyFill="1" applyBorder="1" applyAlignment="1">
      <alignment horizontal="right" vertical="top" wrapText="1"/>
    </xf>
    <xf numFmtId="166" fontId="134" fillId="28" borderId="59" xfId="46547" applyNumberFormat="1" applyFont="1" applyFill="1" applyBorder="1" applyAlignment="1">
      <alignment horizontal="right" vertical="top" wrapText="1"/>
    </xf>
    <xf numFmtId="166" fontId="134" fillId="28" borderId="60" xfId="46549" applyNumberFormat="1" applyFont="1" applyFill="1" applyBorder="1" applyAlignment="1">
      <alignment horizontal="right" vertical="top" wrapText="1"/>
    </xf>
    <xf numFmtId="166" fontId="134" fillId="28" borderId="60" xfId="46551" applyNumberFormat="1" applyFont="1" applyFill="1" applyBorder="1" applyAlignment="1">
      <alignment horizontal="right" vertical="top" wrapText="1"/>
    </xf>
    <xf numFmtId="166" fontId="134" fillId="28" borderId="60" xfId="46553" applyNumberFormat="1" applyFont="1" applyFill="1" applyBorder="1" applyAlignment="1">
      <alignment horizontal="right" vertical="top" wrapText="1"/>
    </xf>
    <xf numFmtId="0" fontId="134" fillId="3" borderId="57" xfId="46555" applyFont="1" applyBorder="1" applyAlignment="1">
      <alignment horizontal="right" vertical="top" wrapText="1"/>
    </xf>
    <xf numFmtId="0" fontId="134" fillId="3" borderId="57" xfId="46557" applyFont="1" applyBorder="1" applyAlignment="1">
      <alignment horizontal="right" vertical="top" wrapText="1"/>
    </xf>
    <xf numFmtId="0" fontId="134" fillId="3" borderId="57" xfId="46559" applyFont="1" applyBorder="1" applyAlignment="1">
      <alignment horizontal="right" vertical="top" wrapText="1"/>
    </xf>
    <xf numFmtId="167" fontId="134" fillId="28" borderId="59" xfId="46560" applyNumberFormat="1" applyFont="1" applyFill="1" applyBorder="1" applyAlignment="1">
      <alignment horizontal="right" vertical="top" wrapText="1"/>
    </xf>
    <xf numFmtId="167" fontId="134" fillId="28" borderId="59" xfId="46561" applyNumberFormat="1" applyFont="1" applyFill="1" applyBorder="1" applyAlignment="1">
      <alignment horizontal="right" vertical="top" wrapText="1"/>
    </xf>
    <xf numFmtId="167" fontId="134" fillId="28" borderId="59" xfId="46562" applyNumberFormat="1" applyFont="1" applyFill="1" applyBorder="1" applyAlignment="1">
      <alignment horizontal="right" vertical="top" wrapText="1"/>
    </xf>
    <xf numFmtId="0" fontId="134" fillId="3" borderId="130" xfId="46567" applyFont="1" applyBorder="1" applyAlignment="1">
      <alignment horizontal="right" vertical="top" wrapText="1"/>
    </xf>
    <xf numFmtId="0" fontId="134" fillId="3" borderId="54" xfId="46568" applyFont="1" applyBorder="1" applyAlignment="1">
      <alignment horizontal="right" vertical="top" wrapText="1"/>
    </xf>
    <xf numFmtId="0" fontId="134" fillId="3" borderId="55" xfId="46569" applyFont="1" applyBorder="1" applyAlignment="1">
      <alignment horizontal="right" vertical="top" wrapText="1"/>
    </xf>
    <xf numFmtId="166" fontId="134" fillId="28" borderId="131" xfId="46571" applyNumberFormat="1" applyFont="1" applyFill="1" applyBorder="1" applyAlignment="1">
      <alignment horizontal="right" vertical="top" wrapText="1"/>
    </xf>
    <xf numFmtId="166" fontId="134" fillId="28" borderId="132" xfId="46572" applyNumberFormat="1" applyFont="1" applyFill="1" applyBorder="1" applyAlignment="1">
      <alignment horizontal="right" vertical="top" wrapText="1"/>
    </xf>
    <xf numFmtId="166" fontId="134" fillId="28" borderId="133" xfId="46573" applyNumberFormat="1" applyFont="1" applyFill="1" applyBorder="1" applyAlignment="1">
      <alignment horizontal="right" vertical="top" wrapText="1"/>
    </xf>
    <xf numFmtId="0" fontId="134" fillId="3" borderId="130" xfId="46578" applyFont="1" applyBorder="1" applyAlignment="1">
      <alignment horizontal="right" vertical="top" wrapText="1"/>
    </xf>
    <xf numFmtId="0" fontId="134" fillId="3" borderId="54" xfId="46579" applyFont="1" applyBorder="1" applyAlignment="1">
      <alignment horizontal="right" vertical="top" wrapText="1"/>
    </xf>
    <xf numFmtId="0" fontId="134" fillId="3" borderId="55" xfId="46580" applyFont="1" applyBorder="1" applyAlignment="1">
      <alignment horizontal="right" vertical="top" wrapText="1"/>
    </xf>
    <xf numFmtId="166" fontId="134" fillId="28" borderId="131" xfId="46582" applyNumberFormat="1" applyFont="1" applyFill="1" applyBorder="1" applyAlignment="1">
      <alignment horizontal="right" vertical="top" wrapText="1"/>
    </xf>
    <xf numFmtId="166" fontId="134" fillId="28" borderId="132" xfId="46583" applyNumberFormat="1" applyFont="1" applyFill="1" applyBorder="1" applyAlignment="1">
      <alignment horizontal="right" vertical="top" wrapText="1"/>
    </xf>
    <xf numFmtId="166" fontId="134" fillId="28" borderId="133" xfId="46584" applyNumberFormat="1" applyFont="1" applyFill="1" applyBorder="1" applyAlignment="1">
      <alignment horizontal="right" vertical="top" wrapText="1"/>
    </xf>
    <xf numFmtId="0" fontId="134" fillId="3" borderId="130" xfId="46589" applyFont="1" applyBorder="1" applyAlignment="1">
      <alignment horizontal="right" vertical="top" wrapText="1"/>
    </xf>
    <xf numFmtId="0" fontId="134" fillId="3" borderId="54" xfId="46590" applyFont="1" applyBorder="1" applyAlignment="1">
      <alignment horizontal="right" vertical="top" wrapText="1"/>
    </xf>
    <xf numFmtId="0" fontId="134" fillId="3" borderId="55" xfId="46591" applyFont="1" applyBorder="1" applyAlignment="1">
      <alignment horizontal="right" vertical="top" wrapText="1"/>
    </xf>
    <xf numFmtId="166" fontId="134" fillId="28" borderId="131" xfId="46593" applyNumberFormat="1" applyFont="1" applyFill="1" applyBorder="1" applyAlignment="1">
      <alignment horizontal="right" vertical="top" wrapText="1"/>
    </xf>
    <xf numFmtId="166" fontId="134" fillId="28" borderId="132" xfId="46594" applyNumberFormat="1" applyFont="1" applyFill="1" applyBorder="1" applyAlignment="1">
      <alignment horizontal="right" vertical="top" wrapText="1"/>
    </xf>
    <xf numFmtId="166" fontId="134" fillId="28" borderId="133" xfId="46595" applyNumberFormat="1" applyFont="1" applyFill="1" applyBorder="1" applyAlignment="1">
      <alignment horizontal="right" vertical="top" wrapText="1"/>
    </xf>
    <xf numFmtId="0" fontId="114" fillId="4" borderId="15" xfId="19344" applyFont="1" applyFill="1" applyBorder="1" applyAlignment="1" applyProtection="1">
      <alignment horizontal="center" wrapText="1"/>
      <protection locked="0"/>
    </xf>
    <xf numFmtId="0" fontId="162" fillId="3" borderId="10" xfId="19344" applyFont="1" applyBorder="1"/>
    <xf numFmtId="0" fontId="153" fillId="3" borderId="10" xfId="19344" applyFont="1" applyBorder="1"/>
    <xf numFmtId="0" fontId="153" fillId="27" borderId="10" xfId="19344" applyFont="1" applyFill="1" applyBorder="1" applyAlignment="1">
      <alignment wrapText="1"/>
    </xf>
    <xf numFmtId="0" fontId="153" fillId="3" borderId="10" xfId="19344" applyFont="1" applyBorder="1" applyAlignment="1">
      <alignment wrapText="1"/>
    </xf>
    <xf numFmtId="0" fontId="154" fillId="27" borderId="10" xfId="19344" applyFont="1" applyFill="1" applyBorder="1" applyAlignment="1">
      <alignment wrapText="1"/>
    </xf>
    <xf numFmtId="0" fontId="25" fillId="3" borderId="10" xfId="19344" applyFont="1" applyBorder="1" applyAlignment="1">
      <alignment wrapText="1"/>
    </xf>
    <xf numFmtId="0" fontId="162" fillId="27" borderId="10" xfId="19344" applyFont="1" applyFill="1" applyBorder="1" applyAlignment="1">
      <alignment wrapText="1"/>
    </xf>
    <xf numFmtId="0" fontId="162" fillId="3" borderId="10" xfId="19344" applyFont="1" applyBorder="1" applyAlignment="1">
      <alignment wrapText="1"/>
    </xf>
    <xf numFmtId="0" fontId="118" fillId="3" borderId="10" xfId="19344" applyFont="1" applyBorder="1" applyAlignment="1">
      <alignment wrapText="1"/>
    </xf>
    <xf numFmtId="1" fontId="119" fillId="3" borderId="10" xfId="19344" applyNumberFormat="1" applyFont="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protection locked="0"/>
    </xf>
    <xf numFmtId="164" fontId="121" fillId="3" borderId="10" xfId="19344" applyNumberFormat="1" applyFont="1" applyAlignment="1" applyProtection="1">
      <alignment horizontal="center" vertical="center"/>
      <protection locked="0"/>
    </xf>
    <xf numFmtId="0" fontId="72" fillId="4" borderId="1" xfId="19344" applyFont="1" applyFill="1" applyBorder="1" applyAlignment="1" applyProtection="1">
      <alignment horizontal="center"/>
      <protection locked="0"/>
    </xf>
    <xf numFmtId="0" fontId="72" fillId="4" borderId="11" xfId="19344" applyFont="1" applyFill="1" applyBorder="1" applyAlignment="1" applyProtection="1">
      <alignment horizontal="center"/>
      <protection locked="0"/>
    </xf>
    <xf numFmtId="0" fontId="72" fillId="4" borderId="2" xfId="19344" applyFont="1" applyFill="1" applyBorder="1" applyAlignment="1" applyProtection="1">
      <alignment horizontal="center"/>
      <protection locked="0"/>
    </xf>
    <xf numFmtId="0" fontId="115" fillId="4" borderId="1" xfId="19344" applyFont="1" applyFill="1" applyBorder="1" applyAlignment="1" applyProtection="1">
      <alignment horizontal="center" vertical="center"/>
      <protection locked="0"/>
    </xf>
    <xf numFmtId="0" fontId="25" fillId="3" borderId="11" xfId="19344" applyFont="1" applyBorder="1" applyAlignment="1" applyProtection="1">
      <alignment horizontal="center" vertical="center"/>
      <protection locked="0"/>
    </xf>
    <xf numFmtId="0" fontId="25" fillId="3" borderId="5" xfId="19344" applyFont="1" applyBorder="1" applyAlignment="1" applyProtection="1">
      <alignment horizontal="center" vertical="center"/>
      <protection locked="0"/>
    </xf>
    <xf numFmtId="0" fontId="25" fillId="3" borderId="12" xfId="19344" applyFont="1" applyBorder="1" applyAlignment="1" applyProtection="1">
      <alignment horizontal="center" vertical="center"/>
      <protection locked="0"/>
    </xf>
    <xf numFmtId="0" fontId="25" fillId="4" borderId="11" xfId="19344" applyFont="1" applyFill="1" applyBorder="1" applyAlignment="1" applyProtection="1">
      <alignment horizontal="center" vertical="center"/>
      <protection locked="0"/>
    </xf>
    <xf numFmtId="0" fontId="25" fillId="4" borderId="12" xfId="19344" applyFont="1" applyFill="1" applyBorder="1" applyAlignment="1" applyProtection="1">
      <alignment horizontal="center" vertical="center"/>
      <protection locked="0"/>
    </xf>
    <xf numFmtId="0" fontId="176" fillId="2" borderId="1" xfId="19344" applyFont="1" applyFill="1" applyBorder="1" applyAlignment="1" applyProtection="1">
      <alignment horizontal="center" vertical="center" wrapText="1"/>
      <protection locked="0"/>
    </xf>
    <xf numFmtId="0" fontId="177" fillId="2" borderId="11" xfId="19344" applyFont="1" applyFill="1" applyBorder="1" applyAlignment="1" applyProtection="1">
      <alignment horizontal="center" vertical="center" wrapText="1"/>
      <protection locked="0"/>
    </xf>
    <xf numFmtId="0" fontId="177" fillId="2" borderId="2" xfId="19344" applyFont="1" applyFill="1" applyBorder="1" applyAlignment="1" applyProtection="1">
      <alignment horizontal="center" vertical="center" wrapText="1"/>
      <protection locked="0"/>
    </xf>
    <xf numFmtId="0" fontId="177" fillId="2" borderId="5" xfId="19344" applyFont="1" applyFill="1" applyBorder="1" applyAlignment="1" applyProtection="1">
      <alignment horizontal="center" vertical="center" wrapText="1"/>
      <protection locked="0"/>
    </xf>
    <xf numFmtId="0" fontId="177" fillId="2" borderId="12" xfId="19344" applyFont="1" applyFill="1" applyBorder="1" applyAlignment="1" applyProtection="1">
      <alignment horizontal="center" vertical="center" wrapText="1"/>
      <protection locked="0"/>
    </xf>
    <xf numFmtId="0" fontId="177" fillId="2" borderId="6" xfId="19344" applyFont="1" applyFill="1" applyBorder="1" applyAlignment="1" applyProtection="1">
      <alignment horizontal="center" vertical="center" wrapText="1"/>
      <protection locked="0"/>
    </xf>
    <xf numFmtId="0" fontId="72" fillId="4" borderId="1" xfId="19344" applyFont="1" applyFill="1" applyBorder="1" applyAlignment="1" applyProtection="1">
      <alignment horizontal="center" vertical="center"/>
      <protection locked="0"/>
    </xf>
    <xf numFmtId="0" fontId="25" fillId="3" borderId="11" xfId="19344" applyBorder="1" applyAlignment="1" applyProtection="1">
      <alignment horizontal="center" vertical="center"/>
      <protection locked="0"/>
    </xf>
    <xf numFmtId="0" fontId="25" fillId="3" borderId="2" xfId="19344" applyBorder="1" applyAlignment="1" applyProtection="1">
      <alignment horizontal="center" vertical="center"/>
      <protection locked="0"/>
    </xf>
    <xf numFmtId="0" fontId="117" fillId="4" borderId="11" xfId="19344" applyFont="1" applyFill="1" applyBorder="1" applyAlignment="1" applyProtection="1">
      <alignment horizontal="center" vertical="center"/>
      <protection locked="0"/>
    </xf>
    <xf numFmtId="0" fontId="117" fillId="4" borderId="10" xfId="19344" applyFont="1" applyFill="1" applyBorder="1" applyAlignment="1" applyProtection="1">
      <alignment horizontal="center" vertical="center"/>
      <protection locked="0"/>
    </xf>
    <xf numFmtId="0" fontId="120" fillId="3" borderId="12" xfId="19344" applyFon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2" xfId="0" applyBorder="1" applyAlignment="1" applyProtection="1">
      <alignment vertical="center"/>
      <protection locked="0"/>
    </xf>
    <xf numFmtId="0" fontId="72" fillId="4" borderId="37" xfId="19344" applyFont="1" applyFill="1" applyBorder="1" applyAlignment="1" applyProtection="1">
      <alignment horizontal="right" vertical="center" wrapText="1"/>
      <protection locked="0"/>
    </xf>
    <xf numFmtId="0" fontId="25" fillId="4" borderId="38" xfId="19344" applyFill="1" applyBorder="1" applyAlignment="1" applyProtection="1">
      <alignment horizontal="right" vertical="center" wrapText="1"/>
      <protection locked="0"/>
    </xf>
    <xf numFmtId="0" fontId="25" fillId="4" borderId="40" xfId="19344" applyFill="1" applyBorder="1" applyAlignment="1" applyProtection="1">
      <alignment horizontal="right" vertical="center" wrapText="1"/>
      <protection locked="0"/>
    </xf>
    <xf numFmtId="0" fontId="25" fillId="4" borderId="41" xfId="19344" applyFill="1" applyBorder="1" applyAlignment="1" applyProtection="1">
      <alignment horizontal="right" vertical="center" wrapText="1"/>
      <protection locked="0"/>
    </xf>
    <xf numFmtId="0" fontId="25" fillId="4" borderId="3" xfId="19344" applyFont="1" applyFill="1" applyBorder="1" applyAlignment="1" applyProtection="1">
      <alignment horizontal="right" vertical="center"/>
      <protection locked="0"/>
    </xf>
    <xf numFmtId="0" fontId="25" fillId="3" borderId="10" xfId="19344" applyFont="1" applyBorder="1" applyAlignment="1" applyProtection="1">
      <alignment horizontal="right"/>
      <protection locked="0"/>
    </xf>
    <xf numFmtId="0" fontId="25" fillId="3" borderId="5" xfId="19344" applyFont="1" applyBorder="1" applyAlignment="1" applyProtection="1">
      <alignment horizontal="right"/>
      <protection locked="0"/>
    </xf>
    <xf numFmtId="0" fontId="25" fillId="3" borderId="12" xfId="19344" applyFont="1" applyBorder="1" applyAlignment="1" applyProtection="1">
      <alignment horizontal="right"/>
      <protection locked="0"/>
    </xf>
    <xf numFmtId="0" fontId="117" fillId="4" borderId="12" xfId="19344" applyFont="1" applyFill="1" applyBorder="1" applyAlignment="1" applyProtection="1">
      <alignment horizontal="center" vertical="center"/>
      <protection locked="0"/>
    </xf>
    <xf numFmtId="164" fontId="121" fillId="3" borderId="10" xfId="19344" applyNumberFormat="1" applyFont="1" applyAlignment="1" applyProtection="1">
      <alignment horizontal="center"/>
      <protection locked="0"/>
    </xf>
    <xf numFmtId="0" fontId="122" fillId="3" borderId="10" xfId="19344" applyFont="1" applyAlignment="1" applyProtection="1">
      <alignment horizontal="center" vertical="center"/>
      <protection locked="0"/>
    </xf>
    <xf numFmtId="0" fontId="0" fillId="0" borderId="0" xfId="0" applyAlignment="1" applyProtection="1">
      <alignment horizontal="center" vertical="center"/>
      <protection locked="0"/>
    </xf>
    <xf numFmtId="0" fontId="121" fillId="3" borderId="10" xfId="19344" applyFont="1" applyAlignment="1" applyProtection="1">
      <alignment horizontal="center" vertical="center"/>
      <protection locked="0"/>
    </xf>
    <xf numFmtId="0" fontId="121" fillId="0" borderId="0" xfId="0" applyFont="1" applyAlignment="1" applyProtection="1">
      <alignment horizontal="center" vertical="center"/>
      <protection locked="0"/>
    </xf>
    <xf numFmtId="0" fontId="119" fillId="0" borderId="0" xfId="0" applyFont="1" applyAlignment="1" applyProtection="1">
      <alignment horizontal="center"/>
      <protection locked="0"/>
    </xf>
    <xf numFmtId="0" fontId="119" fillId="3" borderId="10" xfId="19344" applyFont="1" applyAlignment="1" applyProtection="1">
      <alignment horizontal="center"/>
      <protection locked="0"/>
    </xf>
    <xf numFmtId="0" fontId="119" fillId="0" borderId="10" xfId="0" applyFont="1" applyBorder="1" applyAlignment="1">
      <alignment horizontal="center"/>
    </xf>
    <xf numFmtId="1" fontId="121" fillId="3" borderId="10" xfId="19344" applyNumberFormat="1" applyFont="1" applyAlignment="1" applyProtection="1">
      <alignment horizontal="center"/>
      <protection locked="0"/>
    </xf>
    <xf numFmtId="0" fontId="121" fillId="0" borderId="0" xfId="0" applyFont="1" applyAlignment="1" applyProtection="1">
      <alignment horizontal="center"/>
      <protection locked="0"/>
    </xf>
    <xf numFmtId="0" fontId="121" fillId="3" borderId="10" xfId="19344" applyFont="1" applyAlignment="1" applyProtection="1">
      <alignment horizontal="center"/>
      <protection locked="0"/>
    </xf>
    <xf numFmtId="0" fontId="115" fillId="4" borderId="1" xfId="19344" applyFont="1" applyFill="1" applyBorder="1" applyAlignment="1" applyProtection="1">
      <alignment horizontal="right" vertical="center"/>
      <protection locked="0"/>
    </xf>
    <xf numFmtId="0" fontId="115" fillId="0" borderId="11" xfId="0" applyFont="1" applyBorder="1" applyAlignment="1" applyProtection="1">
      <alignment horizontal="right"/>
      <protection locked="0"/>
    </xf>
    <xf numFmtId="0" fontId="115" fillId="0" borderId="5" xfId="0" applyFont="1" applyBorder="1" applyAlignment="1" applyProtection="1">
      <alignment horizontal="right"/>
      <protection locked="0"/>
    </xf>
    <xf numFmtId="0" fontId="115" fillId="0" borderId="12" xfId="0" applyFont="1" applyBorder="1" applyAlignment="1" applyProtection="1">
      <alignment horizontal="right"/>
      <protection locked="0"/>
    </xf>
    <xf numFmtId="0" fontId="112" fillId="2" borderId="1" xfId="19344" applyFont="1" applyFill="1" applyBorder="1" applyAlignment="1" applyProtection="1">
      <alignment horizontal="center" vertical="center" wrapText="1"/>
      <protection locked="0"/>
    </xf>
    <xf numFmtId="0" fontId="113" fillId="2" borderId="11" xfId="19344" applyFont="1" applyFill="1" applyBorder="1" applyAlignment="1" applyProtection="1">
      <alignment horizontal="center" vertical="center" wrapText="1"/>
      <protection locked="0"/>
    </xf>
    <xf numFmtId="0" fontId="113" fillId="2" borderId="2" xfId="19344" applyFont="1" applyFill="1" applyBorder="1" applyAlignment="1" applyProtection="1">
      <alignment horizontal="center" vertical="center" wrapText="1"/>
      <protection locked="0"/>
    </xf>
    <xf numFmtId="0" fontId="113" fillId="2" borderId="5" xfId="19344" applyFont="1" applyFill="1" applyBorder="1" applyAlignment="1" applyProtection="1">
      <alignment horizontal="center" vertical="center" wrapText="1"/>
      <protection locked="0"/>
    </xf>
    <xf numFmtId="0" fontId="113" fillId="2" borderId="12" xfId="19344" applyFont="1" applyFill="1" applyBorder="1" applyAlignment="1" applyProtection="1">
      <alignment horizontal="center" vertical="center" wrapText="1"/>
      <protection locked="0"/>
    </xf>
    <xf numFmtId="0" fontId="113" fillId="2" borderId="6" xfId="19344" applyFont="1" applyFill="1" applyBorder="1" applyAlignment="1" applyProtection="1">
      <alignment horizontal="center" vertical="center" wrapText="1"/>
      <protection locked="0"/>
    </xf>
    <xf numFmtId="0" fontId="72" fillId="4" borderId="43" xfId="19344" applyFont="1" applyFill="1" applyBorder="1" applyAlignment="1" applyProtection="1">
      <alignment horizontal="center"/>
      <protection locked="0"/>
    </xf>
    <xf numFmtId="0" fontId="0" fillId="0" borderId="36" xfId="0" applyBorder="1" applyAlignment="1" applyProtection="1">
      <alignment horizontal="center"/>
      <protection locked="0"/>
    </xf>
    <xf numFmtId="0" fontId="0" fillId="0" borderId="25" xfId="0" applyBorder="1" applyAlignment="1" applyProtection="1">
      <alignment horizontal="center"/>
      <protection locked="0"/>
    </xf>
    <xf numFmtId="0" fontId="119" fillId="3" borderId="10" xfId="19344" applyFont="1" applyBorder="1" applyAlignment="1" applyProtection="1">
      <alignment horizontal="center" vertical="center"/>
      <protection locked="0"/>
    </xf>
    <xf numFmtId="0" fontId="0" fillId="0" borderId="10" xfId="0" applyBorder="1" applyAlignment="1" applyProtection="1">
      <alignment horizontal="center"/>
      <protection locked="0"/>
    </xf>
    <xf numFmtId="164" fontId="164" fillId="13" borderId="19" xfId="19344" applyNumberFormat="1" applyFont="1" applyFill="1" applyBorder="1" applyAlignment="1" applyProtection="1">
      <alignment horizontal="center" vertical="center"/>
      <protection locked="0"/>
    </xf>
    <xf numFmtId="164" fontId="164" fillId="13" borderId="21" xfId="19344" applyNumberFormat="1" applyFont="1" applyFill="1" applyBorder="1" applyAlignment="1" applyProtection="1">
      <alignment horizontal="center" vertical="center"/>
      <protection locked="0"/>
    </xf>
    <xf numFmtId="1" fontId="25" fillId="4" borderId="2" xfId="19344" applyNumberFormat="1" applyFont="1" applyFill="1" applyBorder="1" applyAlignment="1" applyProtection="1">
      <alignment horizontal="center" vertical="center"/>
      <protection locked="0"/>
    </xf>
    <xf numFmtId="1" fontId="25" fillId="4" borderId="6" xfId="19344" applyNumberFormat="1" applyFont="1" applyFill="1" applyBorder="1" applyAlignment="1" applyProtection="1">
      <alignment horizontal="center" vertical="center"/>
      <protection locked="0"/>
    </xf>
    <xf numFmtId="164" fontId="116" fillId="14" borderId="20" xfId="19344" applyNumberFormat="1" applyFont="1" applyFill="1" applyBorder="1" applyAlignment="1" applyProtection="1">
      <alignment horizontal="center" vertical="center"/>
      <protection locked="0"/>
    </xf>
    <xf numFmtId="164" fontId="116" fillId="14" borderId="22" xfId="19344" applyNumberFormat="1" applyFont="1" applyFill="1" applyBorder="1" applyAlignment="1" applyProtection="1">
      <alignment horizontal="center" vertical="center"/>
      <protection locked="0"/>
    </xf>
    <xf numFmtId="164" fontId="116" fillId="10" borderId="17" xfId="19344" applyNumberFormat="1" applyFont="1" applyFill="1" applyBorder="1" applyAlignment="1" applyProtection="1">
      <alignment horizontal="center" vertical="center"/>
      <protection locked="0"/>
    </xf>
    <xf numFmtId="164" fontId="116" fillId="10" borderId="9" xfId="19344" applyNumberFormat="1" applyFont="1"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117" fillId="4" borderId="1" xfId="19344" applyFont="1" applyFill="1" applyBorder="1" applyAlignment="1" applyProtection="1">
      <alignment horizontal="center" vertical="center"/>
    </xf>
    <xf numFmtId="0" fontId="117" fillId="4" borderId="2" xfId="0" applyFont="1" applyFill="1" applyBorder="1" applyAlignment="1" applyProtection="1">
      <alignment horizontal="center" vertical="center"/>
    </xf>
    <xf numFmtId="0" fontId="117" fillId="4" borderId="5" xfId="0" applyFont="1" applyFill="1" applyBorder="1" applyAlignment="1" applyProtection="1">
      <alignment horizontal="center" vertical="center"/>
    </xf>
    <xf numFmtId="0" fontId="117" fillId="4" borderId="6" xfId="0" applyFont="1" applyFill="1" applyBorder="1" applyAlignment="1" applyProtection="1">
      <alignment horizontal="center" vertical="center"/>
    </xf>
    <xf numFmtId="0" fontId="25" fillId="15" borderId="10" xfId="19344" applyFill="1" applyAlignment="1">
      <alignment horizontal="right" vertical="top" wrapText="1"/>
    </xf>
    <xf numFmtId="0" fontId="25" fillId="3" borderId="10" xfId="19344" applyAlignment="1">
      <alignment horizontal="right" vertical="top" wrapText="1"/>
    </xf>
    <xf numFmtId="0" fontId="152" fillId="26" borderId="10" xfId="45172" applyFont="1" applyFill="1" applyAlignment="1">
      <alignment horizontal="right" vertical="top" wrapText="1"/>
    </xf>
    <xf numFmtId="0" fontId="152" fillId="26" borderId="10" xfId="45176" applyFont="1" applyFill="1" applyAlignment="1">
      <alignment horizontal="right" vertical="top" wrapText="1"/>
    </xf>
    <xf numFmtId="0" fontId="152" fillId="26" borderId="10" xfId="45180" applyFont="1" applyFill="1" applyAlignment="1">
      <alignment horizontal="right" vertical="top" wrapText="1"/>
    </xf>
    <xf numFmtId="0" fontId="182" fillId="3" borderId="10" xfId="45121" applyFont="1" applyAlignment="1">
      <alignment horizontal="right" vertical="top" wrapText="1"/>
    </xf>
    <xf numFmtId="0" fontId="182" fillId="3" borderId="10" xfId="45122" applyFont="1" applyAlignment="1">
      <alignment horizontal="right" vertical="top" wrapText="1"/>
    </xf>
    <xf numFmtId="0" fontId="182" fillId="3" borderId="10" xfId="45123" applyFont="1" applyAlignment="1">
      <alignment horizontal="right" vertical="top" wrapText="1"/>
    </xf>
    <xf numFmtId="0" fontId="152" fillId="3" borderId="10" xfId="45184" applyFont="1" applyAlignment="1">
      <alignment horizontal="right" vertical="top" wrapText="1"/>
    </xf>
    <xf numFmtId="0" fontId="152" fillId="3" borderId="10" xfId="45186" applyFont="1" applyAlignment="1">
      <alignment horizontal="right" vertical="top" wrapText="1"/>
    </xf>
    <xf numFmtId="0" fontId="152" fillId="3" borderId="10" xfId="45188" applyFont="1" applyAlignment="1">
      <alignment horizontal="right" vertical="top" wrapText="1"/>
    </xf>
    <xf numFmtId="0" fontId="152" fillId="26" borderId="10" xfId="45136" applyFont="1" applyFill="1" applyAlignment="1">
      <alignment horizontal="right" vertical="top" wrapText="1"/>
    </xf>
    <xf numFmtId="0" fontId="152" fillId="26" borderId="10" xfId="45138" applyFont="1" applyFill="1" applyAlignment="1">
      <alignment horizontal="right" vertical="top" wrapText="1"/>
    </xf>
    <xf numFmtId="0" fontId="152" fillId="26" borderId="10" xfId="45140" applyFont="1" applyFill="1" applyAlignment="1">
      <alignment horizontal="right" vertical="top" wrapText="1"/>
    </xf>
    <xf numFmtId="0" fontId="152" fillId="26" borderId="10" xfId="45142" applyFont="1" applyFill="1" applyAlignment="1">
      <alignment horizontal="right" vertical="top" wrapText="1"/>
    </xf>
    <xf numFmtId="0" fontId="152" fillId="26" borderId="10" xfId="45144" applyFont="1" applyFill="1" applyAlignment="1">
      <alignment horizontal="right" vertical="top" wrapText="1"/>
    </xf>
    <xf numFmtId="0" fontId="152" fillId="26" borderId="10" xfId="45146" applyFont="1" applyFill="1" applyAlignment="1">
      <alignment horizontal="right" vertical="top" wrapText="1"/>
    </xf>
    <xf numFmtId="0" fontId="152" fillId="26" borderId="10" xfId="45130" applyFont="1" applyFill="1" applyAlignment="1">
      <alignment horizontal="right" vertical="top" wrapText="1"/>
    </xf>
    <xf numFmtId="0" fontId="152" fillId="26" borderId="10" xfId="45132" applyFont="1" applyFill="1" applyAlignment="1">
      <alignment horizontal="right" vertical="top" wrapText="1"/>
    </xf>
    <xf numFmtId="0" fontId="152" fillId="26" borderId="10" xfId="45134" applyFont="1" applyFill="1" applyAlignment="1">
      <alignment horizontal="right" vertical="top" wrapText="1"/>
    </xf>
    <xf numFmtId="0" fontId="152" fillId="3" borderId="10" xfId="45151" applyFont="1" applyAlignment="1">
      <alignment horizontal="right" vertical="top" wrapText="1"/>
    </xf>
    <xf numFmtId="0" fontId="152" fillId="3" borderId="10" xfId="45152" applyFont="1" applyAlignment="1">
      <alignment horizontal="right" vertical="top" wrapText="1"/>
    </xf>
    <xf numFmtId="0" fontId="152" fillId="3" borderId="52" xfId="45153" applyFont="1" applyBorder="1" applyAlignment="1">
      <alignment horizontal="right" vertical="top" wrapText="1"/>
    </xf>
    <xf numFmtId="0" fontId="152" fillId="3" borderId="53" xfId="45154" applyFont="1" applyBorder="1" applyAlignment="1">
      <alignment horizontal="right" vertical="top" wrapText="1"/>
    </xf>
    <xf numFmtId="0" fontId="152" fillId="3" borderId="10" xfId="45155" applyFont="1" applyAlignment="1">
      <alignment horizontal="right" vertical="top" wrapText="1"/>
    </xf>
    <xf numFmtId="0" fontId="152" fillId="3" borderId="10" xfId="45156" applyFont="1" applyAlignment="1">
      <alignment horizontal="right" vertical="top" wrapText="1"/>
    </xf>
    <xf numFmtId="0" fontId="152" fillId="3" borderId="52" xfId="45157" applyFont="1" applyBorder="1" applyAlignment="1">
      <alignment horizontal="right" vertical="top" wrapText="1"/>
    </xf>
    <xf numFmtId="0" fontId="152" fillId="3" borderId="53" xfId="45158" applyFont="1" applyBorder="1" applyAlignment="1">
      <alignment horizontal="right" vertical="top" wrapText="1"/>
    </xf>
    <xf numFmtId="0" fontId="152" fillId="3" borderId="10" xfId="45159" applyFont="1" applyAlignment="1">
      <alignment horizontal="right" vertical="top" wrapText="1"/>
    </xf>
    <xf numFmtId="0" fontId="152" fillId="3" borderId="10" xfId="45160" applyFont="1" applyAlignment="1">
      <alignment horizontal="right" vertical="top" wrapText="1"/>
    </xf>
    <xf numFmtId="0" fontId="152" fillId="3" borderId="52" xfId="45161" applyFont="1" applyBorder="1" applyAlignment="1">
      <alignment horizontal="right" vertical="top" wrapText="1"/>
    </xf>
    <xf numFmtId="0" fontId="152" fillId="3" borderId="53" xfId="45162" applyFont="1" applyBorder="1" applyAlignment="1">
      <alignment horizontal="right" vertical="top" wrapText="1"/>
    </xf>
    <xf numFmtId="0" fontId="152" fillId="26" borderId="104" xfId="45096" applyFont="1" applyFill="1" applyBorder="1" applyAlignment="1">
      <alignment horizontal="left" vertical="center" wrapText="1"/>
    </xf>
    <xf numFmtId="0" fontId="152" fillId="26" borderId="102" xfId="45098" applyFont="1" applyFill="1" applyBorder="1" applyAlignment="1">
      <alignment horizontal="left" vertical="center" wrapText="1"/>
    </xf>
    <xf numFmtId="0" fontId="152" fillId="26" borderId="107" xfId="45100" applyFont="1" applyFill="1" applyBorder="1" applyAlignment="1">
      <alignment horizontal="left" vertical="center" wrapText="1"/>
    </xf>
    <xf numFmtId="0" fontId="165" fillId="27" borderId="1" xfId="19344" applyFont="1" applyFill="1" applyBorder="1" applyAlignment="1"/>
    <xf numFmtId="0" fontId="137" fillId="3" borderId="2" xfId="19344" applyFont="1" applyBorder="1" applyAlignment="1"/>
    <xf numFmtId="0" fontId="152" fillId="26" borderId="59" xfId="45111" applyFont="1" applyFill="1" applyBorder="1" applyAlignment="1">
      <alignment horizontal="left" vertical="top" wrapText="1"/>
    </xf>
    <xf numFmtId="0" fontId="152" fillId="26" borderId="60" xfId="45115" applyFont="1" applyFill="1" applyBorder="1" applyAlignment="1">
      <alignment horizontal="left" vertical="top" wrapText="1"/>
    </xf>
    <xf numFmtId="0" fontId="151" fillId="3" borderId="10" xfId="45118" applyFont="1" applyAlignment="1">
      <alignment horizontal="left" vertical="top" wrapText="1"/>
    </xf>
    <xf numFmtId="0" fontId="151" fillId="3" borderId="10" xfId="45119" applyFont="1" applyAlignment="1">
      <alignment horizontal="left" vertical="top" wrapText="1"/>
    </xf>
    <xf numFmtId="0" fontId="151" fillId="3" borderId="10" xfId="45120" applyFont="1" applyAlignment="1">
      <alignment horizontal="left" vertical="top" wrapText="1"/>
    </xf>
    <xf numFmtId="0" fontId="71" fillId="15" borderId="10" xfId="19344" applyFont="1" applyFill="1" applyAlignment="1"/>
    <xf numFmtId="0" fontId="71" fillId="3" borderId="10" xfId="19344" applyFont="1" applyAlignment="1"/>
    <xf numFmtId="0" fontId="71" fillId="15" borderId="10" xfId="19344" applyFont="1" applyFill="1"/>
    <xf numFmtId="0" fontId="71" fillId="3" borderId="10" xfId="19344" applyFont="1"/>
    <xf numFmtId="0" fontId="182" fillId="3" borderId="10" xfId="45121" applyFont="1" applyAlignment="1">
      <alignment horizontal="center" vertical="center" wrapText="1"/>
    </xf>
    <xf numFmtId="0" fontId="25" fillId="3" borderId="10" xfId="19344" applyAlignment="1">
      <alignment wrapText="1"/>
    </xf>
    <xf numFmtId="0" fontId="182" fillId="3" borderId="10" xfId="45122" applyFont="1" applyAlignment="1">
      <alignment horizontal="center" vertical="center" wrapText="1"/>
    </xf>
    <xf numFmtId="0" fontId="182" fillId="3" borderId="10" xfId="45123" applyFont="1" applyAlignment="1">
      <alignment horizontal="center" vertical="center" wrapText="1"/>
    </xf>
    <xf numFmtId="0" fontId="25" fillId="15" borderId="10" xfId="19344" applyFill="1" applyAlignment="1">
      <alignment wrapText="1"/>
    </xf>
    <xf numFmtId="0" fontId="182" fillId="3" borderId="10" xfId="45102" applyFont="1" applyAlignment="1">
      <alignment horizontal="center" vertical="center" wrapText="1"/>
    </xf>
    <xf numFmtId="0" fontId="182" fillId="3" borderId="10" xfId="45103" applyFont="1" applyAlignment="1">
      <alignment horizontal="center" vertical="center" wrapText="1"/>
    </xf>
    <xf numFmtId="0" fontId="182" fillId="3" borderId="10" xfId="45104" applyFont="1" applyAlignment="1">
      <alignment horizontal="center" vertical="center" wrapText="1"/>
    </xf>
    <xf numFmtId="0" fontId="183" fillId="3" borderId="57" xfId="45105" applyFont="1" applyBorder="1" applyAlignment="1">
      <alignment horizontal="left" wrapText="1"/>
    </xf>
    <xf numFmtId="0" fontId="183" fillId="3" borderId="57" xfId="45106" applyFont="1" applyBorder="1" applyAlignment="1">
      <alignment horizontal="left" wrapText="1"/>
    </xf>
    <xf numFmtId="0" fontId="25" fillId="15" borderId="10" xfId="19344" applyFill="1" applyAlignment="1">
      <alignment vertical="top" wrapText="1"/>
    </xf>
    <xf numFmtId="0" fontId="152" fillId="3" borderId="10" xfId="45046" applyFont="1" applyBorder="1" applyAlignment="1">
      <alignment horizontal="center" vertical="center" wrapText="1"/>
    </xf>
    <xf numFmtId="0" fontId="152" fillId="3" borderId="52" xfId="45045" applyFont="1" applyBorder="1" applyAlignment="1">
      <alignment horizontal="center" vertical="center" wrapText="1"/>
    </xf>
    <xf numFmtId="0" fontId="152" fillId="3" borderId="53" xfId="45046" applyFont="1" applyBorder="1" applyAlignment="1">
      <alignment horizontal="center" vertical="center" wrapText="1"/>
    </xf>
    <xf numFmtId="0" fontId="152" fillId="3" borderId="3" xfId="45046" applyFont="1" applyBorder="1" applyAlignment="1">
      <alignment horizontal="center" vertical="center" wrapText="1"/>
    </xf>
    <xf numFmtId="0" fontId="152" fillId="26" borderId="104" xfId="45054" applyFont="1" applyFill="1" applyBorder="1" applyAlignment="1">
      <alignment horizontal="left" vertical="center" wrapText="1"/>
    </xf>
    <xf numFmtId="0" fontId="152" fillId="26" borderId="102" xfId="45060" applyFont="1" applyFill="1" applyBorder="1" applyAlignment="1">
      <alignment horizontal="left" vertical="center" wrapText="1"/>
    </xf>
    <xf numFmtId="0" fontId="152" fillId="26" borderId="107" xfId="45060" applyFont="1" applyFill="1" applyBorder="1" applyAlignment="1">
      <alignment horizontal="left" vertical="center" wrapText="1"/>
    </xf>
    <xf numFmtId="0" fontId="152" fillId="3" borderId="1" xfId="40261" applyFont="1" applyBorder="1" applyAlignment="1">
      <alignment horizontal="center" vertical="center"/>
    </xf>
    <xf numFmtId="0" fontId="152" fillId="3" borderId="83" xfId="40262" applyFont="1" applyBorder="1" applyAlignment="1">
      <alignment horizontal="center" vertical="center"/>
    </xf>
    <xf numFmtId="0" fontId="152" fillId="3" borderId="90" xfId="40263" applyFont="1" applyBorder="1" applyAlignment="1">
      <alignment horizontal="center" vertical="center"/>
    </xf>
    <xf numFmtId="0" fontId="152" fillId="3" borderId="10" xfId="45088" applyFont="1" applyBorder="1" applyAlignment="1">
      <alignment horizontal="center" vertical="center" wrapText="1"/>
    </xf>
    <xf numFmtId="0" fontId="152" fillId="3" borderId="52" xfId="45087" applyFont="1" applyBorder="1" applyAlignment="1">
      <alignment horizontal="center" vertical="center" wrapText="1"/>
    </xf>
    <xf numFmtId="0" fontId="152" fillId="3" borderId="53" xfId="45088" applyFont="1" applyBorder="1" applyAlignment="1">
      <alignment horizontal="center" vertical="center" wrapText="1"/>
    </xf>
    <xf numFmtId="0" fontId="152" fillId="3" borderId="1" xfId="45088" applyFont="1" applyBorder="1" applyAlignment="1">
      <alignment horizontal="center" vertical="center" wrapText="1"/>
    </xf>
    <xf numFmtId="0" fontId="152" fillId="3" borderId="83" xfId="45087" applyFont="1" applyBorder="1" applyAlignment="1">
      <alignment horizontal="center" vertical="center" wrapText="1"/>
    </xf>
    <xf numFmtId="0" fontId="152" fillId="3" borderId="84" xfId="45088" applyFont="1" applyBorder="1" applyAlignment="1">
      <alignment horizontal="center" vertical="center" wrapText="1"/>
    </xf>
    <xf numFmtId="0" fontId="152" fillId="26" borderId="102" xfId="40235" applyFont="1" applyFill="1" applyBorder="1" applyAlignment="1">
      <alignment horizontal="left" vertical="center" wrapText="1"/>
    </xf>
    <xf numFmtId="0" fontId="152" fillId="26" borderId="104" xfId="45024" applyFont="1" applyFill="1" applyBorder="1" applyAlignment="1">
      <alignment horizontal="left" vertical="center" wrapText="1"/>
    </xf>
    <xf numFmtId="0" fontId="152" fillId="26" borderId="102" xfId="45030" applyFont="1" applyFill="1" applyBorder="1" applyAlignment="1">
      <alignment horizontal="left" vertical="center" wrapText="1"/>
    </xf>
    <xf numFmtId="0" fontId="152" fillId="26" borderId="107" xfId="45036" applyFont="1" applyFill="1" applyBorder="1" applyAlignment="1">
      <alignment horizontal="left" vertical="center" wrapText="1"/>
    </xf>
    <xf numFmtId="170" fontId="157" fillId="2" borderId="105" xfId="19344" applyNumberFormat="1" applyFont="1" applyFill="1" applyBorder="1" applyAlignment="1">
      <alignment vertical="center" wrapText="1"/>
    </xf>
    <xf numFmtId="0" fontId="158" fillId="2" borderId="10" xfId="19344" applyFont="1" applyFill="1" applyAlignment="1">
      <alignment vertical="center" wrapText="1"/>
    </xf>
    <xf numFmtId="0" fontId="158" fillId="2" borderId="8" xfId="19344" applyFont="1" applyFill="1" applyBorder="1" applyAlignment="1">
      <alignment vertical="center" wrapText="1"/>
    </xf>
    <xf numFmtId="0" fontId="152" fillId="3" borderId="3" xfId="40201" applyFont="1" applyBorder="1" applyAlignment="1">
      <alignment horizontal="center" vertical="center"/>
    </xf>
    <xf numFmtId="0" fontId="152" fillId="3" borderId="52" xfId="40202" applyFont="1" applyBorder="1" applyAlignment="1">
      <alignment horizontal="center" vertical="center"/>
    </xf>
    <xf numFmtId="0" fontId="152" fillId="3" borderId="97" xfId="40203" applyFont="1" applyBorder="1" applyAlignment="1">
      <alignment horizontal="center" vertical="center"/>
    </xf>
    <xf numFmtId="0" fontId="152" fillId="26" borderId="104" xfId="44994" applyFont="1" applyFill="1" applyBorder="1" applyAlignment="1">
      <alignment horizontal="left" vertical="center" wrapText="1"/>
    </xf>
    <xf numFmtId="0" fontId="152" fillId="26" borderId="102" xfId="45000" applyFont="1" applyFill="1" applyBorder="1" applyAlignment="1">
      <alignment horizontal="left" vertical="center" wrapText="1"/>
    </xf>
    <xf numFmtId="0" fontId="152" fillId="3" borderId="1" xfId="40141" applyFont="1" applyBorder="1" applyAlignment="1">
      <alignment horizontal="center" vertical="center"/>
    </xf>
    <xf numFmtId="0" fontId="152" fillId="3" borderId="83" xfId="40142" applyFont="1" applyBorder="1" applyAlignment="1">
      <alignment horizontal="center" vertical="center"/>
    </xf>
    <xf numFmtId="0" fontId="152" fillId="3" borderId="90" xfId="40143" applyFont="1" applyBorder="1" applyAlignment="1">
      <alignment horizontal="center" vertical="center"/>
    </xf>
    <xf numFmtId="0" fontId="152" fillId="26" borderId="102" xfId="40055" applyFont="1" applyFill="1" applyBorder="1" applyAlignment="1">
      <alignment horizontal="left" vertical="center" wrapText="1"/>
    </xf>
    <xf numFmtId="0" fontId="152" fillId="3" borderId="3" xfId="40081" applyFont="1" applyBorder="1" applyAlignment="1">
      <alignment horizontal="center" vertical="center"/>
    </xf>
    <xf numFmtId="0" fontId="152" fillId="3" borderId="52" xfId="40082" applyFont="1" applyBorder="1" applyAlignment="1">
      <alignment horizontal="center" vertical="center"/>
    </xf>
    <xf numFmtId="0" fontId="152" fillId="3" borderId="97" xfId="40083" applyFont="1" applyBorder="1" applyAlignment="1">
      <alignment horizontal="center" vertical="center"/>
    </xf>
    <xf numFmtId="0" fontId="152" fillId="3" borderId="10" xfId="44986" applyFont="1" applyBorder="1" applyAlignment="1">
      <alignment horizontal="center" vertical="center" wrapText="1"/>
    </xf>
    <xf numFmtId="0" fontId="152" fillId="3" borderId="52" xfId="44985" applyFont="1" applyBorder="1" applyAlignment="1">
      <alignment horizontal="center" vertical="center" wrapText="1"/>
    </xf>
    <xf numFmtId="0" fontId="152" fillId="3" borderId="53" xfId="44986" applyFont="1" applyBorder="1" applyAlignment="1">
      <alignment horizontal="center" vertical="center" wrapText="1"/>
    </xf>
    <xf numFmtId="0" fontId="152" fillId="3" borderId="3" xfId="44986" applyFont="1" applyBorder="1" applyAlignment="1">
      <alignment horizontal="center" vertical="center" wrapText="1"/>
    </xf>
    <xf numFmtId="0" fontId="152" fillId="26" borderId="104" xfId="44974" applyFont="1" applyFill="1" applyBorder="1" applyAlignment="1">
      <alignment horizontal="left" vertical="center" wrapText="1"/>
    </xf>
    <xf numFmtId="0" fontId="152" fillId="26" borderId="102" xfId="44974" applyFont="1" applyFill="1" applyBorder="1" applyAlignment="1">
      <alignment horizontal="left" vertical="center" wrapText="1"/>
    </xf>
    <xf numFmtId="0" fontId="152" fillId="3" borderId="10" xfId="45016" applyFont="1" applyBorder="1" applyAlignment="1">
      <alignment horizontal="center" vertical="center" wrapText="1"/>
    </xf>
    <xf numFmtId="0" fontId="152" fillId="3" borderId="52" xfId="45015" applyFont="1" applyBorder="1" applyAlignment="1">
      <alignment horizontal="center" vertical="center" wrapText="1"/>
    </xf>
    <xf numFmtId="0" fontId="152" fillId="3" borderId="53" xfId="45016" applyFont="1" applyBorder="1" applyAlignment="1">
      <alignment horizontal="center" vertical="center" wrapText="1"/>
    </xf>
    <xf numFmtId="0" fontId="152" fillId="3" borderId="1" xfId="45016" applyFont="1" applyBorder="1" applyAlignment="1">
      <alignment horizontal="center" vertical="center" wrapText="1"/>
    </xf>
    <xf numFmtId="0" fontId="152" fillId="3" borderId="83" xfId="45015" applyFont="1" applyBorder="1" applyAlignment="1">
      <alignment horizontal="center" vertical="center" wrapText="1"/>
    </xf>
    <xf numFmtId="0" fontId="152" fillId="3" borderId="84" xfId="45016" applyFont="1" applyBorder="1" applyAlignment="1">
      <alignment horizontal="center" vertical="center" wrapText="1"/>
    </xf>
    <xf numFmtId="0" fontId="152" fillId="26" borderId="59" xfId="40061" applyFont="1" applyFill="1" applyBorder="1" applyAlignment="1">
      <alignment horizontal="left" vertical="center" wrapText="1"/>
    </xf>
    <xf numFmtId="0" fontId="152" fillId="3" borderId="3" xfId="40021" applyFont="1" applyBorder="1" applyAlignment="1">
      <alignment horizontal="center" vertical="center"/>
    </xf>
    <xf numFmtId="0" fontId="152" fillId="3" borderId="52" xfId="40022" applyFont="1" applyBorder="1" applyAlignment="1">
      <alignment horizontal="center" vertical="center"/>
    </xf>
    <xf numFmtId="0" fontId="152" fillId="3" borderId="97" xfId="40023" applyFont="1" applyBorder="1" applyAlignment="1">
      <alignment horizontal="center" vertical="center"/>
    </xf>
    <xf numFmtId="0" fontId="152" fillId="3" borderId="10" xfId="44960" applyFont="1" applyBorder="1" applyAlignment="1">
      <alignment horizontal="center" vertical="center" wrapText="1"/>
    </xf>
    <xf numFmtId="0" fontId="152" fillId="3" borderId="52" xfId="44959" applyFont="1" applyBorder="1" applyAlignment="1">
      <alignment horizontal="center" vertical="center" wrapText="1"/>
    </xf>
    <xf numFmtId="0" fontId="152" fillId="3" borderId="53" xfId="44960" applyFont="1" applyBorder="1" applyAlignment="1">
      <alignment horizontal="center" vertical="center" wrapText="1"/>
    </xf>
    <xf numFmtId="0" fontId="152" fillId="3" borderId="3" xfId="44960" applyFont="1" applyBorder="1" applyAlignment="1">
      <alignment horizontal="center" vertical="center" wrapText="1"/>
    </xf>
    <xf numFmtId="0" fontId="152" fillId="3" borderId="1" xfId="44931" applyFont="1" applyBorder="1" applyAlignment="1">
      <alignment horizontal="center" vertical="center" wrapText="1"/>
    </xf>
    <xf numFmtId="0" fontId="152" fillId="3" borderId="83" xfId="44930" applyFont="1" applyBorder="1" applyAlignment="1">
      <alignment horizontal="center" vertical="center" wrapText="1"/>
    </xf>
    <xf numFmtId="0" fontId="152" fillId="3" borderId="84" xfId="44931" applyFont="1" applyBorder="1" applyAlignment="1">
      <alignment horizontal="center" vertical="center" wrapText="1"/>
    </xf>
    <xf numFmtId="0" fontId="152" fillId="26" borderId="104" xfId="44939" applyFont="1" applyFill="1" applyBorder="1" applyAlignment="1">
      <alignment horizontal="left" vertical="center" wrapText="1"/>
    </xf>
    <xf numFmtId="0" fontId="152" fillId="26" borderId="102" xfId="44945" applyFont="1" applyFill="1" applyBorder="1" applyAlignment="1">
      <alignment horizontal="left" vertical="center" wrapText="1"/>
    </xf>
    <xf numFmtId="0" fontId="152" fillId="26" borderId="107" xfId="44951" applyFont="1" applyFill="1" applyBorder="1" applyAlignment="1">
      <alignment horizontal="left" vertical="center" wrapText="1"/>
    </xf>
    <xf numFmtId="0" fontId="152" fillId="26" borderId="59" xfId="40241" applyFont="1" applyFill="1" applyBorder="1" applyAlignment="1">
      <alignment horizontal="left" vertical="center" wrapText="1"/>
    </xf>
    <xf numFmtId="0" fontId="152" fillId="26" borderId="102" xfId="40247" applyFont="1" applyFill="1" applyBorder="1" applyAlignment="1">
      <alignment horizontal="left" vertical="center" wrapText="1"/>
    </xf>
    <xf numFmtId="0" fontId="152" fillId="26" borderId="59" xfId="40253" applyFont="1" applyFill="1" applyBorder="1" applyAlignment="1">
      <alignment horizontal="left" vertical="center" wrapText="1"/>
    </xf>
    <xf numFmtId="0" fontId="152" fillId="3" borderId="1" xfId="39967" applyFont="1" applyBorder="1" applyAlignment="1">
      <alignment horizontal="center" vertical="center" wrapText="1"/>
    </xf>
    <xf numFmtId="0" fontId="152" fillId="3" borderId="83" xfId="39968" applyFont="1" applyBorder="1" applyAlignment="1">
      <alignment horizontal="center" vertical="center" wrapText="1"/>
    </xf>
    <xf numFmtId="0" fontId="152" fillId="3" borderId="90" xfId="39969" applyFont="1" applyBorder="1" applyAlignment="1">
      <alignment horizontal="center" vertical="center" wrapText="1"/>
    </xf>
    <xf numFmtId="0" fontId="152" fillId="3" borderId="1" xfId="39969" applyFont="1" applyBorder="1" applyAlignment="1">
      <alignment horizontal="center" vertical="center" wrapText="1"/>
    </xf>
    <xf numFmtId="0" fontId="152" fillId="3" borderId="1" xfId="40147" applyFont="1" applyBorder="1" applyAlignment="1">
      <alignment horizontal="center" vertical="center" wrapText="1"/>
    </xf>
    <xf numFmtId="0" fontId="152" fillId="3" borderId="83" xfId="40148" applyFont="1" applyBorder="1" applyAlignment="1">
      <alignment horizontal="center" vertical="center" wrapText="1"/>
    </xf>
    <xf numFmtId="0" fontId="152" fillId="3" borderId="90" xfId="40149" applyFont="1" applyBorder="1" applyAlignment="1">
      <alignment horizontal="center" vertical="center" wrapText="1"/>
    </xf>
    <xf numFmtId="0" fontId="152" fillId="3" borderId="1" xfId="40149" applyFont="1" applyBorder="1" applyAlignment="1">
      <alignment horizontal="center" vertical="center" wrapText="1"/>
    </xf>
    <xf numFmtId="0" fontId="152" fillId="26" borderId="107" xfId="40067" applyFont="1" applyFill="1" applyBorder="1" applyAlignment="1">
      <alignment horizontal="left" vertical="center" wrapText="1"/>
    </xf>
    <xf numFmtId="0" fontId="152" fillId="26" borderId="60" xfId="40073" applyFont="1" applyFill="1" applyBorder="1" applyAlignment="1">
      <alignment horizontal="left" vertical="center" wrapText="1"/>
    </xf>
    <xf numFmtId="0" fontId="152" fillId="3" borderId="1" xfId="39961" applyFont="1" applyBorder="1" applyAlignment="1">
      <alignment horizontal="center" vertical="center"/>
    </xf>
    <xf numFmtId="0" fontId="152" fillId="3" borderId="83" xfId="39962" applyFont="1" applyBorder="1" applyAlignment="1">
      <alignment horizontal="center" vertical="center"/>
    </xf>
    <xf numFmtId="0" fontId="152" fillId="3" borderId="90" xfId="39963" applyFont="1" applyBorder="1" applyAlignment="1">
      <alignment horizontal="center" vertical="center"/>
    </xf>
    <xf numFmtId="0" fontId="152" fillId="3" borderId="10" xfId="44931" applyFont="1" applyBorder="1" applyAlignment="1">
      <alignment horizontal="center" vertical="center" wrapText="1"/>
    </xf>
    <xf numFmtId="0" fontId="152" fillId="3" borderId="52" xfId="44930" applyFont="1" applyBorder="1" applyAlignment="1">
      <alignment horizontal="center" vertical="center" wrapText="1"/>
    </xf>
    <xf numFmtId="0" fontId="152" fillId="3" borderId="53" xfId="44931" applyFont="1" applyBorder="1" applyAlignment="1">
      <alignment horizontal="center" vertical="center" wrapText="1"/>
    </xf>
    <xf numFmtId="0" fontId="152" fillId="26" borderId="58" xfId="40049" applyFont="1" applyFill="1" applyBorder="1" applyAlignment="1">
      <alignment horizontal="left" vertical="center" wrapText="1"/>
    </xf>
    <xf numFmtId="0" fontId="152" fillId="3" borderId="84" xfId="39969" applyFont="1" applyBorder="1" applyAlignment="1">
      <alignment horizontal="center" vertical="center" wrapText="1"/>
    </xf>
    <xf numFmtId="0" fontId="152" fillId="26" borderId="58" xfId="39989" applyFont="1" applyFill="1" applyBorder="1" applyAlignment="1">
      <alignment horizontal="left" vertical="center" wrapText="1"/>
    </xf>
    <xf numFmtId="0" fontId="152" fillId="26" borderId="59" xfId="40001" applyFont="1" applyFill="1" applyBorder="1" applyAlignment="1">
      <alignment horizontal="left" vertical="center" wrapText="1"/>
    </xf>
    <xf numFmtId="0" fontId="152" fillId="26" borderId="60" xfId="40013" applyFont="1" applyFill="1" applyBorder="1" applyAlignment="1">
      <alignment horizontal="left" vertical="center" wrapText="1"/>
    </xf>
    <xf numFmtId="0" fontId="152" fillId="3" borderId="1" xfId="40027" applyFont="1" applyBorder="1" applyAlignment="1">
      <alignment horizontal="center" vertical="center" wrapText="1"/>
    </xf>
    <xf numFmtId="0" fontId="152" fillId="3" borderId="83" xfId="40028" applyFont="1" applyBorder="1" applyAlignment="1">
      <alignment horizontal="center" vertical="center" wrapText="1"/>
    </xf>
    <xf numFmtId="0" fontId="152" fillId="3" borderId="90" xfId="40029" applyFont="1" applyBorder="1" applyAlignment="1">
      <alignment horizontal="center" vertical="center" wrapText="1"/>
    </xf>
    <xf numFmtId="0" fontId="152" fillId="3" borderId="1" xfId="40029" applyFont="1" applyBorder="1" applyAlignment="1">
      <alignment horizontal="center" vertical="center" wrapText="1"/>
    </xf>
    <xf numFmtId="0" fontId="152" fillId="3" borderId="84" xfId="40029" applyFont="1" applyBorder="1" applyAlignment="1">
      <alignment horizontal="center" vertical="center" wrapText="1"/>
    </xf>
    <xf numFmtId="0" fontId="152" fillId="3" borderId="3" xfId="40087" applyFont="1" applyBorder="1" applyAlignment="1">
      <alignment horizontal="center" vertical="center" wrapText="1"/>
    </xf>
    <xf numFmtId="0" fontId="152" fillId="3" borderId="52" xfId="40088" applyFont="1" applyBorder="1" applyAlignment="1">
      <alignment horizontal="center" vertical="center" wrapText="1"/>
    </xf>
    <xf numFmtId="0" fontId="152" fillId="3" borderId="97" xfId="40089" applyFont="1" applyBorder="1" applyAlignment="1">
      <alignment horizontal="center" vertical="center" wrapText="1"/>
    </xf>
    <xf numFmtId="0" fontId="152" fillId="3" borderId="3" xfId="40089" applyFont="1" applyBorder="1" applyAlignment="1">
      <alignment horizontal="center" vertical="center" wrapText="1"/>
    </xf>
    <xf numFmtId="0" fontId="152" fillId="3" borderId="53" xfId="40089" applyFont="1" applyBorder="1" applyAlignment="1">
      <alignment horizontal="center" vertical="center" wrapText="1"/>
    </xf>
    <xf numFmtId="0" fontId="152" fillId="3" borderId="84" xfId="40149" applyFont="1" applyBorder="1" applyAlignment="1">
      <alignment horizontal="center" vertical="center" wrapText="1"/>
    </xf>
    <xf numFmtId="0" fontId="152" fillId="26" borderId="58" xfId="40169" applyFont="1" applyFill="1" applyBorder="1" applyAlignment="1">
      <alignment horizontal="left" vertical="center" wrapText="1"/>
    </xf>
    <xf numFmtId="0" fontId="152" fillId="26" borderId="59" xfId="40181" applyFont="1" applyFill="1" applyBorder="1" applyAlignment="1">
      <alignment horizontal="left" vertical="center" wrapText="1"/>
    </xf>
    <xf numFmtId="0" fontId="152" fillId="26" borderId="60" xfId="40193" applyFont="1" applyFill="1" applyBorder="1" applyAlignment="1">
      <alignment horizontal="left" vertical="center" wrapText="1"/>
    </xf>
    <xf numFmtId="0" fontId="152" fillId="3" borderId="1" xfId="40207" applyFont="1" applyBorder="1" applyAlignment="1">
      <alignment horizontal="center" vertical="center" wrapText="1"/>
    </xf>
    <xf numFmtId="0" fontId="152" fillId="3" borderId="83" xfId="40208" applyFont="1" applyBorder="1" applyAlignment="1">
      <alignment horizontal="center" vertical="center" wrapText="1"/>
    </xf>
    <xf numFmtId="0" fontId="152" fillId="3" borderId="90" xfId="40209" applyFont="1" applyBorder="1" applyAlignment="1">
      <alignment horizontal="center" vertical="center" wrapText="1"/>
    </xf>
    <xf numFmtId="0" fontId="152" fillId="3" borderId="1" xfId="40209" applyFont="1" applyBorder="1" applyAlignment="1">
      <alignment horizontal="center" vertical="center" wrapText="1"/>
    </xf>
    <xf numFmtId="0" fontId="152" fillId="3" borderId="84" xfId="40209" applyFont="1" applyBorder="1" applyAlignment="1">
      <alignment horizontal="center" vertical="center" wrapText="1"/>
    </xf>
    <xf numFmtId="0" fontId="152" fillId="26" borderId="58" xfId="40229" applyFont="1" applyFill="1" applyBorder="1" applyAlignment="1">
      <alignment horizontal="left" vertical="center" wrapText="1"/>
    </xf>
    <xf numFmtId="0" fontId="152" fillId="3" borderId="1" xfId="40267" applyFont="1" applyBorder="1" applyAlignment="1">
      <alignment horizontal="center" vertical="center" wrapText="1"/>
    </xf>
    <xf numFmtId="0" fontId="152" fillId="3" borderId="83" xfId="40268" applyFont="1" applyBorder="1" applyAlignment="1">
      <alignment horizontal="center" vertical="center" wrapText="1"/>
    </xf>
    <xf numFmtId="0" fontId="152" fillId="3" borderId="90" xfId="40269" applyFont="1" applyBorder="1" applyAlignment="1">
      <alignment horizontal="center" vertical="center" wrapText="1"/>
    </xf>
    <xf numFmtId="0" fontId="152" fillId="3" borderId="1" xfId="40269" applyFont="1" applyBorder="1" applyAlignment="1">
      <alignment horizontal="center" vertical="center" wrapText="1"/>
    </xf>
    <xf numFmtId="0" fontId="152" fillId="3" borderId="84" xfId="40269" applyFont="1" applyBorder="1" applyAlignment="1">
      <alignment horizontal="center" vertical="center" wrapText="1"/>
    </xf>
    <xf numFmtId="0" fontId="152" fillId="3" borderId="1" xfId="40397" applyFont="1" applyBorder="1" applyAlignment="1">
      <alignment horizontal="center" vertical="center" wrapText="1"/>
    </xf>
    <xf numFmtId="0" fontId="152" fillId="3" borderId="83" xfId="40396" applyFont="1" applyBorder="1" applyAlignment="1">
      <alignment horizontal="center" vertical="center" wrapText="1"/>
    </xf>
    <xf numFmtId="0" fontId="152" fillId="3" borderId="90" xfId="40397" applyFont="1" applyBorder="1" applyAlignment="1">
      <alignment horizontal="center" vertical="center" wrapText="1"/>
    </xf>
    <xf numFmtId="0" fontId="152" fillId="3" borderId="84" xfId="40397" applyFont="1" applyBorder="1" applyAlignment="1">
      <alignment horizontal="center" vertical="center" wrapText="1"/>
    </xf>
    <xf numFmtId="0" fontId="179" fillId="26" borderId="58" xfId="40417" applyFont="1" applyFill="1" applyBorder="1" applyAlignment="1">
      <alignment horizontal="left" vertical="center" wrapText="1"/>
    </xf>
    <xf numFmtId="0" fontId="152" fillId="26" borderId="59" xfId="40429" applyFont="1" applyFill="1" applyBorder="1" applyAlignment="1">
      <alignment horizontal="left" vertical="center" wrapText="1"/>
    </xf>
    <xf numFmtId="0" fontId="179" fillId="26" borderId="59" xfId="40429" applyFont="1" applyFill="1" applyBorder="1" applyAlignment="1">
      <alignment horizontal="left" vertical="center" wrapText="1"/>
    </xf>
    <xf numFmtId="0" fontId="152" fillId="26" borderId="58" xfId="40289" applyFont="1" applyFill="1" applyBorder="1" applyAlignment="1">
      <alignment horizontal="left" vertical="center" wrapText="1"/>
    </xf>
    <xf numFmtId="0" fontId="152" fillId="26" borderId="59" xfId="40301" applyFont="1" applyFill="1" applyBorder="1" applyAlignment="1">
      <alignment horizontal="left" vertical="center" wrapText="1"/>
    </xf>
    <xf numFmtId="0" fontId="152" fillId="3" borderId="1" xfId="40327" applyFont="1" applyBorder="1" applyAlignment="1">
      <alignment horizontal="center" vertical="center" wrapText="1"/>
    </xf>
    <xf numFmtId="0" fontId="152" fillId="3" borderId="83" xfId="40328" applyFont="1" applyBorder="1" applyAlignment="1">
      <alignment horizontal="center" vertical="center" wrapText="1"/>
    </xf>
    <xf numFmtId="0" fontId="152" fillId="3" borderId="90" xfId="40329" applyFont="1" applyBorder="1" applyAlignment="1">
      <alignment horizontal="center" vertical="center" wrapText="1"/>
    </xf>
    <xf numFmtId="0" fontId="152" fillId="3" borderId="1" xfId="40329" applyFont="1" applyBorder="1" applyAlignment="1">
      <alignment horizontal="center" vertical="center" wrapText="1"/>
    </xf>
    <xf numFmtId="0" fontId="152" fillId="3" borderId="84" xfId="40329" applyFont="1" applyBorder="1" applyAlignment="1">
      <alignment horizontal="center" vertical="center" wrapText="1"/>
    </xf>
    <xf numFmtId="0" fontId="152" fillId="26" borderId="58" xfId="40531" applyFont="1" applyFill="1" applyBorder="1" applyAlignment="1">
      <alignment horizontal="left" vertical="center" wrapText="1"/>
    </xf>
    <xf numFmtId="0" fontId="152" fillId="26" borderId="59" xfId="40537" applyFont="1" applyFill="1" applyBorder="1" applyAlignment="1">
      <alignment horizontal="left" vertical="center" wrapText="1"/>
    </xf>
    <xf numFmtId="0" fontId="152" fillId="26" borderId="60" xfId="40441" applyFont="1" applyFill="1" applyBorder="1" applyAlignment="1">
      <alignment horizontal="left" vertical="center" wrapText="1"/>
    </xf>
    <xf numFmtId="0" fontId="152" fillId="26" borderId="59" xfId="45060" applyFont="1" applyFill="1" applyBorder="1" applyAlignment="1">
      <alignment horizontal="left" vertical="center" wrapText="1"/>
    </xf>
    <xf numFmtId="0" fontId="152" fillId="26" borderId="60" xfId="45066" applyFont="1" applyFill="1" applyBorder="1" applyAlignment="1">
      <alignment horizontal="left" vertical="center" wrapText="1"/>
    </xf>
    <xf numFmtId="0" fontId="152" fillId="26" borderId="60" xfId="40543" applyFont="1" applyFill="1" applyBorder="1" applyAlignment="1">
      <alignment horizontal="left" vertical="center" wrapText="1"/>
    </xf>
    <xf numFmtId="0" fontId="152" fillId="3" borderId="1" xfId="40395" applyFont="1" applyBorder="1" applyAlignment="1">
      <alignment horizontal="center" vertical="center" wrapText="1"/>
    </xf>
    <xf numFmtId="0" fontId="152" fillId="3" borderId="10" xfId="45459" applyFont="1" applyAlignment="1">
      <alignment horizontal="right" vertical="top" wrapText="1"/>
    </xf>
    <xf numFmtId="0" fontId="152" fillId="26" borderId="10" xfId="45449" applyFont="1" applyFill="1" applyAlignment="1">
      <alignment horizontal="right" vertical="top" wrapText="1"/>
    </xf>
    <xf numFmtId="0" fontId="182" fillId="3" borderId="10" xfId="45390" applyFont="1" applyAlignment="1">
      <alignment horizontal="right" vertical="top" wrapText="1"/>
    </xf>
    <xf numFmtId="0" fontId="152" fillId="26" borderId="10" xfId="45415" applyFont="1" applyFill="1" applyAlignment="1">
      <alignment horizontal="right" vertical="top" wrapText="1"/>
    </xf>
    <xf numFmtId="0" fontId="152" fillId="26" borderId="10" xfId="45406" applyFont="1" applyFill="1" applyAlignment="1">
      <alignment horizontal="right" vertical="top" wrapText="1"/>
    </xf>
    <xf numFmtId="0" fontId="152" fillId="26" borderId="10" xfId="45438" applyFont="1" applyFill="1" applyAlignment="1">
      <alignment horizontal="right" vertical="top" wrapText="1"/>
    </xf>
    <xf numFmtId="0" fontId="182" fillId="3" borderId="10" xfId="45391" applyFont="1" applyAlignment="1">
      <alignment horizontal="right" vertical="top" wrapText="1"/>
    </xf>
    <xf numFmtId="0" fontId="152" fillId="3" borderId="10" xfId="45456" applyFont="1" applyAlignment="1">
      <alignment horizontal="right" vertical="top" wrapText="1"/>
    </xf>
    <xf numFmtId="0" fontId="152" fillId="26" borderId="10" xfId="45408" applyFont="1" applyFill="1" applyAlignment="1">
      <alignment horizontal="right" vertical="top" wrapText="1"/>
    </xf>
    <xf numFmtId="0" fontId="152" fillId="26" borderId="10" xfId="45413" applyFont="1" applyFill="1" applyAlignment="1">
      <alignment horizontal="right" vertical="top" wrapText="1"/>
    </xf>
    <xf numFmtId="0" fontId="152" fillId="3" borderId="10" xfId="45453" applyFont="1" applyAlignment="1">
      <alignment horizontal="right" vertical="top" wrapText="1"/>
    </xf>
    <xf numFmtId="0" fontId="152" fillId="26" borderId="10" xfId="45427" applyFont="1" applyFill="1" applyAlignment="1">
      <alignment horizontal="right" vertical="top" wrapText="1"/>
    </xf>
    <xf numFmtId="0" fontId="182" fillId="3" borderId="10" xfId="45389" applyFont="1" applyAlignment="1">
      <alignment horizontal="right" vertical="top" wrapText="1"/>
    </xf>
    <xf numFmtId="0" fontId="152" fillId="26" borderId="10" xfId="45410" applyFont="1" applyFill="1" applyAlignment="1">
      <alignment horizontal="right" vertical="top" wrapText="1"/>
    </xf>
    <xf numFmtId="0" fontId="152" fillId="26" borderId="10" xfId="45404" applyFont="1" applyFill="1" applyAlignment="1">
      <alignment horizontal="right" vertical="top" wrapText="1"/>
    </xf>
    <xf numFmtId="0" fontId="152" fillId="26" borderId="10" xfId="45400" applyFont="1" applyFill="1" applyAlignment="1">
      <alignment horizontal="right" vertical="top" wrapText="1"/>
    </xf>
    <xf numFmtId="0" fontId="152" fillId="3" borderId="10" xfId="45442" applyFont="1" applyAlignment="1">
      <alignment horizontal="right" vertical="top" wrapText="1"/>
    </xf>
    <xf numFmtId="0" fontId="152" fillId="3" borderId="10" xfId="45443" applyFont="1" applyAlignment="1">
      <alignment horizontal="right" vertical="top" wrapText="1"/>
    </xf>
    <xf numFmtId="0" fontId="152" fillId="3" borderId="52" xfId="45444" applyFont="1" applyBorder="1" applyAlignment="1">
      <alignment horizontal="right" vertical="top" wrapText="1"/>
    </xf>
    <xf numFmtId="0" fontId="152" fillId="3" borderId="53" xfId="45445" applyFont="1" applyBorder="1" applyAlignment="1">
      <alignment horizontal="right" vertical="top" wrapText="1"/>
    </xf>
    <xf numFmtId="0" fontId="152" fillId="26" borderId="10" xfId="45402" applyFont="1" applyFill="1" applyAlignment="1">
      <alignment horizontal="right" vertical="top" wrapText="1"/>
    </xf>
    <xf numFmtId="0" fontId="152" fillId="3" borderId="10" xfId="45431" applyFont="1" applyAlignment="1">
      <alignment horizontal="right" vertical="top" wrapText="1"/>
    </xf>
    <xf numFmtId="0" fontId="152" fillId="3" borderId="10" xfId="45432" applyFont="1" applyAlignment="1">
      <alignment horizontal="right" vertical="top" wrapText="1"/>
    </xf>
    <xf numFmtId="0" fontId="152" fillId="3" borderId="52" xfId="45433" applyFont="1" applyBorder="1" applyAlignment="1">
      <alignment horizontal="right" vertical="top" wrapText="1"/>
    </xf>
    <xf numFmtId="0" fontId="152" fillId="3" borderId="53" xfId="45434" applyFont="1" applyBorder="1" applyAlignment="1">
      <alignment horizontal="right" vertical="top" wrapText="1"/>
    </xf>
    <xf numFmtId="0" fontId="152" fillId="26" borderId="10" xfId="45398" applyFont="1" applyFill="1" applyAlignment="1">
      <alignment horizontal="right" vertical="top" wrapText="1"/>
    </xf>
    <xf numFmtId="0" fontId="152" fillId="3" borderId="10" xfId="45420" applyFont="1" applyAlignment="1">
      <alignment horizontal="right" vertical="top" wrapText="1"/>
    </xf>
    <xf numFmtId="0" fontId="152" fillId="3" borderId="10" xfId="45421" applyFont="1" applyAlignment="1">
      <alignment horizontal="right" vertical="top" wrapText="1"/>
    </xf>
    <xf numFmtId="0" fontId="152" fillId="3" borderId="52" xfId="45422" applyFont="1" applyBorder="1" applyAlignment="1">
      <alignment horizontal="right" vertical="top" wrapText="1"/>
    </xf>
    <xf numFmtId="0" fontId="152" fillId="3" borderId="53" xfId="45423" applyFont="1" applyBorder="1" applyAlignment="1">
      <alignment horizontal="right" vertical="top" wrapText="1"/>
    </xf>
    <xf numFmtId="0" fontId="152" fillId="26" borderId="102" xfId="45327" applyFont="1" applyFill="1" applyBorder="1" applyAlignment="1">
      <alignment horizontal="left" vertical="center" wrapText="1"/>
    </xf>
    <xf numFmtId="0" fontId="152" fillId="26" borderId="107" xfId="45327" applyFont="1" applyFill="1" applyBorder="1" applyAlignment="1">
      <alignment horizontal="left" vertical="center" wrapText="1"/>
    </xf>
    <xf numFmtId="0" fontId="152" fillId="3" borderId="10" xfId="45313" applyFont="1" applyBorder="1" applyAlignment="1">
      <alignment horizontal="center" vertical="center" wrapText="1"/>
    </xf>
    <xf numFmtId="0" fontId="152" fillId="3" borderId="52" xfId="45312" applyFont="1" applyBorder="1" applyAlignment="1">
      <alignment horizontal="center" vertical="center" wrapText="1"/>
    </xf>
    <xf numFmtId="0" fontId="152" fillId="3" borderId="53" xfId="45313" applyFont="1" applyBorder="1" applyAlignment="1">
      <alignment horizontal="center" vertical="center" wrapText="1"/>
    </xf>
    <xf numFmtId="0" fontId="152" fillId="3" borderId="10" xfId="45356" applyFont="1" applyBorder="1" applyAlignment="1">
      <alignment horizontal="center" vertical="center" wrapText="1"/>
    </xf>
    <xf numFmtId="0" fontId="152" fillId="3" borderId="52" xfId="45355" applyFont="1" applyBorder="1" applyAlignment="1">
      <alignment horizontal="center" vertical="center" wrapText="1"/>
    </xf>
    <xf numFmtId="0" fontId="152" fillId="3" borderId="53" xfId="45356" applyFont="1" applyBorder="1" applyAlignment="1">
      <alignment horizontal="center" vertical="center" wrapText="1"/>
    </xf>
    <xf numFmtId="0" fontId="152" fillId="3" borderId="1" xfId="45356" applyFont="1" applyBorder="1" applyAlignment="1">
      <alignment horizontal="center" vertical="center" wrapText="1"/>
    </xf>
    <xf numFmtId="0" fontId="152" fillId="3" borderId="83" xfId="45355" applyFont="1" applyBorder="1" applyAlignment="1">
      <alignment horizontal="center" vertical="center" wrapText="1"/>
    </xf>
    <xf numFmtId="0" fontId="152" fillId="3" borderId="84" xfId="45356" applyFont="1" applyBorder="1" applyAlignment="1">
      <alignment horizontal="center" vertical="center" wrapText="1"/>
    </xf>
    <xf numFmtId="0" fontId="183" fillId="3" borderId="57" xfId="45373" applyFont="1" applyBorder="1" applyAlignment="1">
      <alignment horizontal="left" wrapText="1"/>
    </xf>
    <xf numFmtId="0" fontId="183" fillId="3" borderId="57" xfId="45374" applyFont="1" applyBorder="1" applyAlignment="1">
      <alignment horizontal="left" wrapText="1"/>
    </xf>
    <xf numFmtId="0" fontId="151" fillId="3" borderId="10" xfId="45386" applyFont="1" applyAlignment="1">
      <alignment horizontal="left" vertical="top" wrapText="1"/>
    </xf>
    <xf numFmtId="0" fontId="151" fillId="3" borderId="10" xfId="45387" applyFont="1" applyAlignment="1">
      <alignment horizontal="left" vertical="top" wrapText="1"/>
    </xf>
    <xf numFmtId="0" fontId="151" fillId="3" borderId="10" xfId="45388" applyFont="1" applyAlignment="1">
      <alignment horizontal="left" vertical="top" wrapText="1"/>
    </xf>
    <xf numFmtId="0" fontId="152" fillId="26" borderId="104" xfId="45364" applyFont="1" applyFill="1" applyBorder="1" applyAlignment="1">
      <alignment horizontal="left" vertical="center" wrapText="1"/>
    </xf>
    <xf numFmtId="0" fontId="152" fillId="26" borderId="102" xfId="45366" applyFont="1" applyFill="1" applyBorder="1" applyAlignment="1">
      <alignment horizontal="left" vertical="center" wrapText="1"/>
    </xf>
    <xf numFmtId="0" fontId="152" fillId="26" borderId="107" xfId="45368" applyFont="1" applyFill="1" applyBorder="1" applyAlignment="1">
      <alignment horizontal="left" vertical="center" wrapText="1"/>
    </xf>
    <xf numFmtId="0" fontId="182" fillId="3" borderId="10" xfId="45389" applyFont="1" applyAlignment="1">
      <alignment horizontal="center" vertical="center" wrapText="1"/>
    </xf>
    <xf numFmtId="0" fontId="182" fillId="3" borderId="10" xfId="45390" applyFont="1" applyAlignment="1">
      <alignment horizontal="center" vertical="center" wrapText="1"/>
    </xf>
    <xf numFmtId="0" fontId="182" fillId="3" borderId="10" xfId="45391" applyFont="1" applyAlignment="1">
      <alignment horizontal="center" vertical="center" wrapText="1"/>
    </xf>
    <xf numFmtId="0" fontId="182" fillId="3" borderId="10" xfId="45370" applyFont="1" applyAlignment="1">
      <alignment horizontal="center" vertical="center" wrapText="1"/>
    </xf>
    <xf numFmtId="0" fontId="182" fillId="3" borderId="10" xfId="45371" applyFont="1" applyAlignment="1">
      <alignment horizontal="center" vertical="center" wrapText="1"/>
    </xf>
    <xf numFmtId="0" fontId="182" fillId="3" borderId="10" xfId="45372" applyFont="1" applyAlignment="1">
      <alignment horizontal="center" vertical="center" wrapText="1"/>
    </xf>
    <xf numFmtId="0" fontId="152" fillId="3" borderId="10" xfId="45283" applyFont="1" applyBorder="1" applyAlignment="1">
      <alignment horizontal="center" vertical="center" wrapText="1"/>
    </xf>
    <xf numFmtId="0" fontId="152" fillId="3" borderId="52" xfId="45282" applyFont="1" applyBorder="1" applyAlignment="1">
      <alignment horizontal="center" vertical="center" wrapText="1"/>
    </xf>
    <xf numFmtId="0" fontId="152" fillId="3" borderId="53" xfId="45283" applyFont="1" applyBorder="1" applyAlignment="1">
      <alignment horizontal="center" vertical="center" wrapText="1"/>
    </xf>
    <xf numFmtId="0" fontId="152" fillId="26" borderId="104" xfId="45261" applyFont="1" applyFill="1" applyBorder="1" applyAlignment="1">
      <alignment horizontal="left" vertical="center" wrapText="1"/>
    </xf>
    <xf numFmtId="0" fontId="152" fillId="26" borderId="102" xfId="45267" applyFont="1" applyFill="1" applyBorder="1" applyAlignment="1">
      <alignment horizontal="left" vertical="center" wrapText="1"/>
    </xf>
    <xf numFmtId="0" fontId="152" fillId="3" borderId="3" xfId="45313" applyFont="1" applyBorder="1" applyAlignment="1">
      <alignment horizontal="center" vertical="center" wrapText="1"/>
    </xf>
    <xf numFmtId="0" fontId="152" fillId="26" borderId="104" xfId="45321" applyFont="1" applyFill="1" applyBorder="1" applyAlignment="1">
      <alignment horizontal="left" vertical="center" wrapText="1"/>
    </xf>
    <xf numFmtId="0" fontId="152" fillId="3" borderId="1" xfId="45283" applyFont="1" applyBorder="1" applyAlignment="1">
      <alignment horizontal="center" vertical="center" wrapText="1"/>
    </xf>
    <xf numFmtId="0" fontId="152" fillId="3" borderId="83" xfId="45282" applyFont="1" applyBorder="1" applyAlignment="1">
      <alignment horizontal="center" vertical="center" wrapText="1"/>
    </xf>
    <xf numFmtId="0" fontId="152" fillId="3" borderId="84" xfId="45283" applyFont="1" applyBorder="1" applyAlignment="1">
      <alignment horizontal="center" vertical="center" wrapText="1"/>
    </xf>
    <xf numFmtId="0" fontId="152" fillId="26" borderId="104" xfId="45291" applyFont="1" applyFill="1" applyBorder="1" applyAlignment="1">
      <alignment horizontal="left" vertical="center" wrapText="1"/>
    </xf>
    <xf numFmtId="0" fontId="152" fillId="26" borderId="102" xfId="45297" applyFont="1" applyFill="1" applyBorder="1" applyAlignment="1">
      <alignment horizontal="left" vertical="center" wrapText="1"/>
    </xf>
    <xf numFmtId="0" fontId="152" fillId="26" borderId="107" xfId="45303" applyFont="1" applyFill="1" applyBorder="1" applyAlignment="1">
      <alignment horizontal="left" vertical="center" wrapText="1"/>
    </xf>
    <xf numFmtId="0" fontId="152" fillId="3" borderId="10" xfId="45253" applyFont="1" applyBorder="1" applyAlignment="1">
      <alignment horizontal="center" vertical="center" wrapText="1"/>
    </xf>
    <xf numFmtId="0" fontId="152" fillId="3" borderId="52" xfId="45252" applyFont="1" applyBorder="1" applyAlignment="1">
      <alignment horizontal="center" vertical="center" wrapText="1"/>
    </xf>
    <xf numFmtId="0" fontId="152" fillId="3" borderId="53" xfId="45253" applyFont="1" applyBorder="1" applyAlignment="1">
      <alignment horizontal="center" vertical="center" wrapText="1"/>
    </xf>
    <xf numFmtId="0" fontId="152" fillId="3" borderId="3" xfId="45253" applyFont="1" applyBorder="1" applyAlignment="1">
      <alignment horizontal="center" vertical="center" wrapText="1"/>
    </xf>
    <xf numFmtId="0" fontId="152" fillId="26" borderId="104" xfId="45241" applyFont="1" applyFill="1" applyBorder="1" applyAlignment="1">
      <alignment horizontal="left" vertical="center" wrapText="1"/>
    </xf>
    <xf numFmtId="0" fontId="152" fillId="26" borderId="102" xfId="45241" applyFont="1" applyFill="1" applyBorder="1" applyAlignment="1">
      <alignment horizontal="left" vertical="center" wrapText="1"/>
    </xf>
    <xf numFmtId="0" fontId="152" fillId="3" borderId="10" xfId="45197" applyFont="1" applyBorder="1" applyAlignment="1">
      <alignment horizontal="center" vertical="center" wrapText="1"/>
    </xf>
    <xf numFmtId="0" fontId="152" fillId="3" borderId="52" xfId="45196" applyFont="1" applyBorder="1" applyAlignment="1">
      <alignment horizontal="center" vertical="center" wrapText="1"/>
    </xf>
    <xf numFmtId="0" fontId="152" fillId="3" borderId="53" xfId="45197" applyFont="1" applyBorder="1" applyAlignment="1">
      <alignment horizontal="center" vertical="center" wrapText="1"/>
    </xf>
    <xf numFmtId="0" fontId="152" fillId="3" borderId="10" xfId="45227" applyFont="1" applyBorder="1" applyAlignment="1">
      <alignment horizontal="center" vertical="center" wrapText="1"/>
    </xf>
    <xf numFmtId="0" fontId="152" fillId="3" borderId="52" xfId="45226" applyFont="1" applyBorder="1" applyAlignment="1">
      <alignment horizontal="center" vertical="center" wrapText="1"/>
    </xf>
    <xf numFmtId="0" fontId="152" fillId="3" borderId="53" xfId="45227" applyFont="1" applyBorder="1" applyAlignment="1">
      <alignment horizontal="center" vertical="center" wrapText="1"/>
    </xf>
    <xf numFmtId="0" fontId="152" fillId="3" borderId="3" xfId="45227" applyFont="1" applyBorder="1" applyAlignment="1">
      <alignment horizontal="center" vertical="center" wrapText="1"/>
    </xf>
    <xf numFmtId="0" fontId="152" fillId="3" borderId="1" xfId="45197" applyFont="1" applyBorder="1" applyAlignment="1">
      <alignment horizontal="center" vertical="center" wrapText="1"/>
    </xf>
    <xf numFmtId="0" fontId="152" fillId="3" borderId="83" xfId="45196" applyFont="1" applyBorder="1" applyAlignment="1">
      <alignment horizontal="center" vertical="center" wrapText="1"/>
    </xf>
    <xf numFmtId="0" fontId="152" fillId="3" borderId="84" xfId="45197" applyFont="1" applyBorder="1" applyAlignment="1">
      <alignment horizontal="center" vertical="center" wrapText="1"/>
    </xf>
    <xf numFmtId="0" fontId="152" fillId="26" borderId="104" xfId="45205" applyFont="1" applyFill="1" applyBorder="1" applyAlignment="1">
      <alignment horizontal="left" vertical="center" wrapText="1"/>
    </xf>
    <xf numFmtId="0" fontId="152" fillId="26" borderId="102" xfId="45211" applyFont="1" applyFill="1" applyBorder="1" applyAlignment="1">
      <alignment horizontal="left" vertical="center" wrapText="1"/>
    </xf>
    <xf numFmtId="0" fontId="152" fillId="26" borderId="107" xfId="45217" applyFont="1" applyFill="1" applyBorder="1" applyAlignment="1">
      <alignment horizontal="left" vertical="center" wrapText="1"/>
    </xf>
    <xf numFmtId="0" fontId="152" fillId="26" borderId="59" xfId="45327" applyFont="1" applyFill="1" applyBorder="1" applyAlignment="1">
      <alignment horizontal="left" vertical="center" wrapText="1"/>
    </xf>
    <xf numFmtId="0" fontId="152" fillId="26" borderId="60" xfId="45333" applyFont="1" applyFill="1" applyBorder="1" applyAlignment="1">
      <alignment horizontal="left" vertical="center" wrapText="1"/>
    </xf>
    <xf numFmtId="0" fontId="134" fillId="3" borderId="10" xfId="19344" applyFont="1" applyAlignment="1">
      <alignment horizontal="right" vertical="top" wrapText="1"/>
    </xf>
    <xf numFmtId="0" fontId="134" fillId="0" borderId="0" xfId="0" applyFont="1" applyAlignment="1">
      <alignment horizontal="right" vertical="top" wrapText="1"/>
    </xf>
    <xf numFmtId="0" fontId="134" fillId="0" borderId="10" xfId="19344" applyFont="1" applyFill="1" applyBorder="1" applyAlignment="1">
      <alignment horizontal="right" vertical="top" wrapText="1"/>
    </xf>
    <xf numFmtId="0" fontId="134" fillId="0" borderId="10" xfId="0" applyFont="1" applyFill="1" applyBorder="1" applyAlignment="1">
      <alignment horizontal="right" vertical="top" wrapText="1"/>
    </xf>
    <xf numFmtId="0" fontId="134" fillId="0" borderId="10" xfId="40612" applyFont="1" applyFill="1" applyBorder="1" applyAlignment="1">
      <alignment horizontal="right" vertical="top" wrapText="1"/>
    </xf>
    <xf numFmtId="0" fontId="134" fillId="0" borderId="10" xfId="40555" applyFont="1" applyFill="1" applyBorder="1" applyAlignment="1">
      <alignment horizontal="right" vertical="top" wrapText="1"/>
    </xf>
    <xf numFmtId="0" fontId="134" fillId="0" borderId="10" xfId="40549" applyFont="1" applyFill="1" applyBorder="1" applyAlignment="1">
      <alignment horizontal="right" vertical="top" wrapText="1"/>
    </xf>
    <xf numFmtId="0" fontId="134" fillId="0" borderId="10" xfId="40583" applyFont="1" applyFill="1" applyBorder="1" applyAlignment="1">
      <alignment horizontal="right" vertical="top" wrapText="1"/>
    </xf>
    <xf numFmtId="0" fontId="134" fillId="0" borderId="10" xfId="40573" applyFont="1" applyFill="1" applyBorder="1" applyAlignment="1">
      <alignment horizontal="right" vertical="top" wrapText="1"/>
    </xf>
    <xf numFmtId="0" fontId="134" fillId="0" borderId="10" xfId="0" applyFont="1" applyBorder="1" applyAlignment="1">
      <alignment horizontal="right" vertical="top" wrapText="1"/>
    </xf>
    <xf numFmtId="0" fontId="134" fillId="0" borderId="10" xfId="40567" applyFont="1" applyFill="1" applyBorder="1" applyAlignment="1">
      <alignment horizontal="right" vertical="top" wrapText="1"/>
    </xf>
    <xf numFmtId="0" fontId="134" fillId="0" borderId="10" xfId="40586" applyFont="1" applyFill="1" applyBorder="1" applyAlignment="1">
      <alignment horizontal="right" vertical="top" wrapText="1"/>
    </xf>
    <xf numFmtId="0" fontId="0" fillId="0" borderId="10" xfId="0" applyBorder="1" applyAlignment="1"/>
    <xf numFmtId="0" fontId="134" fillId="3" borderId="10" xfId="46575" applyFont="1" applyAlignment="1">
      <alignment horizontal="right" vertical="top" wrapText="1"/>
    </xf>
    <xf numFmtId="0" fontId="134" fillId="3" borderId="52" xfId="46576" applyFont="1" applyBorder="1" applyAlignment="1">
      <alignment horizontal="right" vertical="top" wrapText="1"/>
    </xf>
    <xf numFmtId="0" fontId="134" fillId="3" borderId="53" xfId="46577" applyFont="1" applyBorder="1" applyAlignment="1">
      <alignment horizontal="right" vertical="top" wrapText="1"/>
    </xf>
    <xf numFmtId="0" fontId="134" fillId="3" borderId="10" xfId="46586" applyFont="1" applyAlignment="1">
      <alignment horizontal="right" vertical="top" wrapText="1"/>
    </xf>
    <xf numFmtId="0" fontId="134" fillId="3" borderId="52" xfId="46587" applyFont="1" applyBorder="1" applyAlignment="1">
      <alignment horizontal="right" vertical="top" wrapText="1"/>
    </xf>
    <xf numFmtId="0" fontId="134" fillId="3" borderId="53" xfId="46588" applyFont="1" applyBorder="1" applyAlignment="1">
      <alignment horizontal="right" vertical="top" wrapText="1"/>
    </xf>
    <xf numFmtId="0" fontId="134" fillId="3" borderId="10" xfId="46564" applyFont="1" applyAlignment="1">
      <alignment horizontal="right" vertical="top" wrapText="1"/>
    </xf>
    <xf numFmtId="0" fontId="134" fillId="3" borderId="52" xfId="46565" applyFont="1" applyBorder="1" applyAlignment="1">
      <alignment horizontal="right" vertical="top" wrapText="1"/>
    </xf>
    <xf numFmtId="0" fontId="134" fillId="3" borderId="53" xfId="46566" applyFont="1" applyBorder="1" applyAlignment="1">
      <alignment horizontal="right" vertical="top" wrapText="1"/>
    </xf>
    <xf numFmtId="0" fontId="159" fillId="3" borderId="10" xfId="46596" applyFont="1" applyAlignment="1">
      <alignment horizontal="center" vertical="center" wrapText="1"/>
    </xf>
    <xf numFmtId="0" fontId="159" fillId="3" borderId="10" xfId="46597" applyFont="1" applyAlignment="1">
      <alignment horizontal="center" vertical="center" wrapText="1"/>
    </xf>
    <xf numFmtId="0" fontId="159" fillId="3" borderId="10" xfId="46598" applyFont="1" applyAlignment="1">
      <alignment horizontal="center" vertical="center" wrapText="1"/>
    </xf>
    <xf numFmtId="0" fontId="152" fillId="3" borderId="57" xfId="46599" applyFont="1" applyBorder="1" applyAlignment="1">
      <alignment horizontal="left" wrapText="1"/>
    </xf>
    <xf numFmtId="0" fontId="152" fillId="3" borderId="57" xfId="46600" applyFont="1" applyBorder="1" applyAlignment="1">
      <alignment horizontal="left" wrapText="1"/>
    </xf>
    <xf numFmtId="0" fontId="152" fillId="26" borderId="59" xfId="46605" applyFont="1" applyFill="1" applyBorder="1" applyAlignment="1">
      <alignment horizontal="left" vertical="top" wrapText="1"/>
    </xf>
    <xf numFmtId="0" fontId="151" fillId="3" borderId="10" xfId="46611" applyFont="1" applyAlignment="1">
      <alignment horizontal="left" vertical="top" wrapText="1"/>
    </xf>
    <xf numFmtId="0" fontId="151" fillId="3" borderId="10" xfId="46612" applyFont="1" applyAlignment="1">
      <alignment horizontal="left" vertical="top" wrapText="1"/>
    </xf>
    <xf numFmtId="0" fontId="151" fillId="3" borderId="10" xfId="46613" applyFont="1" applyAlignment="1">
      <alignment horizontal="left" vertical="top" wrapText="1"/>
    </xf>
    <xf numFmtId="0" fontId="152" fillId="26" borderId="58" xfId="46182" applyFont="1" applyFill="1" applyBorder="1" applyAlignment="1">
      <alignment horizontal="left" vertical="center" wrapText="1"/>
    </xf>
    <xf numFmtId="0" fontId="152" fillId="26" borderId="59" xfId="46194" applyFont="1" applyFill="1" applyBorder="1" applyAlignment="1">
      <alignment horizontal="left" vertical="center" wrapText="1"/>
    </xf>
    <xf numFmtId="0" fontId="152" fillId="26" borderId="60" xfId="46206" applyFont="1" applyFill="1" applyBorder="1" applyAlignment="1">
      <alignment horizontal="left" vertical="center" wrapText="1"/>
    </xf>
    <xf numFmtId="0" fontId="152" fillId="26" borderId="59" xfId="46314" applyFont="1" applyFill="1" applyBorder="1" applyAlignment="1">
      <alignment horizontal="left" vertical="center" wrapText="1"/>
    </xf>
    <xf numFmtId="0" fontId="152" fillId="26" borderId="60" xfId="46326" applyFont="1" applyFill="1" applyBorder="1" applyAlignment="1">
      <alignment horizontal="left" vertical="center" wrapText="1"/>
    </xf>
    <xf numFmtId="0" fontId="152" fillId="26" borderId="59" xfId="46374" applyFont="1" applyFill="1" applyBorder="1" applyAlignment="1">
      <alignment horizontal="left" vertical="center" wrapText="1"/>
    </xf>
    <xf numFmtId="0" fontId="152" fillId="26" borderId="60" xfId="46386" applyFont="1" applyFill="1" applyBorder="1" applyAlignment="1">
      <alignment horizontal="left" vertical="center" wrapText="1"/>
    </xf>
    <xf numFmtId="0" fontId="174" fillId="0" borderId="10" xfId="40549" applyFont="1" applyFill="1" applyBorder="1" applyAlignment="1">
      <alignment vertical="top"/>
    </xf>
    <xf numFmtId="0" fontId="152" fillId="26" borderId="59" xfId="40423" applyFont="1" applyFill="1" applyBorder="1" applyAlignment="1">
      <alignment horizontal="left" vertical="center"/>
    </xf>
    <xf numFmtId="0" fontId="152" fillId="26" borderId="60" xfId="40435" applyFont="1" applyFill="1" applyBorder="1" applyAlignment="1">
      <alignment horizontal="left" vertical="center"/>
    </xf>
    <xf numFmtId="0" fontId="152" fillId="26" borderId="58" xfId="40411" applyFont="1" applyFill="1" applyBorder="1" applyAlignment="1">
      <alignment horizontal="left" vertical="center"/>
    </xf>
    <xf numFmtId="0" fontId="152" fillId="3" borderId="1" xfId="40389" applyFont="1" applyBorder="1" applyAlignment="1">
      <alignment horizontal="center" vertical="center"/>
    </xf>
    <xf numFmtId="0" fontId="152" fillId="3" borderId="83" xfId="40390" applyFont="1" applyBorder="1" applyAlignment="1">
      <alignment horizontal="center" vertical="center"/>
    </xf>
    <xf numFmtId="0" fontId="152" fillId="3" borderId="90" xfId="40391" applyFont="1" applyBorder="1" applyAlignment="1">
      <alignment horizontal="center" vertical="center"/>
    </xf>
    <xf numFmtId="0" fontId="152" fillId="3" borderId="1" xfId="40391" applyFont="1" applyBorder="1" applyAlignment="1">
      <alignment horizontal="center" vertical="center" wrapText="1"/>
    </xf>
    <xf numFmtId="0" fontId="152" fillId="3" borderId="83" xfId="40390" applyFont="1" applyBorder="1" applyAlignment="1">
      <alignment horizontal="center" vertical="center" wrapText="1"/>
    </xf>
    <xf numFmtId="0" fontId="152" fillId="3" borderId="90" xfId="40391" applyFont="1" applyBorder="1" applyAlignment="1">
      <alignment horizontal="center" vertical="center" wrapText="1"/>
    </xf>
    <xf numFmtId="0" fontId="152" fillId="26" borderId="59" xfId="40355" applyFont="1" applyFill="1" applyBorder="1" applyAlignment="1">
      <alignment horizontal="left" vertical="center" wrapText="1"/>
    </xf>
    <xf numFmtId="0" fontId="152" fillId="26" borderId="60" xfId="40375" applyFont="1" applyFill="1" applyBorder="1" applyAlignment="1">
      <alignment horizontal="left" vertical="center" wrapText="1"/>
    </xf>
    <xf numFmtId="0" fontId="152" fillId="26" borderId="58" xfId="40343" applyFont="1" applyFill="1" applyBorder="1" applyAlignment="1">
      <alignment horizontal="left" vertical="center" wrapText="1"/>
    </xf>
    <xf numFmtId="0" fontId="152" fillId="3" borderId="1" xfId="40321" applyFont="1" applyBorder="1" applyAlignment="1">
      <alignment horizontal="center" vertical="center"/>
    </xf>
    <xf numFmtId="0" fontId="152" fillId="3" borderId="83" xfId="40322" applyFont="1" applyBorder="1" applyAlignment="1">
      <alignment horizontal="center" vertical="center"/>
    </xf>
    <xf numFmtId="0" fontId="152" fillId="3" borderId="90" xfId="40323" applyFont="1" applyBorder="1" applyAlignment="1">
      <alignment horizontal="center" vertical="center"/>
    </xf>
    <xf numFmtId="0" fontId="152" fillId="3" borderId="1" xfId="40323" applyFont="1" applyBorder="1" applyAlignment="1">
      <alignment horizontal="center" vertical="center" wrapText="1"/>
    </xf>
    <xf numFmtId="0" fontId="152" fillId="3" borderId="83" xfId="40322" applyFont="1" applyBorder="1" applyAlignment="1">
      <alignment horizontal="center" vertical="center" wrapText="1"/>
    </xf>
    <xf numFmtId="0" fontId="152" fillId="3" borderId="90" xfId="40323" applyFont="1" applyBorder="1" applyAlignment="1">
      <alignment horizontal="center" vertical="center" wrapText="1"/>
    </xf>
    <xf numFmtId="0" fontId="152" fillId="3" borderId="84" xfId="40323" applyFont="1" applyBorder="1" applyAlignment="1">
      <alignment horizontal="center" vertical="center" wrapText="1"/>
    </xf>
    <xf numFmtId="0" fontId="152" fillId="26" borderId="102" xfId="40295" applyFont="1" applyFill="1" applyBorder="1" applyAlignment="1">
      <alignment horizontal="left" vertical="center" wrapText="1"/>
    </xf>
    <xf numFmtId="0" fontId="165" fillId="27" borderId="3" xfId="19344" applyFont="1" applyFill="1" applyBorder="1" applyAlignment="1"/>
    <xf numFmtId="0" fontId="137" fillId="3" borderId="4" xfId="19344" applyFont="1" applyBorder="1" applyAlignment="1"/>
    <xf numFmtId="0" fontId="166" fillId="27" borderId="3" xfId="19344" applyFont="1" applyFill="1" applyBorder="1" applyAlignment="1"/>
    <xf numFmtId="0" fontId="166" fillId="3" borderId="4" xfId="19344" applyFont="1" applyBorder="1" applyAlignment="1"/>
    <xf numFmtId="0" fontId="152" fillId="26" borderId="104" xfId="40283" applyFont="1" applyFill="1" applyBorder="1" applyAlignment="1">
      <alignment horizontal="left" vertical="center" wrapText="1"/>
    </xf>
    <xf numFmtId="0" fontId="152" fillId="26" borderId="103" xfId="40295" applyFont="1" applyFill="1" applyBorder="1" applyAlignment="1">
      <alignment horizontal="left" vertical="center" wrapText="1"/>
    </xf>
    <xf numFmtId="0" fontId="152" fillId="26" borderId="59" xfId="46380" applyFont="1" applyFill="1" applyBorder="1" applyAlignment="1">
      <alignment horizontal="left" vertical="center" wrapText="1"/>
    </xf>
    <xf numFmtId="0" fontId="152" fillId="26" borderId="60" xfId="46392" applyFont="1" applyFill="1" applyBorder="1" applyAlignment="1">
      <alignment horizontal="left" vertical="center" wrapText="1"/>
    </xf>
    <xf numFmtId="0" fontId="152" fillId="3" borderId="10" xfId="40263" applyFont="1" applyBorder="1" applyAlignment="1">
      <alignment horizontal="center" vertical="center" wrapText="1"/>
    </xf>
    <xf numFmtId="0" fontId="152" fillId="3" borderId="52" xfId="40262" applyFont="1" applyBorder="1" applyAlignment="1">
      <alignment horizontal="center" vertical="center" wrapText="1"/>
    </xf>
    <xf numFmtId="0" fontId="152" fillId="3" borderId="53" xfId="40263" applyFont="1" applyBorder="1" applyAlignment="1">
      <alignment horizontal="center" vertical="center" wrapText="1"/>
    </xf>
    <xf numFmtId="0" fontId="152" fillId="3" borderId="1" xfId="40263" applyFont="1" applyBorder="1" applyAlignment="1">
      <alignment horizontal="center" vertical="center" wrapText="1"/>
    </xf>
    <xf numFmtId="0" fontId="152" fillId="3" borderId="83" xfId="40262" applyFont="1" applyBorder="1" applyAlignment="1">
      <alignment horizontal="center" vertical="center" wrapText="1"/>
    </xf>
    <xf numFmtId="0" fontId="152" fillId="3" borderId="84" xfId="40263" applyFont="1" applyBorder="1" applyAlignment="1">
      <alignment horizontal="center" vertical="center" wrapText="1"/>
    </xf>
    <xf numFmtId="0" fontId="152" fillId="26" borderId="104" xfId="40223" applyFont="1" applyFill="1" applyBorder="1" applyAlignment="1">
      <alignment horizontal="left" vertical="center" wrapText="1"/>
    </xf>
    <xf numFmtId="170" fontId="157" fillId="2" borderId="105" xfId="19344" applyNumberFormat="1" applyFont="1" applyFill="1" applyBorder="1" applyAlignment="1">
      <alignment vertical="center"/>
    </xf>
    <xf numFmtId="0" fontId="158" fillId="2" borderId="10" xfId="19344" applyFont="1" applyFill="1" applyAlignment="1">
      <alignment vertical="center"/>
    </xf>
    <xf numFmtId="0" fontId="158" fillId="2" borderId="8" xfId="19344" applyFont="1" applyFill="1" applyBorder="1" applyAlignment="1">
      <alignment vertical="center"/>
    </xf>
    <xf numFmtId="0" fontId="152" fillId="3" borderId="10" xfId="40203" applyFont="1" applyBorder="1" applyAlignment="1">
      <alignment horizontal="center" vertical="center" wrapText="1"/>
    </xf>
    <xf numFmtId="0" fontId="152" fillId="3" borderId="52" xfId="40202" applyFont="1" applyBorder="1" applyAlignment="1">
      <alignment horizontal="center" vertical="center" wrapText="1"/>
    </xf>
    <xf numFmtId="0" fontId="152" fillId="3" borderId="53" xfId="40203" applyFont="1" applyBorder="1" applyAlignment="1">
      <alignment horizontal="center" vertical="center" wrapText="1"/>
    </xf>
    <xf numFmtId="0" fontId="152" fillId="3" borderId="1" xfId="40203" applyFont="1" applyBorder="1" applyAlignment="1">
      <alignment horizontal="center" vertical="center" wrapText="1"/>
    </xf>
    <xf numFmtId="0" fontId="152" fillId="3" borderId="83" xfId="40202" applyFont="1" applyBorder="1" applyAlignment="1">
      <alignment horizontal="center" vertical="center" wrapText="1"/>
    </xf>
    <xf numFmtId="0" fontId="152" fillId="3" borderId="84" xfId="40203" applyFont="1" applyBorder="1" applyAlignment="1">
      <alignment horizontal="center" vertical="center" wrapText="1"/>
    </xf>
    <xf numFmtId="0" fontId="152" fillId="26" borderId="59" xfId="46320" applyFont="1" applyFill="1" applyBorder="1" applyAlignment="1">
      <alignment horizontal="left" vertical="center" wrapText="1"/>
    </xf>
    <xf numFmtId="0" fontId="152" fillId="26" borderId="60" xfId="46332" applyFont="1" applyFill="1" applyBorder="1" applyAlignment="1">
      <alignment horizontal="left" vertical="center" wrapText="1"/>
    </xf>
    <xf numFmtId="0" fontId="152" fillId="26" borderId="104" xfId="40163" applyFont="1" applyFill="1" applyBorder="1" applyAlignment="1">
      <alignment horizontal="left" vertical="center" wrapText="1"/>
    </xf>
    <xf numFmtId="0" fontId="152" fillId="26" borderId="102" xfId="40175" applyFont="1" applyFill="1" applyBorder="1" applyAlignment="1">
      <alignment horizontal="left" vertical="center" wrapText="1"/>
    </xf>
    <xf numFmtId="0" fontId="152" fillId="26" borderId="107" xfId="40187" applyFont="1" applyFill="1" applyBorder="1" applyAlignment="1">
      <alignment horizontal="left" vertical="center" wrapText="1"/>
    </xf>
    <xf numFmtId="0" fontId="152" fillId="3" borderId="10" xfId="40143" applyFont="1" applyBorder="1" applyAlignment="1">
      <alignment horizontal="center" vertical="center" wrapText="1"/>
    </xf>
    <xf numFmtId="0" fontId="152" fillId="3" borderId="52" xfId="40142" applyFont="1" applyBorder="1" applyAlignment="1">
      <alignment horizontal="center" vertical="center" wrapText="1"/>
    </xf>
    <xf numFmtId="0" fontId="152" fillId="3" borderId="53" xfId="40143" applyFont="1" applyBorder="1" applyAlignment="1">
      <alignment horizontal="center" vertical="center" wrapText="1"/>
    </xf>
    <xf numFmtId="0" fontId="152" fillId="3" borderId="1" xfId="40143" applyFont="1" applyBorder="1" applyAlignment="1">
      <alignment horizontal="center" vertical="center" wrapText="1"/>
    </xf>
    <xf numFmtId="0" fontId="152" fillId="3" borderId="83" xfId="40142" applyFont="1" applyBorder="1" applyAlignment="1">
      <alignment horizontal="center" vertical="center" wrapText="1"/>
    </xf>
    <xf numFmtId="0" fontId="152" fillId="3" borderId="84" xfId="40143" applyFont="1" applyBorder="1" applyAlignment="1">
      <alignment horizontal="center" vertical="center" wrapText="1"/>
    </xf>
    <xf numFmtId="0" fontId="152" fillId="3" borderId="10" xfId="40083" applyFont="1" applyBorder="1" applyAlignment="1">
      <alignment horizontal="center" vertical="center" wrapText="1"/>
    </xf>
    <xf numFmtId="0" fontId="152" fillId="3" borderId="52" xfId="40082" applyFont="1" applyBorder="1" applyAlignment="1">
      <alignment horizontal="center" vertical="center" wrapText="1"/>
    </xf>
    <xf numFmtId="0" fontId="152" fillId="3" borderId="53" xfId="40083" applyFont="1" applyBorder="1" applyAlignment="1">
      <alignment horizontal="center" vertical="center" wrapText="1"/>
    </xf>
    <xf numFmtId="0" fontId="152" fillId="3" borderId="1" xfId="40083" applyFont="1" applyBorder="1" applyAlignment="1">
      <alignment horizontal="center" vertical="center" wrapText="1"/>
    </xf>
    <xf numFmtId="0" fontId="152" fillId="3" borderId="83" xfId="40082" applyFont="1" applyBorder="1" applyAlignment="1">
      <alignment horizontal="center" vertical="center" wrapText="1"/>
    </xf>
    <xf numFmtId="0" fontId="152" fillId="3" borderId="90" xfId="40083" applyFont="1" applyBorder="1" applyAlignment="1">
      <alignment horizontal="center" vertical="center" wrapText="1"/>
    </xf>
    <xf numFmtId="0" fontId="152" fillId="26" borderId="58" xfId="46188" applyFont="1" applyFill="1" applyBorder="1" applyAlignment="1">
      <alignment horizontal="left" vertical="center" wrapText="1"/>
    </xf>
    <xf numFmtId="0" fontId="152" fillId="26" borderId="59" xfId="46200" applyFont="1" applyFill="1" applyBorder="1" applyAlignment="1">
      <alignment horizontal="left" vertical="center" wrapText="1"/>
    </xf>
    <xf numFmtId="0" fontId="152" fillId="26" borderId="60" xfId="46212" applyFont="1" applyFill="1" applyBorder="1" applyAlignment="1">
      <alignment horizontal="left" vertical="center" wrapText="1"/>
    </xf>
    <xf numFmtId="0" fontId="152" fillId="3" borderId="10" xfId="39963" applyFont="1" applyBorder="1" applyAlignment="1">
      <alignment horizontal="center" vertical="center" wrapText="1"/>
    </xf>
    <xf numFmtId="0" fontId="152" fillId="3" borderId="52" xfId="39962" applyFont="1" applyBorder="1" applyAlignment="1">
      <alignment horizontal="center" vertical="center" wrapText="1"/>
    </xf>
    <xf numFmtId="0" fontId="152" fillId="3" borderId="53" xfId="39963" applyFont="1" applyBorder="1" applyAlignment="1">
      <alignment horizontal="center" vertical="center" wrapText="1"/>
    </xf>
    <xf numFmtId="0" fontId="152" fillId="3" borderId="1" xfId="39963" applyFont="1" applyBorder="1" applyAlignment="1">
      <alignment horizontal="center" vertical="center" wrapText="1"/>
    </xf>
    <xf numFmtId="0" fontId="152" fillId="3" borderId="83" xfId="39962" applyFont="1" applyBorder="1" applyAlignment="1">
      <alignment horizontal="center" vertical="center" wrapText="1"/>
    </xf>
    <xf numFmtId="0" fontId="152" fillId="3" borderId="84" xfId="39963" applyFont="1" applyBorder="1" applyAlignment="1">
      <alignment horizontal="center" vertical="center" wrapText="1"/>
    </xf>
    <xf numFmtId="0" fontId="152" fillId="26" borderId="104" xfId="40043" applyFont="1" applyFill="1" applyBorder="1" applyAlignment="1">
      <alignment horizontal="left" vertical="center" wrapText="1"/>
    </xf>
    <xf numFmtId="0" fontId="152" fillId="3" borderId="10" xfId="40023" applyFont="1" applyBorder="1" applyAlignment="1">
      <alignment horizontal="center" vertical="center" wrapText="1"/>
    </xf>
    <xf numFmtId="0" fontId="152" fillId="3" borderId="52" xfId="40022" applyFont="1" applyBorder="1" applyAlignment="1">
      <alignment horizontal="center" vertical="center" wrapText="1"/>
    </xf>
    <xf numFmtId="0" fontId="152" fillId="3" borderId="53" xfId="40023" applyFont="1" applyBorder="1" applyAlignment="1">
      <alignment horizontal="center" vertical="center" wrapText="1"/>
    </xf>
    <xf numFmtId="0" fontId="152" fillId="3" borderId="1" xfId="40023" applyFont="1" applyBorder="1" applyAlignment="1">
      <alignment horizontal="center" vertical="center" wrapText="1"/>
    </xf>
    <xf numFmtId="0" fontId="152" fillId="3" borderId="83" xfId="40022" applyFont="1" applyBorder="1" applyAlignment="1">
      <alignment horizontal="center" vertical="center" wrapText="1"/>
    </xf>
    <xf numFmtId="0" fontId="152" fillId="3" borderId="90" xfId="40023" applyFont="1" applyBorder="1" applyAlignment="1">
      <alignment horizontal="center" vertical="center" wrapText="1"/>
    </xf>
    <xf numFmtId="0" fontId="152" fillId="26" borderId="104" xfId="39983" applyFont="1" applyFill="1" applyBorder="1" applyAlignment="1">
      <alignment horizontal="left" vertical="center" wrapText="1"/>
    </xf>
    <xf numFmtId="0" fontId="152" fillId="26" borderId="102" xfId="39995" applyFont="1" applyFill="1" applyBorder="1" applyAlignment="1">
      <alignment horizontal="left" vertical="center" wrapText="1"/>
    </xf>
    <xf numFmtId="0" fontId="152" fillId="26" borderId="107" xfId="40007" applyFont="1" applyFill="1" applyBorder="1" applyAlignment="1">
      <alignment horizontal="left" vertical="center" wrapText="1"/>
    </xf>
  </cellXfs>
  <cellStyles count="4661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61938719" xfId="45389" xr:uid="{E9C10940-7321-450A-A065-D8B60D2D6C21}"/>
    <cellStyle name="style1489761938828" xfId="45420" xr:uid="{A2645EF5-6B5B-4406-A2C9-27659AF97F6C}"/>
    <cellStyle name="style1489761939062" xfId="45392" xr:uid="{3A4A90EE-B04A-4210-8AA8-7FB0C4970C6C}"/>
    <cellStyle name="style1489761939266" xfId="45395" xr:uid="{ED299759-18A0-45CF-A5DD-0914C5E63777}"/>
    <cellStyle name="style1489761939329" xfId="45398" xr:uid="{B6FDC7F6-A777-4CB4-8EFB-3E275FD20EB8}"/>
    <cellStyle name="style1489761939438" xfId="45404" xr:uid="{E204B17E-7D63-41A0-8245-2553EB1C2099}"/>
    <cellStyle name="style1489761939573" xfId="45410" xr:uid="{7BF0C3C7-5E02-4CBF-83EA-C38D76B94DA6}"/>
    <cellStyle name="style1489761939689" xfId="45399" xr:uid="{A4DF46DE-19E9-4797-8BF6-BA27F4F76D49}"/>
    <cellStyle name="style1489761939752" xfId="45405" xr:uid="{C716A635-37A9-4501-8D16-EF695114B25E}"/>
    <cellStyle name="style1489761939830" xfId="45411" xr:uid="{3F7D04D6-EBE6-4F58-A08F-D09AECBA0808}"/>
    <cellStyle name="style1489761939939" xfId="45453" xr:uid="{989D523B-5F0D-439C-BC3E-129A5A7FD44C}"/>
    <cellStyle name="style1489761940070" xfId="45412" xr:uid="{9EA197E8-5786-4066-B200-64AA69F3A342}"/>
    <cellStyle name="style1489761940377" xfId="45422" xr:uid="{534FE6B0-4710-4415-8FF8-5BB06813D37C}"/>
    <cellStyle name="style1489761940470" xfId="45423" xr:uid="{1ADF1BED-9404-4CA7-8165-2EAA22CB63D1}"/>
    <cellStyle name="style1489761940584" xfId="45421" xr:uid="{51114E57-9321-457C-BCB3-47B71A504C89}"/>
    <cellStyle name="style1489761940706" xfId="45424" xr:uid="{A314B2C6-DC15-4E91-A169-050DE152D676}"/>
    <cellStyle name="style1489761940800" xfId="45425" xr:uid="{43D6DE41-9B71-4D69-B594-0AFC82395630}"/>
    <cellStyle name="style1489761940925" xfId="45426" xr:uid="{E917289D-D16F-4C12-981B-34C6B8FFA242}"/>
    <cellStyle name="style1489761941143" xfId="45427" xr:uid="{61945453-BFCB-4BD0-ADB4-EBA268C37EC2}"/>
    <cellStyle name="style1489761941206" xfId="45428" xr:uid="{E6EF91C4-EADC-4748-BB74-442F8FB7089F}"/>
    <cellStyle name="style1489761941315" xfId="45429" xr:uid="{11C8E027-8A57-4EC5-B029-5564A0157C4C}"/>
    <cellStyle name="style1489761941409" xfId="45430" xr:uid="{1CD44597-E7F9-4108-B462-2103E4E4AF88}"/>
    <cellStyle name="style1489761941534" xfId="45454" xr:uid="{D7E187DC-D17E-4BAD-ADB4-C6A655722867}"/>
    <cellStyle name="style1489761941613" xfId="45455" xr:uid="{2CD7DB1C-2F8A-461C-A820-D8D717445D1D}"/>
    <cellStyle name="style1489761978384" xfId="45390" xr:uid="{233A957E-A9EA-400E-9FFC-C1B6CD89ECD8}"/>
    <cellStyle name="style1489761978462" xfId="45442" xr:uid="{58BA2D8E-E69A-4A2C-8F97-7A4826822722}"/>
    <cellStyle name="style1489761978634" xfId="45393" xr:uid="{4A61D01C-ED28-4A72-9B31-DC16ED3F2FAF}"/>
    <cellStyle name="style1489761978807" xfId="45396" xr:uid="{2A1A83BF-CD7E-400F-900A-806DFBB38950}"/>
    <cellStyle name="style1489761978901" xfId="45400" xr:uid="{7D65F74D-D029-432D-A8BE-1FEAAC134B1D}"/>
    <cellStyle name="style1489761978995" xfId="45406" xr:uid="{90D00792-1B1B-44AD-8C83-6F6914FB3482}"/>
    <cellStyle name="style1489761979104" xfId="45415" xr:uid="{1774C4E2-7C42-4946-83C8-C9B52902EB28}"/>
    <cellStyle name="style1489761979198" xfId="45401" xr:uid="{0C75D85A-840E-4517-AED3-F2E6F8D66067}"/>
    <cellStyle name="style1489761979276" xfId="45407" xr:uid="{850B658B-CC30-4BF7-A2DF-D4DE43090053}"/>
    <cellStyle name="style1489761979354" xfId="45416" xr:uid="{4B866643-2235-42C3-A7CD-24E7A7A1D8B0}"/>
    <cellStyle name="style1489761979433" xfId="45459" xr:uid="{90A7B25B-B919-4629-9FE3-A0DBDAF4A1D3}"/>
    <cellStyle name="style1489761979511" xfId="45418" xr:uid="{AC91ABAA-5869-4E66-B70C-F428DAC86861}"/>
    <cellStyle name="style1489761979604" xfId="45419" xr:uid="{744D3C8E-1F73-430A-ACAE-9D24B079C0AB}"/>
    <cellStyle name="style1489761979903" xfId="45444" xr:uid="{19CD240A-BA7F-4260-9FF1-3A621F4B0E11}"/>
    <cellStyle name="style1489761979981" xfId="45445" xr:uid="{A3B92A89-4968-4D59-9810-2AA441461242}"/>
    <cellStyle name="style1489761980074" xfId="45443" xr:uid="{941D04DC-DB73-4FD9-94B2-4342404EF263}"/>
    <cellStyle name="style1489761980153" xfId="45446" xr:uid="{2704FCA2-41E4-4C5D-9FC9-287357C0F563}"/>
    <cellStyle name="style1489761980253" xfId="45447" xr:uid="{122E930D-38BC-403A-AF8F-285C7B3CB8DC}"/>
    <cellStyle name="style1489761980325" xfId="45448" xr:uid="{B8D3425C-CA64-4D68-B67A-5BB6C6E83AD2}"/>
    <cellStyle name="style1489761980497" xfId="45449" xr:uid="{ED84A22F-0B26-4190-BC09-874E008F4872}"/>
    <cellStyle name="style1489761980575" xfId="45450" xr:uid="{F1F54DFE-69D5-4EB2-8EF4-B1852ADE48EE}"/>
    <cellStyle name="style1489761980669" xfId="45451" xr:uid="{8B47E319-DB99-4C13-A8BD-8EB9A05E420D}"/>
    <cellStyle name="style1489761980756" xfId="45452" xr:uid="{1E5B007F-B19F-4260-B723-CDD25C73BF2C}"/>
    <cellStyle name="style1489761980872" xfId="45460" xr:uid="{67E29832-783E-4DCD-8420-4DDF23DFCF9F}"/>
    <cellStyle name="style1489761980950" xfId="45461" xr:uid="{1A8254E1-66E8-405C-B044-D2F2EE6EDAD1}"/>
    <cellStyle name="style1489762017597" xfId="45391" xr:uid="{C3C288F7-DFC4-472A-B38F-0F131DAE15E7}"/>
    <cellStyle name="style1489762017675" xfId="45431" xr:uid="{46D791D2-FD52-44EC-83E7-EC03476EF3CA}"/>
    <cellStyle name="style1489762017847" xfId="45394" xr:uid="{4A53141A-B288-4642-8EBE-A81C2D0CC0BA}"/>
    <cellStyle name="style1489762018034" xfId="45397" xr:uid="{441DF829-336C-4715-B336-5DBFAC2FBD82}"/>
    <cellStyle name="style1489762018112" xfId="45402" xr:uid="{027F06AD-5D32-4986-AD02-73DDE2D27054}"/>
    <cellStyle name="style1489762018206" xfId="45408" xr:uid="{C1E66D46-7912-4C81-8A90-CF5CE0FA0FB9}"/>
    <cellStyle name="style1489762018299" xfId="45413" xr:uid="{C130F3D5-F11F-4114-883C-3EA890F67502}"/>
    <cellStyle name="style1489762018407" xfId="45403" xr:uid="{BFE309A7-6EA4-4237-B50D-8DD39E7C4D4E}"/>
    <cellStyle name="style1489762018472" xfId="45409" xr:uid="{4CAE9B44-73A6-4FA3-B3D9-6699C4D36551}"/>
    <cellStyle name="style1489762018566" xfId="45414" xr:uid="{7A1F3099-66B4-43CB-937E-C6CCFA0F1CBB}"/>
    <cellStyle name="style1489762018629" xfId="45456" xr:uid="{5B5F1EA9-0334-4F93-9FDF-6BA5D3C155BE}"/>
    <cellStyle name="style1489762018722" xfId="45417" xr:uid="{CE5D38AA-4445-4542-B9AF-4E2D16E0DE1B}"/>
    <cellStyle name="style1489762019021" xfId="45433" xr:uid="{DF50A134-8A6A-41D5-BB5B-BCBE4AF6FD3F}"/>
    <cellStyle name="style1489762019115" xfId="45434" xr:uid="{352DC309-E505-456D-958B-AA8AC06D0010}"/>
    <cellStyle name="style1489762019193" xfId="45432" xr:uid="{4B5003DF-8091-40D6-A83B-D0DA0CF0560C}"/>
    <cellStyle name="style1489762019271" xfId="45435" xr:uid="{C4A753D5-A797-4780-8ED3-8410CB4D22A7}"/>
    <cellStyle name="style1489762019365" xfId="45436" xr:uid="{CC2D7647-5CC4-4313-AED4-D01217C0E832}"/>
    <cellStyle name="style1489762019457" xfId="45437" xr:uid="{1693E584-6739-43A4-A518-09B0316E2B92}"/>
    <cellStyle name="style1489762019629" xfId="45438" xr:uid="{8AEAB98D-8E56-49C7-803F-C7C690AE268F}"/>
    <cellStyle name="style1489762019691" xfId="45439" xr:uid="{85A92ABB-128A-492F-BD3A-9AC02E2CC075}"/>
    <cellStyle name="style1489762019785" xfId="45440" xr:uid="{BB18C730-4F37-4B35-ACA2-CDC7DBECFC95}"/>
    <cellStyle name="style1489762019863" xfId="45441" xr:uid="{1C7BC1FF-226F-49D2-8347-ADA966E93255}"/>
    <cellStyle name="style1489762019989" xfId="45457" xr:uid="{2A231A80-F076-4481-A0D8-D3B03A4A6D7B}"/>
    <cellStyle name="style1489762020067" xfId="45458" xr:uid="{31DFB998-DFF4-488B-B630-5455E06EB6E7}"/>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1982799249" xfId="45121" xr:uid="{6558937B-9AA4-4A06-89D0-E01568F705A2}"/>
    <cellStyle name="style1491982799435" xfId="45151" xr:uid="{A0926518-16FE-4CCE-8333-A124EA1596F3}"/>
    <cellStyle name="style1491982799842" xfId="45124" xr:uid="{BCA0263C-0815-4DFD-9ED7-214600676644}"/>
    <cellStyle name="style1491982800328" xfId="45127" xr:uid="{6105ACC7-281B-4F38-813F-37B95C4675CC}"/>
    <cellStyle name="style1491982800438" xfId="45130" xr:uid="{73D187DF-872B-47CC-B83C-2C2BFAD8CF9F}"/>
    <cellStyle name="style1491982800626" xfId="45136" xr:uid="{01D53605-0A17-45F8-A6DC-D85A62973B75}"/>
    <cellStyle name="style1491982800835" xfId="45142" xr:uid="{82143215-48A7-4A34-A16C-EFD1228F55C4}"/>
    <cellStyle name="style1491982800998" xfId="45131" xr:uid="{E7BA988B-DEA1-4E86-8353-69D269399881}"/>
    <cellStyle name="style1491982801168" xfId="45137" xr:uid="{209FBCC8-3651-42ED-A3BF-86C45CCC118C}"/>
    <cellStyle name="style1491982801314" xfId="45143" xr:uid="{1D5C34CF-D159-4996-A3A6-DAA12B3ED069}"/>
    <cellStyle name="style1491982801448" xfId="45184" xr:uid="{C70BAB75-FBCB-42F0-84CD-6CF4CDC8221B}"/>
    <cellStyle name="style1491982801628" xfId="45148" xr:uid="{BFAA7238-64F5-44A3-9C43-FE30CA453282}"/>
    <cellStyle name="style1491982802248" xfId="45153" xr:uid="{58CDC336-A4B2-4CD3-991C-2FAE8B99B238}"/>
    <cellStyle name="style1491982802443" xfId="45154" xr:uid="{4D567211-B343-4FF0-9907-2D1B24AC538E}"/>
    <cellStyle name="style1491982802630" xfId="45152" xr:uid="{77B13972-7F6C-4089-A242-A702C7817C73}"/>
    <cellStyle name="style1491982802798" xfId="45163" xr:uid="{C6F9185C-D2D6-4EB0-A7A7-E6AA048661E1}"/>
    <cellStyle name="style1491982802979" xfId="45164" xr:uid="{2955F0B0-9AA6-4AF5-87EF-0863DD327CB1}"/>
    <cellStyle name="style1491982803185" xfId="45165" xr:uid="{5E250709-5113-4A98-95A9-A8628D1C47FF}"/>
    <cellStyle name="style1491982803530" xfId="45172" xr:uid="{19B2E530-AF72-47F9-BFCE-AEE8B84014C3}"/>
    <cellStyle name="style1491982803652" xfId="45173" xr:uid="{CAB227A7-5312-4F2B-9749-0AAED9211485}"/>
    <cellStyle name="style1491982803824" xfId="45174" xr:uid="{AC29D186-C3FF-4598-B7E5-51F3DAAB490F}"/>
    <cellStyle name="style1491982803997" xfId="45175" xr:uid="{FB6684E5-E4F5-4B4D-8087-F44DC5D83D58}"/>
    <cellStyle name="style1491982804353" xfId="45185" xr:uid="{FD2C2712-4187-4767-AA1A-261271A463F4}"/>
    <cellStyle name="style1491982804531" xfId="45190" xr:uid="{62404ED7-A565-468D-AD0D-730A4BB3906D}"/>
    <cellStyle name="style1491982854822" xfId="45122" xr:uid="{9E939A11-CAD2-40A9-9D8D-F4D622723910}"/>
    <cellStyle name="style1491982854925" xfId="45155" xr:uid="{20198F2E-9C2A-4E52-8540-32409671FA85}"/>
    <cellStyle name="style1491982855147" xfId="45125" xr:uid="{605B6645-9103-44E1-A20C-3200BF58A7EB}"/>
    <cellStyle name="style1491982855360" xfId="45128" xr:uid="{6B58BF8B-1959-4BA4-8A58-27DCCF48A604}"/>
    <cellStyle name="style1491982855444" xfId="45132" xr:uid="{4CFA58DC-EA6D-45A8-9E2F-DB65A5B712AD}"/>
    <cellStyle name="style1491982855556" xfId="45138" xr:uid="{812D8B8D-423B-4ACC-BC55-A5A2182AC593}"/>
    <cellStyle name="style1491982855698" xfId="45144" xr:uid="{0957E5D6-B6A8-4FD3-AB10-A025D89E4E21}"/>
    <cellStyle name="style1491982855818" xfId="45133" xr:uid="{D44CE7D0-804B-4C57-B11F-E9FF3B2ED1A3}"/>
    <cellStyle name="style1491982855902" xfId="45139" xr:uid="{754FD5BA-9C61-4BA5-ADCC-54A8BF5E309A}"/>
    <cellStyle name="style1491982855999" xfId="45145" xr:uid="{680295BC-738E-4BA3-9A8D-6F41504EC877}"/>
    <cellStyle name="style1491982856124" xfId="45186" xr:uid="{160FD6CA-57DD-484D-95EF-91E2EA45E658}"/>
    <cellStyle name="style1491982856251" xfId="45149" xr:uid="{97250A60-ECF0-49BB-81C1-41DDD0C9F34E}"/>
    <cellStyle name="style1491982856590" xfId="45157" xr:uid="{0F99DF70-A850-4687-AAC2-6F9360D6D4CE}"/>
    <cellStyle name="style1491982856724" xfId="45158" xr:uid="{7D74384D-5067-43ED-A72B-3DB7DB172189}"/>
    <cellStyle name="style1491982856896" xfId="45156" xr:uid="{00131610-F2C6-4692-A8F0-03F12F479BBD}"/>
    <cellStyle name="style1491982856995" xfId="45166" xr:uid="{81AD469A-4762-4C1F-AD0C-A430FCCC41C9}"/>
    <cellStyle name="style1491982857112" xfId="45167" xr:uid="{877C6F4E-E8BA-4019-803C-B59E798557DF}"/>
    <cellStyle name="style1491982857215" xfId="45168" xr:uid="{82C8E242-B561-40DB-9DD7-58F4A6B9F2F0}"/>
    <cellStyle name="style1491982857430" xfId="45176" xr:uid="{785278EF-E2A9-401E-8A11-7428F8DEADBE}"/>
    <cellStyle name="style1491982857515" xfId="45177" xr:uid="{5C4E30F7-1179-4B7B-988F-E50773F41BEB}"/>
    <cellStyle name="style1491982857640" xfId="45178" xr:uid="{38AF8F06-9A77-4789-BFAC-902471280C54}"/>
    <cellStyle name="style1491982857819" xfId="45179" xr:uid="{5B71A6B6-6284-4C96-B633-9D9FE14DF88F}"/>
    <cellStyle name="style1491982857994" xfId="45187" xr:uid="{F608CE0C-F81F-4663-B195-20E06DC06975}"/>
    <cellStyle name="style1491982858122" xfId="45191" xr:uid="{9207A332-2ABB-494F-8B19-AE8D90CE95F8}"/>
    <cellStyle name="style1491982902395" xfId="45123" xr:uid="{7187BAE5-D6E7-4EE3-876F-3DF660FE63FB}"/>
    <cellStyle name="style1491982902506" xfId="45159" xr:uid="{21A0AD11-378F-4AA8-B559-B392112F67F9}"/>
    <cellStyle name="style1491982902732" xfId="45126" xr:uid="{65B92D7D-D0DD-4E1B-8A28-20AD9CF69092}"/>
    <cellStyle name="style1491982902943" xfId="45129" xr:uid="{B66103B6-F191-4B77-875B-FB49B16BE6AA}"/>
    <cellStyle name="style1491982903036" xfId="45134" xr:uid="{14514DC5-75DF-4041-847A-9D4A52A95A21}"/>
    <cellStyle name="style1491982903175" xfId="45140" xr:uid="{C1111E56-E851-49C0-B652-E4E1BB3C9EA6}"/>
    <cellStyle name="style1491982903331" xfId="45146" xr:uid="{E59DE8DC-DED5-460A-A2AE-E8EE46DA94CC}"/>
    <cellStyle name="style1491982903444" xfId="45135" xr:uid="{9A01C85B-0B53-4A0D-B509-B2F0CCAA6716}"/>
    <cellStyle name="style1491982903531" xfId="45141" xr:uid="{418CEC2D-6F53-402B-87EB-7A1C158C6B4B}"/>
    <cellStyle name="style1491982903628" xfId="45147" xr:uid="{3E18E858-7A06-42F0-A80F-E1A80B7764E5}"/>
    <cellStyle name="style1491982903761" xfId="45188" xr:uid="{DE101744-1217-493F-BCEF-9FB3A49F2100}"/>
    <cellStyle name="style1491982903860" xfId="45150" xr:uid="{077C2114-1268-400A-915F-FEDCCADCA05E}"/>
    <cellStyle name="style1491982904230" xfId="45161" xr:uid="{0900B4E3-B967-4EE4-A9E0-948FDEDAD5BA}"/>
    <cellStyle name="style1491982904333" xfId="45162" xr:uid="{C4168FC5-D942-4A69-A142-8D440C169F51}"/>
    <cellStyle name="style1491982904438" xfId="45160" xr:uid="{2DC4FCD2-F2AE-44BB-8BF2-56DBE4D6F486}"/>
    <cellStyle name="style1491982904538" xfId="45169" xr:uid="{C028B964-DB77-4F8A-B506-73DEFD5CF7C8}"/>
    <cellStyle name="style1491982904638" xfId="45170" xr:uid="{1C9E7687-6476-4A11-881B-73E46DA01761}"/>
    <cellStyle name="style1491982904738" xfId="45171" xr:uid="{E7D983D2-3A53-4A74-958C-3C7C008486EB}"/>
    <cellStyle name="style1491982904947" xfId="45180" xr:uid="{F765D23F-CEA6-43D1-9F65-18D335B92F28}"/>
    <cellStyle name="style1491982905036" xfId="45181" xr:uid="{EA28AAB8-F38E-40AF-836A-8BB80035E782}"/>
    <cellStyle name="style1491982905146" xfId="45182" xr:uid="{885EC5BD-0156-4AB7-808F-35FBD75B5C40}"/>
    <cellStyle name="style1491982905281" xfId="45183" xr:uid="{36F3C315-FF5A-4E91-969D-24903140BD9E}"/>
    <cellStyle name="style1491982905451" xfId="45189" xr:uid="{64007ABE-0917-4917-A8CC-2F2810AFEDDD}"/>
    <cellStyle name="style1491982905544" xfId="45192" xr:uid="{C91DAD64-1DFC-4299-9BE2-60EAE1FDE3B1}"/>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698557460" xfId="45193" xr:uid="{B4B39A51-D176-45C8-87CC-C7BE88741A27}"/>
    <cellStyle name="style1525698557585" xfId="45194" xr:uid="{B8FF8C33-CC34-4D52-8161-A2BD35399742}"/>
    <cellStyle name="style1525698557694" xfId="45199" xr:uid="{3EF8A038-F4E0-4655-A588-29DC0F92454A}"/>
    <cellStyle name="style1525698557804" xfId="45200" xr:uid="{895C937B-A1DB-4DD2-995F-7768844FA932}"/>
    <cellStyle name="style1525698558023" xfId="45196" xr:uid="{7E0C8525-D028-4DF9-918A-00ACDA37AD37}"/>
    <cellStyle name="style1525698558148" xfId="45197" xr:uid="{B40FF78D-E3F8-47FA-91A4-DBEFD79A91C5}"/>
    <cellStyle name="style1525698558257" xfId="45195" xr:uid="{A9D36603-53CD-42E2-B2B6-419CF235679C}"/>
    <cellStyle name="style1525698558382" xfId="45198" xr:uid="{8035DDE3-7EBD-45C5-A7D3-FFECD969588E}"/>
    <cellStyle name="style1525698558491" xfId="45201" xr:uid="{7FBA8283-1FEE-41A8-9954-A6AEB6BD3D72}"/>
    <cellStyle name="style1525698558601" xfId="45202" xr:uid="{08A4D798-1A73-4BEE-89F2-1ED1EAF142B8}"/>
    <cellStyle name="style1525698558710" xfId="45203" xr:uid="{15959C09-9395-46E0-9B6A-3DA12710C635}"/>
    <cellStyle name="style1525698558835" xfId="45204" xr:uid="{760F4A91-7349-4A05-AE9C-FCE96062054E}"/>
    <cellStyle name="style1525698558945" xfId="45205" xr:uid="{446D1F4F-81DE-43DC-B71C-6464C8901D03}"/>
    <cellStyle name="style1525698559070" xfId="45211" xr:uid="{1F0080B6-0197-485F-8124-F2BD7A2EC82D}"/>
    <cellStyle name="style1525698559179" xfId="45206" xr:uid="{F11CA4CA-4208-4EE9-B981-D554E46C6CD1}"/>
    <cellStyle name="style1525698559288" xfId="45212" xr:uid="{6A06191D-5A50-4F8F-A41A-FCD857545FA1}"/>
    <cellStyle name="style1525698559398" xfId="45217" xr:uid="{283CD466-7FE0-410C-B667-A8D23D1DCC3A}"/>
    <cellStyle name="style1525698559507" xfId="45218" xr:uid="{411F631A-2A2A-4F52-A751-C80D334D3F3B}"/>
    <cellStyle name="style1525698559632" xfId="45207" xr:uid="{AAC27B00-F188-480D-B894-758FD2A6C30F}"/>
    <cellStyle name="style1525698559773" xfId="45208" xr:uid="{0DAF909A-DB72-45A6-BEF1-C1BE320EF2F1}"/>
    <cellStyle name="style1525698559913" xfId="45209" xr:uid="{A5244ADA-BFCD-4592-8144-C95D90B536EA}"/>
    <cellStyle name="style1525698560038" xfId="45210" xr:uid="{830E051D-0B31-4213-8DFD-B3A4ADF13118}"/>
    <cellStyle name="style1525698560179" xfId="45213" xr:uid="{55334B78-770C-4470-B6B0-60F9A6D6E13F}"/>
    <cellStyle name="style1525698560304" xfId="45214" xr:uid="{01A3B1E1-3032-4881-80C5-7A3A61C5E054}"/>
    <cellStyle name="style1525698560429" xfId="45215" xr:uid="{A17292E5-4281-489E-B997-D46FBAF22FC2}"/>
    <cellStyle name="style1525698560570" xfId="45216" xr:uid="{43D3B2F9-6641-40EC-BDF2-326C2C9E3678}"/>
    <cellStyle name="style1525698560726" xfId="45219" xr:uid="{1936DC43-9361-4835-BC84-D0758DCF4FF2}"/>
    <cellStyle name="style1525698560835" xfId="45220" xr:uid="{61A3605E-8ADE-4C12-BC08-FA03CC413B9E}"/>
    <cellStyle name="style1525698560929" xfId="45221" xr:uid="{DD4CC379-2A43-4F31-9877-D3C4C1E4E49D}"/>
    <cellStyle name="style1525698561054" xfId="45222" xr:uid="{BCC50C46-B5F4-4693-9159-5B9C53EEDAF4}"/>
    <cellStyle name="style1525698599907" xfId="45223" xr:uid="{CFF59BB7-4EAE-4869-ACC9-05B182047BE4}"/>
    <cellStyle name="style1525698600032" xfId="45224" xr:uid="{AD3A87AC-DD34-471F-B69A-B166AFDEEE33}"/>
    <cellStyle name="style1525698600126" xfId="45229" xr:uid="{D4DFA799-820B-47C0-89CB-AF192E16CDC6}"/>
    <cellStyle name="style1525698600219" xfId="45230" xr:uid="{C438511D-E4C5-4A8D-9CEE-A6A83645B9E9}"/>
    <cellStyle name="style1525698600407" xfId="45226" xr:uid="{F7F54717-A0AF-4CA1-B054-45EF97E7E2FA}"/>
    <cellStyle name="style1525698600501" xfId="45227" xr:uid="{0406762E-34DA-4764-8772-904C02DB4095}"/>
    <cellStyle name="style1525698600595" xfId="45225" xr:uid="{5EF858B2-373E-4B48-8562-44F6D07DC5BB}"/>
    <cellStyle name="style1525698600688" xfId="45228" xr:uid="{FB2CB26B-DC44-4214-B794-6F2D48C983B5}"/>
    <cellStyle name="style1525698600782" xfId="45231" xr:uid="{1F86BC4B-B78B-46A2-A381-75088AA557F8}"/>
    <cellStyle name="style1525698600876" xfId="45232" xr:uid="{C9E9D89D-8842-4FA8-8FF5-1ED6A6B8812D}"/>
    <cellStyle name="style1525698600985" xfId="45233" xr:uid="{46725E87-229E-4755-B831-9FFD01DA865F}"/>
    <cellStyle name="style1525698601079" xfId="45234" xr:uid="{82B6095D-491D-47CD-97FB-52CAF72F6782}"/>
    <cellStyle name="style1525698601173" xfId="45235" xr:uid="{86C8AC48-55D7-495C-9CAF-D2162ABB5654}"/>
    <cellStyle name="style1525698601266" xfId="45241" xr:uid="{81B197A6-6244-4C43-8F1D-2AD65F587480}"/>
    <cellStyle name="style1525698601360" xfId="45236" xr:uid="{77CECA7F-6720-412B-9E46-809FCD913900}"/>
    <cellStyle name="style1525698601454" xfId="45242" xr:uid="{860D8EE0-9812-410B-BB62-F3F3A3F4269C}"/>
    <cellStyle name="style1525698601563" xfId="45247" xr:uid="{54B61027-C147-4C76-A006-DF625D1B6C62}"/>
    <cellStyle name="style1525698601657" xfId="45248" xr:uid="{3AAF4C84-D5FA-41ED-9D59-F0B0B9CCD1C0}"/>
    <cellStyle name="style1525698601751" xfId="45237" xr:uid="{124A7929-7ADC-41D9-B769-148DC94C5559}"/>
    <cellStyle name="style1525698601845" xfId="45238" xr:uid="{B636002D-578A-41BE-A4D4-4FCCDD1E0701}"/>
    <cellStyle name="style1525698601939" xfId="45239" xr:uid="{431C5E17-454F-4F78-8426-6E872AC940D4}"/>
    <cellStyle name="style1525698602032" xfId="45240" xr:uid="{04399345-F523-40D2-ACB8-69691A630715}"/>
    <cellStyle name="style1525698602126" xfId="45243" xr:uid="{8FFA88BC-CBA3-4CA7-B081-F317C50D5932}"/>
    <cellStyle name="style1525698602220" xfId="45244" xr:uid="{47257C10-5331-49C7-B3D6-39BE3C6BF2B0}"/>
    <cellStyle name="style1525698602314" xfId="45245" xr:uid="{3646C179-AAEA-44C6-8D08-0204E883DCBE}"/>
    <cellStyle name="style1525698602407" xfId="45246" xr:uid="{93BE5AA2-68B2-4391-8009-A5C48F43E0E5}"/>
    <cellStyle name="style1525698641898" xfId="45249" xr:uid="{540A0EC5-8CCC-4C8E-8780-50FD41410DEB}"/>
    <cellStyle name="style1525698642007" xfId="45250" xr:uid="{934DB17F-26A8-4B6C-8EA8-CCDD700B0689}"/>
    <cellStyle name="style1525698642101" xfId="45255" xr:uid="{7D11BAA6-593E-428A-BB5C-21A1E42ABEC1}"/>
    <cellStyle name="style1525698642195" xfId="45256" xr:uid="{DE392521-B1E9-4045-81A6-9A1E9BDE3965}"/>
    <cellStyle name="style1525698642382" xfId="45252" xr:uid="{91A987D7-3339-4AB5-9CCB-D74856D1EDCA}"/>
    <cellStyle name="style1525698642476" xfId="45253" xr:uid="{100742AF-37EB-4154-900B-F6D90CDDC185}"/>
    <cellStyle name="style1525698642570" xfId="45251" xr:uid="{BE0E6174-47E6-4299-B02D-8A4E282B8CD0}"/>
    <cellStyle name="style1525698642663" xfId="45254" xr:uid="{003C3D5C-CE43-41E1-91FD-39104FE5DA66}"/>
    <cellStyle name="style1525698642757" xfId="45257" xr:uid="{9C572A15-1A5F-4A3F-A9F4-88787D00BBE5}"/>
    <cellStyle name="style1525698642851" xfId="45258" xr:uid="{15D8F7C5-34C5-4E29-BE96-435D6EFF66D5}"/>
    <cellStyle name="style1525698642960" xfId="45259" xr:uid="{CF6ED14C-78E5-475C-96AF-4A69BA29ED0E}"/>
    <cellStyle name="style1525698643054" xfId="45260" xr:uid="{0BD08E4A-F65D-432B-A2DE-9D24461A2767}"/>
    <cellStyle name="style1525698643148" xfId="45261" xr:uid="{E54275EA-F111-4107-A348-2A8879711DDD}"/>
    <cellStyle name="style1525698643242" xfId="45267" xr:uid="{7AB6671A-F6AB-479C-A695-AD2BD808C4EC}"/>
    <cellStyle name="style1525698643335" xfId="45262" xr:uid="{517CC9FB-7AAF-43F4-8F94-2BACDFC3F516}"/>
    <cellStyle name="style1525698643429" xfId="45268" xr:uid="{42554704-3250-4C6A-8F83-06B10C560B3A}"/>
    <cellStyle name="style1525698643538" xfId="45273" xr:uid="{615FFE26-DAC6-4C78-8CBF-4D994998462D}"/>
    <cellStyle name="style1525698643648" xfId="45274" xr:uid="{26812F5F-8CE5-4586-B342-8E84A1922211}"/>
    <cellStyle name="style1525698643757" xfId="45263" xr:uid="{8BE93C69-08EA-4974-A246-FB0C78653F01}"/>
    <cellStyle name="style1525698643851" xfId="45264" xr:uid="{763CB15B-5AF5-4AFD-AF50-369070B287AF}"/>
    <cellStyle name="style1525698643945" xfId="45265" xr:uid="{34FCC8AA-A11C-4F2E-97A5-C0DE3CEF71B7}"/>
    <cellStyle name="style1525698644039" xfId="45266" xr:uid="{F81DCC15-E805-42AB-82B5-8422353DB87E}"/>
    <cellStyle name="style1525698644148" xfId="45269" xr:uid="{56BFBBFF-1982-40A2-B203-F219DAEFD743}"/>
    <cellStyle name="style1525698644242" xfId="45270" xr:uid="{8F8B2520-5793-46F1-9F9A-709961DB7D8B}"/>
    <cellStyle name="style1525698644336" xfId="45271" xr:uid="{8990DFBE-8AA9-4A41-A8C2-C3952F7D72A5}"/>
    <cellStyle name="style1525698644429" xfId="45272" xr:uid="{CCD38C8E-1670-48DA-91E5-88C32B3A0681}"/>
    <cellStyle name="style1525698644570" xfId="45275" xr:uid="{E680421F-26FE-426C-99A9-A83292680469}"/>
    <cellStyle name="style1525698644664" xfId="45276" xr:uid="{0E4581C0-F309-4277-BC86-CCB4880142F8}"/>
    <cellStyle name="style1525698644757" xfId="45277" xr:uid="{89A3B851-8294-4B54-A4CC-BD7E3B6441C3}"/>
    <cellStyle name="style1525698644851" xfId="45278" xr:uid="{B15F8498-3442-4C61-BF18-095272B9F3CD}"/>
    <cellStyle name="style1525698684591" xfId="45279" xr:uid="{DD13F6AA-A8BC-4FFE-9202-CE63B3A190CE}"/>
    <cellStyle name="style1525698684700" xfId="45280" xr:uid="{1B159AE7-C595-447E-BB9A-8F543F41A3A4}"/>
    <cellStyle name="style1525698684794" xfId="45285" xr:uid="{8A5B57F9-DD98-4D32-AEBC-C3B07D13AA73}"/>
    <cellStyle name="style1525698684888" xfId="45286" xr:uid="{C7E27108-4D34-451F-AD5B-4FCA47D17CB2}"/>
    <cellStyle name="style1525698685075" xfId="45282" xr:uid="{AFB59E81-5889-437F-A263-7EDE86EC76F2}"/>
    <cellStyle name="style1525698685169" xfId="45283" xr:uid="{D6BD9EEF-8530-43D0-BCD6-AFC9AD5E516A}"/>
    <cellStyle name="style1525698685263" xfId="45281" xr:uid="{344A2751-95A5-49B5-BCBB-B500E2141788}"/>
    <cellStyle name="style1525698685357" xfId="45284" xr:uid="{5B6A6B72-022E-4F31-BE03-CDC44B8AAD61}"/>
    <cellStyle name="style1525698685450" xfId="45287" xr:uid="{74D7E205-D2B8-4BC3-9C70-88378BB8DF83}"/>
    <cellStyle name="style1525698685544" xfId="45288" xr:uid="{5B5F0BE4-F487-493D-8B55-574A8EF911AF}"/>
    <cellStyle name="style1525698685638" xfId="45289" xr:uid="{8877AE02-A4A6-44B8-8B46-D31098522792}"/>
    <cellStyle name="style1525698685747" xfId="45290" xr:uid="{D339DAED-B9AA-4081-A899-254AC3173010}"/>
    <cellStyle name="style1525698685841" xfId="45291" xr:uid="{0D319260-44C2-4918-A51E-3DB13398BB9F}"/>
    <cellStyle name="style1525698685935" xfId="45297" xr:uid="{FF5D8E59-A8E1-4519-A83A-E25F097E5672}"/>
    <cellStyle name="style1525698686029" xfId="45292" xr:uid="{0E9FFAF7-2235-43A6-BD1D-18B43C002DA9}"/>
    <cellStyle name="style1525698686122" xfId="45298" xr:uid="{81B8AFB5-A6A4-48CD-892E-197E2A58A41B}"/>
    <cellStyle name="style1525698686216" xfId="45303" xr:uid="{363E8C01-34E8-40A6-99B5-F9C799172C85}"/>
    <cellStyle name="style1525698686325" xfId="45304" xr:uid="{D61B729E-8F35-46B2-ACD8-E2C497E23208}"/>
    <cellStyle name="style1525698686419" xfId="45293" xr:uid="{A42EF484-F19C-4BC5-B682-CB7021560E62}"/>
    <cellStyle name="style1525698686513" xfId="45294" xr:uid="{3A32362B-06F9-4E7F-BE4B-7B7A2B26CE19}"/>
    <cellStyle name="style1525698686607" xfId="45295" xr:uid="{91E9DFFE-2B3F-44CA-8C68-58CF5688802F}"/>
    <cellStyle name="style1525698686700" xfId="45296" xr:uid="{1B7C7CB8-9BBF-4505-BDEC-B8B5EE4A4A1C}"/>
    <cellStyle name="style1525698686794" xfId="45299" xr:uid="{9BEB5224-B9CE-4A94-8EE7-F68974B91133}"/>
    <cellStyle name="style1525698686888" xfId="45300" xr:uid="{8DBE38F6-5146-47B2-9BC8-5E75720A1D5B}"/>
    <cellStyle name="style1525698686982" xfId="45301" xr:uid="{8450F028-D0EB-4798-B743-DE40F09C473E}"/>
    <cellStyle name="style1525698687076" xfId="45302" xr:uid="{ED0773D8-A1E1-4E84-975A-AF5BB52542F2}"/>
    <cellStyle name="style1525698687185" xfId="45305" xr:uid="{888FEFAF-800D-47AC-A69E-DB7C45F4B6E2}"/>
    <cellStyle name="style1525698687279" xfId="45306" xr:uid="{993792BD-4841-42BB-862C-D5618DBA5665}"/>
    <cellStyle name="style1525698687373" xfId="45307" xr:uid="{5ECF7C4A-C179-4AB0-99C4-89568802564B}"/>
    <cellStyle name="style1525698687467" xfId="45308" xr:uid="{1CD218ED-B191-4F3C-B4A8-07819BFED32B}"/>
    <cellStyle name="style1525698726411" xfId="45309" xr:uid="{7D160F9B-D25E-4EC3-AEBE-43A193BC9856}"/>
    <cellStyle name="style1525698726520" xfId="45310" xr:uid="{F1AEAA8C-CA78-4DDC-BCCF-85B441D2E8C0}"/>
    <cellStyle name="style1525698726614" xfId="45315" xr:uid="{97A766CF-B512-406B-9DAE-8481ABE03C4B}"/>
    <cellStyle name="style1525698726708" xfId="45316" xr:uid="{209CC3EC-0D2E-4B7C-937B-7F7079CF480A}"/>
    <cellStyle name="style1525698726895" xfId="45312" xr:uid="{55AEBFAE-3A3A-44DF-A528-C8783C1270B8}"/>
    <cellStyle name="style1525698726989" xfId="45313" xr:uid="{B619A150-25C5-405A-81F8-FC9594BD308A}"/>
    <cellStyle name="style1525698727083" xfId="45311" xr:uid="{D9975F5A-D288-4FA4-AC5C-594C0F97A1F7}"/>
    <cellStyle name="style1525698727176" xfId="45314" xr:uid="{1563CA44-C42A-434B-9429-03035B3E5471}"/>
    <cellStyle name="style1525698727270" xfId="45317" xr:uid="{4E420D7C-7E85-4EE7-AAAA-C3F25CA00359}"/>
    <cellStyle name="style1525698727364" xfId="45318" xr:uid="{1038C6C7-9F85-425F-8F32-9F3B526A936F}"/>
    <cellStyle name="style1525698727458" xfId="45319" xr:uid="{00C2C9A0-361D-437B-9FF0-ACC72F6AD384}"/>
    <cellStyle name="style1525698727567" xfId="45320" xr:uid="{7D86CFC5-5457-4FCE-9331-D78083451D73}"/>
    <cellStyle name="style1525698727661" xfId="45321" xr:uid="{0E7B4262-6F33-49F3-B686-4404225CABA8}"/>
    <cellStyle name="style1525698727755" xfId="45327" xr:uid="{15834C47-01B5-47D8-BD7B-4B75480A0CFF}"/>
    <cellStyle name="style1525698727864" xfId="45322" xr:uid="{0CFB0A0D-F198-41A0-9B3F-9639B1BD1960}"/>
    <cellStyle name="style1525698727942" xfId="45328" xr:uid="{813428E0-480E-4AA2-97EB-B6179E829779}"/>
    <cellStyle name="style1525698728052" xfId="45333" xr:uid="{9C46799F-3EC3-46A6-8BED-B071F3A99D9B}"/>
    <cellStyle name="style1525698728145" xfId="45347" xr:uid="{3E01A050-EAFC-49AF-8B16-0557890738DF}"/>
    <cellStyle name="style1525698728239" xfId="45334" xr:uid="{02F03E30-3C4B-44FA-B99B-123372CDFCB7}"/>
    <cellStyle name="style1525698728317" xfId="45323" xr:uid="{C42F034F-FEFA-41F7-B7C6-E043A1122AEF}"/>
    <cellStyle name="style1525698728411" xfId="45324" xr:uid="{B9937981-48E9-4814-B8BE-4745E19ADC31}"/>
    <cellStyle name="style1525698728505" xfId="45325" xr:uid="{2395ADBE-2A4A-42EC-A59C-F5948D30586A}"/>
    <cellStyle name="style1525698728599" xfId="45326" xr:uid="{E1D4A37E-1E3D-45CD-B98A-16B7F0BE1734}"/>
    <cellStyle name="style1525698728692" xfId="45329" xr:uid="{D1CFEE67-8952-4DEA-8F1F-BD7CB06FE156}"/>
    <cellStyle name="style1525698728802" xfId="45330" xr:uid="{C58CB024-911C-4DD7-BC04-FF138C692673}"/>
    <cellStyle name="style1525698728896" xfId="45331" xr:uid="{DB901FFB-1100-44AB-BF2E-DC7CD88BAE64}"/>
    <cellStyle name="style1525698728989" xfId="45332" xr:uid="{8F4647CB-AE6E-41C7-AB74-10FC29A66767}"/>
    <cellStyle name="style1525698729114" xfId="45335" xr:uid="{1E70D936-9A68-4264-8A29-0C01E34123AA}"/>
    <cellStyle name="style1525698729208" xfId="45336" xr:uid="{F4270C8A-7DE4-4917-9F55-6A59D13B90EE}"/>
    <cellStyle name="style1525698729302" xfId="45337" xr:uid="{0306AC33-9188-48FA-AFF2-47E78DDD25A3}"/>
    <cellStyle name="style1525698729396" xfId="45338" xr:uid="{C31817E3-CD2F-4D1E-A5B8-3FB442BD73FC}"/>
    <cellStyle name="style1525698729505" xfId="45339" xr:uid="{787FD149-ACFC-47D6-B33D-93A4D5F1FD0A}"/>
    <cellStyle name="style1525698729583" xfId="45340" xr:uid="{6D8FA7E7-B160-42DB-B59B-5CC21BEAA20B}"/>
    <cellStyle name="style1525698729677" xfId="45341" xr:uid="{0792F4CB-082D-496F-B0BC-2AD00F37D678}"/>
    <cellStyle name="style1525698729755" xfId="45342" xr:uid="{70798058-96B2-4B53-A4F8-C43390076547}"/>
    <cellStyle name="style1525698729833" xfId="45343" xr:uid="{B69A59BE-AA75-46A8-B77E-84ED45356318}"/>
    <cellStyle name="style1525698729911" xfId="45344" xr:uid="{D06BA74A-1A88-45CB-94B0-6F52BE908808}"/>
    <cellStyle name="style1525698729989" xfId="45345" xr:uid="{D3701734-77BB-4434-BE90-239D86D46D12}"/>
    <cellStyle name="style1525698730083" xfId="45346" xr:uid="{A21AE64D-5AF5-4BEE-8014-D3B92B10D50E}"/>
    <cellStyle name="style1525698730177" xfId="45348" xr:uid="{FB2F86E3-FB80-497C-9EEE-23A64631072C}"/>
    <cellStyle name="style1525698730255" xfId="45349" xr:uid="{384C3F2E-E922-4220-9020-9EF66291AF28}"/>
    <cellStyle name="style1525698730333" xfId="45350" xr:uid="{A78C695E-7D0C-4DDF-9AB4-97D25EF33BCA}"/>
    <cellStyle name="style1525698730427" xfId="45351" xr:uid="{C09EF48A-C524-4279-939B-6FCCE7B817CC}"/>
    <cellStyle name="style1525698769782" xfId="45352" xr:uid="{29956BBC-2247-4C3F-965F-58FB37BC2A89}"/>
    <cellStyle name="style1525698769891" xfId="45353" xr:uid="{A560CE18-C154-48E7-8143-D0953DD78BB1}"/>
    <cellStyle name="style1525698769985" xfId="45358" xr:uid="{FBC15BAF-8D86-4145-BFB7-D8B1903ED1B8}"/>
    <cellStyle name="style1525698770079" xfId="45359" xr:uid="{32432502-32EC-4457-A902-FEEC47CC8CA0}"/>
    <cellStyle name="style1525698770267" xfId="45355" xr:uid="{5E293CA9-FCC0-454B-95B5-F791027C59D6}"/>
    <cellStyle name="style1525698770360" xfId="45356" xr:uid="{97C454C8-EB46-45D7-B50F-DA8210F16329}"/>
    <cellStyle name="style1525698770454" xfId="45354" xr:uid="{36BA42F7-E21A-450E-B66F-387FFAB8F06A}"/>
    <cellStyle name="style1525698770548" xfId="45357" xr:uid="{2CE78DAB-C5A2-4D14-A683-02DC52759D82}"/>
    <cellStyle name="style1525698770642" xfId="45360" xr:uid="{83555624-8E09-42EA-A873-F936B9B6B8D2}"/>
    <cellStyle name="style1525698770735" xfId="45361" xr:uid="{3481F2AF-89FB-481A-A50D-903CE7C49A21}"/>
    <cellStyle name="style1525698770845" xfId="45362" xr:uid="{A8076E46-E6D1-4504-BE61-6B6AD0B6DB8B}"/>
    <cellStyle name="style1525698770939" xfId="45363" xr:uid="{8327E8EE-361B-4C53-B15A-D3BBD4C716A4}"/>
    <cellStyle name="style1525698771032" xfId="45364" xr:uid="{C9CCA0A6-9FDC-4817-97C7-08C825183946}"/>
    <cellStyle name="style1525698771126" xfId="45366" xr:uid="{B1E5243A-E108-4C63-AEE6-1620F8E8D5C9}"/>
    <cellStyle name="style1525698771220" xfId="45368" xr:uid="{2C08F952-F61C-453A-9410-ADE0BBFE6E1D}"/>
    <cellStyle name="style1525698771329" xfId="45365" xr:uid="{FF5656A6-0C1F-4904-9F42-4367791D0936}"/>
    <cellStyle name="style1525698771423" xfId="45367" xr:uid="{FF8C7AF1-4D61-4DFD-B5CF-047CBB1BC21B}"/>
    <cellStyle name="style1525698771517" xfId="45369" xr:uid="{0B491707-4E42-48A3-A522-3D7C8E7C858E}"/>
    <cellStyle name="style1525698813679" xfId="45371" xr:uid="{FA160AA8-A0CB-4166-8100-BABC35F418C9}"/>
    <cellStyle name="style1525698813789" xfId="45372" xr:uid="{5B1B7E90-97E2-42C9-BFFB-593D5C35D209}"/>
    <cellStyle name="style1525698813882" xfId="45370" xr:uid="{45F9C922-6B2E-4CD8-9AA2-4C22FEEF5D8D}"/>
    <cellStyle name="style1525698813992" xfId="45373" xr:uid="{564C9697-AF3D-4450-A151-48745900A747}"/>
    <cellStyle name="style1525698814101" xfId="45374" xr:uid="{CEBFCBD3-D2A4-4910-B5C8-AD472974FE68}"/>
    <cellStyle name="style1525698814210" xfId="45375" xr:uid="{D14E9A53-8D47-42B2-B148-BBAEE8C78B68}"/>
    <cellStyle name="style1525698814320" xfId="45376" xr:uid="{1C80ADEA-AD44-4088-8282-AFC02A4CCBF6}"/>
    <cellStyle name="style1525698814429" xfId="45377" xr:uid="{63166C05-CFFE-4E22-BD8A-8EA502B99BCA}"/>
    <cellStyle name="style1525698814539" xfId="45379" xr:uid="{97A4185F-810E-46AA-AA9E-4A003BEB4451}"/>
    <cellStyle name="style1525698814664" xfId="45380" xr:uid="{E47C86DC-1D26-4133-8174-E8306D0751F1}"/>
    <cellStyle name="style1525698814789" xfId="45383" xr:uid="{DE22370E-08AF-4496-A5C5-FB191DDFEC43}"/>
    <cellStyle name="style1525698814898" xfId="45382" xr:uid="{C5F63252-A4EC-48A7-ADC6-C170127774D0}"/>
    <cellStyle name="style1525698815008" xfId="45384" xr:uid="{8CFBF369-5C27-4328-B204-BB9CD8B04D6C}"/>
    <cellStyle name="style1525698815117" xfId="45378" xr:uid="{163D0D72-AAA9-4658-99F9-BEAECFECC529}"/>
    <cellStyle name="style1525698815242" xfId="45381" xr:uid="{E9D28F47-85BD-4CD6-B9E0-05F88FE6415B}"/>
    <cellStyle name="style1525698815383" xfId="45385" xr:uid="{588CA8FB-EDFA-4D86-B143-DB9C11780D3C}"/>
    <cellStyle name="style1525698815648" xfId="45387" xr:uid="{A1093FE1-1A0B-4CB6-A402-AE6EA1FCEF2D}"/>
    <cellStyle name="style1525698815758" xfId="45388" xr:uid="{6FE43362-CB33-4063-A519-328558B8B1AD}"/>
    <cellStyle name="style1525698815898" xfId="45386" xr:uid="{17FCF1F3-5BAF-42F6-AF40-E23AEA53745D}"/>
    <cellStyle name="style1525701893102" xfId="44927" xr:uid="{5A9FBF93-4876-4E8B-B98A-970BA4495F44}"/>
    <cellStyle name="style1525701893446" xfId="44928" xr:uid="{A8CA2BF5-7999-4EE3-8322-F8CB332C5B79}"/>
    <cellStyle name="style1525701893633" xfId="44933" xr:uid="{42E2B3BB-79B6-4867-9A4F-50FD9D4502C5}"/>
    <cellStyle name="style1525701893852" xfId="44934" xr:uid="{B6F38CF9-DE42-4942-BB48-8AE68CD0AB59}"/>
    <cellStyle name="style1525701894196" xfId="44930" xr:uid="{7C02216A-C4FE-42DD-A891-BE5585E9387F}"/>
    <cellStyle name="style1525701894446" xfId="44931" xr:uid="{5DDA2E59-16ED-4540-8C61-BC225496A329}"/>
    <cellStyle name="style1525701894712" xfId="44929" xr:uid="{319CC6C0-1291-47CE-A4EB-21B2AAF37358}"/>
    <cellStyle name="style1525701894852" xfId="44932" xr:uid="{44517DD4-B4BA-4353-868D-0DE8652BFFBB}"/>
    <cellStyle name="style1525701894993" xfId="44935" xr:uid="{CE47C9CA-CEBD-4349-9BE8-33169D0FBD54}"/>
    <cellStyle name="style1525701895134" xfId="44936" xr:uid="{6BE26AF1-64BF-48E0-B3A6-333032D3991D}"/>
    <cellStyle name="style1525701895290" xfId="44937" xr:uid="{0A73F2DE-6BE7-42B2-B4BF-1117F7CE0FE2}"/>
    <cellStyle name="style1525701895430" xfId="44938" xr:uid="{CC339AF1-08CE-4AD9-B3EE-BD1CD80315CC}"/>
    <cellStyle name="style1525701895540" xfId="44939" xr:uid="{09623AA8-0E96-4CB7-BDD8-84EF17C00B6E}"/>
    <cellStyle name="style1525701895665" xfId="44945" xr:uid="{BAD87B8A-5C13-4480-9D18-204CA6B5C2DC}"/>
    <cellStyle name="style1525701895774" xfId="44940" xr:uid="{C1FAEFA5-97CC-449A-8586-E1E08B16CBF9}"/>
    <cellStyle name="style1525701895899" xfId="44946" xr:uid="{7469C6C5-C472-466E-9340-1941EE575045}"/>
    <cellStyle name="style1525701896025" xfId="44951" xr:uid="{4B28DD4B-A00C-45A1-BE83-E299B1223641}"/>
    <cellStyle name="style1525701896134" xfId="44952" xr:uid="{3B82FC8F-D6E8-487E-90CB-30FA81EC9F64}"/>
    <cellStyle name="style1525701896244" xfId="44941" xr:uid="{9D864616-FE98-44B2-B95A-1B40927788BC}"/>
    <cellStyle name="style1525701896353" xfId="44942" xr:uid="{2E34A510-9393-462A-9A13-13350B41C763}"/>
    <cellStyle name="style1525701896509" xfId="44943" xr:uid="{7DB1CE11-3904-41EA-973E-27B9057E9C0F}"/>
    <cellStyle name="style1525701896650" xfId="44944" xr:uid="{9099E036-0C2E-4D6B-9461-43C647F3F830}"/>
    <cellStyle name="style1525701896775" xfId="44947" xr:uid="{90C3EFBF-5751-401E-8A84-CB4928FF46B8}"/>
    <cellStyle name="style1525701896900" xfId="44948" xr:uid="{D31E1960-0B73-4A7C-BFB3-024C9494A98F}"/>
    <cellStyle name="style1525701897009" xfId="44949" xr:uid="{BB986054-2677-4323-8183-89D8EDE81790}"/>
    <cellStyle name="style1525701897134" xfId="44950" xr:uid="{CB345CF5-CA3A-4C06-A577-181473A84479}"/>
    <cellStyle name="style1525701897259" xfId="44953" xr:uid="{2FEEA41B-4EC9-4870-928C-46F77445E832}"/>
    <cellStyle name="style1525701897384" xfId="44954" xr:uid="{95116FAB-0F86-4AE6-A6B1-BB162C8D3B44}"/>
    <cellStyle name="style1525701897603" xfId="44955" xr:uid="{AD90A197-A35F-4930-99D1-8AB3040DE4A9}"/>
    <cellStyle name="style1525701940364" xfId="44956" xr:uid="{55402669-9CC2-4124-B045-FA1DAB97EC96}"/>
    <cellStyle name="style1525701940504" xfId="44957" xr:uid="{DE24A1AC-3587-4F19-8F66-D248DFC382A4}"/>
    <cellStyle name="style1525701940629" xfId="44962" xr:uid="{E5B79A4F-0AB0-4B7B-BE5E-1B6450A31161}"/>
    <cellStyle name="style1525701940754" xfId="44963" xr:uid="{AE4122F5-B3C1-4671-BABE-620DE7D8AD31}"/>
    <cellStyle name="style1525701941005" xfId="44959" xr:uid="{C955358B-EA82-44AC-B83E-D1AEC4483950}"/>
    <cellStyle name="style1525701941130" xfId="44960" xr:uid="{CDA2BA35-9FB8-42CC-A5AE-AE5A613FDBBF}"/>
    <cellStyle name="style1525701941255" xfId="44958" xr:uid="{0644E6BA-292A-4935-B632-D83006730D12}"/>
    <cellStyle name="style1525701941380" xfId="44961" xr:uid="{FDBD8174-8CCB-4924-945D-491EE4FE4EAD}"/>
    <cellStyle name="style1525701941489" xfId="44964" xr:uid="{CEF980FB-3FDB-4178-B1E3-550882282EC8}"/>
    <cellStyle name="style1525701941614" xfId="44965" xr:uid="{C8CA8BE9-6370-484A-80A0-61249EA3C0ED}"/>
    <cellStyle name="style1525701941739" xfId="44966" xr:uid="{39326E8C-DB80-4914-A2AE-A0C36242CD1A}"/>
    <cellStyle name="style1525701941849" xfId="44967" xr:uid="{7C120429-BFEB-4D73-A746-FBD1F13384B5}"/>
    <cellStyle name="style1525701941958" xfId="44968" xr:uid="{9AED0190-0CF0-43F8-84F1-6B6E197692D2}"/>
    <cellStyle name="style1525701942067" xfId="44974" xr:uid="{B8EAA89E-0FE8-420E-B6D7-79EBA5180871}"/>
    <cellStyle name="style1525701942161" xfId="44969" xr:uid="{1016BCC2-5292-43AD-B7E3-5033E37543C3}"/>
    <cellStyle name="style1525701942255" xfId="44975" xr:uid="{CD8AF319-EE57-4C6B-8CB5-A805039D3E47}"/>
    <cellStyle name="style1525701942364" xfId="44980" xr:uid="{ECC47917-BD6E-45EF-800A-5A11855E390A}"/>
    <cellStyle name="style1525701942505" xfId="44981" xr:uid="{AD78E5F5-AC5C-436F-AC3F-150E5AD06174}"/>
    <cellStyle name="style1525701942614" xfId="44970" xr:uid="{99007E58-3246-4E26-B347-EF320C9456E7}"/>
    <cellStyle name="style1525701942724" xfId="44971" xr:uid="{E683A38D-FE47-408A-94B1-328714D10D65}"/>
    <cellStyle name="style1525701942833" xfId="44972" xr:uid="{286A3164-136E-486A-A2A4-442E0470904F}"/>
    <cellStyle name="style1525701942974" xfId="44973" xr:uid="{E143C879-CBDF-4343-B3B1-6EE2F0809860}"/>
    <cellStyle name="style1525701943115" xfId="44976" xr:uid="{F3A5A5FE-B2BE-4774-96DB-01FEB9066C7C}"/>
    <cellStyle name="style1525701943240" xfId="44977" xr:uid="{52F09F3C-DC01-4C42-ACBE-F3801EE72319}"/>
    <cellStyle name="style1525701943380" xfId="44978" xr:uid="{205A6311-5764-42FB-BFC2-C6EBD504B067}"/>
    <cellStyle name="style1525701943505" xfId="44979" xr:uid="{591F7A91-137D-4445-9B9B-5BCD1679F09E}"/>
    <cellStyle name="style1525701987735" xfId="44982" xr:uid="{ABE7A4C0-872C-46A8-9F53-E0D0D8761F2B}"/>
    <cellStyle name="style1525701987907" xfId="44983" xr:uid="{DF68F938-FB7A-462B-AA51-24C5321A8354}"/>
    <cellStyle name="style1525701988063" xfId="44988" xr:uid="{B3E4D069-933C-4D66-A530-BA2C67ACEA17}"/>
    <cellStyle name="style1525701988172" xfId="44989" xr:uid="{1FE5BCA0-5F6C-4EC5-B9CF-AB675983FB36}"/>
    <cellStyle name="style1525701988391" xfId="44985" xr:uid="{9AE03DC2-E581-4DE3-A443-AC161DFADEDE}"/>
    <cellStyle name="style1525701988516" xfId="44986" xr:uid="{4E78C531-F863-461C-ADB9-FE74074F21A8}"/>
    <cellStyle name="style1525701988610" xfId="44984" xr:uid="{60BC3266-845E-49E5-B67F-37B31EEEF84B}"/>
    <cellStyle name="style1525701988719" xfId="44987" xr:uid="{87BA62BE-369E-4911-BA95-EE74E6E2370E}"/>
    <cellStyle name="style1525701988813" xfId="44990" xr:uid="{825B1776-BF4F-4225-A6C6-292B25E6AA11}"/>
    <cellStyle name="style1525701988922" xfId="44991" xr:uid="{E4108644-5D02-4DD6-86B7-188F2DDB8782}"/>
    <cellStyle name="style1525701989016" xfId="44992" xr:uid="{12D2477E-0F71-4E4C-9853-6E1D2CD5535C}"/>
    <cellStyle name="style1525701989188" xfId="44993" xr:uid="{79A907AE-C9D3-4A7D-8FDE-C9B16CFD5751}"/>
    <cellStyle name="style1525701989313" xfId="44994" xr:uid="{BAE63C82-AE14-4EBA-A39E-2E27304F02EE}"/>
    <cellStyle name="style1525701989485" xfId="45000" xr:uid="{1A50D5BE-E9EB-4D02-997C-3EFF06CDD815}"/>
    <cellStyle name="style1525701989641" xfId="44995" xr:uid="{B57A42CA-DFE1-47D4-80DE-2D12928D25E8}"/>
    <cellStyle name="style1525701989735" xfId="45001" xr:uid="{DD1BD5EF-34D0-462C-B990-5E2365BE1032}"/>
    <cellStyle name="style1525701989844" xfId="45006" xr:uid="{2D708414-2B45-4306-AE23-29922B2AE4CC}"/>
    <cellStyle name="style1525701989938" xfId="45007" xr:uid="{EA152697-6211-4926-9091-494A98A79A7D}"/>
    <cellStyle name="style1525701990048" xfId="44996" xr:uid="{0AA48436-2A6D-4944-8BD0-9E60CECF34A9}"/>
    <cellStyle name="style1525701990142" xfId="44997" xr:uid="{B61C84B3-0FA0-4840-8AB8-CBD5D08F2288}"/>
    <cellStyle name="style1525701990236" xfId="44998" xr:uid="{BDB99D32-104F-483C-B3CF-9673E870D848}"/>
    <cellStyle name="style1525701990345" xfId="44999" xr:uid="{C0008725-F70A-4D13-9FA6-73A643A8BE9B}"/>
    <cellStyle name="style1525701990439" xfId="45002" xr:uid="{71CCE17D-D372-403D-B9E5-9773FC0C9A0F}"/>
    <cellStyle name="style1525701990532" xfId="45003" xr:uid="{E29EA6F8-F973-4559-BAAE-CEE6AFD3030E}"/>
    <cellStyle name="style1525701990642" xfId="45004" xr:uid="{327F559F-59FC-4534-AD22-F08EE20020FB}"/>
    <cellStyle name="style1525701990767" xfId="45005" xr:uid="{F053F77D-FEC9-4DCA-B80C-101DB4A42EC9}"/>
    <cellStyle name="style1525701990939" xfId="45008" xr:uid="{4FDB557F-903C-45B4-8B9D-DF3AC1600C07}"/>
    <cellStyle name="style1525701991048" xfId="45009" xr:uid="{9E021D20-6CB3-46C4-A0E1-A268DC697771}"/>
    <cellStyle name="style1525701991173" xfId="45010" xr:uid="{E5D2CE39-D468-4FF2-9DD6-04864AE1432C}"/>
    <cellStyle name="style1525701991298" xfId="45011" xr:uid="{7D1E754C-487B-427D-969B-7929CBEE52EF}"/>
    <cellStyle name="style1525702036016" xfId="45012" xr:uid="{D4420176-5CBB-4217-9E72-E2CD16F426DA}"/>
    <cellStyle name="style1525702036281" xfId="45013" xr:uid="{1AED8887-1F04-4534-A521-D41F16936957}"/>
    <cellStyle name="style1525702036485" xfId="45018" xr:uid="{6BA80B40-5A7D-40F9-A84F-33D7619FF37F}"/>
    <cellStyle name="style1525702036657" xfId="45019" xr:uid="{09E47DAB-6AE2-48AF-9054-D4E3C7C29788}"/>
    <cellStyle name="style1525702036922" xfId="45015" xr:uid="{A4C2AC2B-974E-4493-8298-32B05900EF70}"/>
    <cellStyle name="style1525702037094" xfId="45016" xr:uid="{B8CB5DA0-EFB3-485C-ACAF-70B1DB898208}"/>
    <cellStyle name="style1525702037250" xfId="45014" xr:uid="{69DAFCE8-CA7E-4DA4-85F4-F0B03144CD95}"/>
    <cellStyle name="style1525702037407" xfId="45017" xr:uid="{4388C9E6-76B2-410C-ABD9-59744BB7200F}"/>
    <cellStyle name="style1525702037532" xfId="45020" xr:uid="{C2B7827F-DA6F-4423-88B7-B540F15217F4}"/>
    <cellStyle name="style1525702037657" xfId="45021" xr:uid="{8E460814-2D84-4FF9-A661-768068828940}"/>
    <cellStyle name="style1525702037782" xfId="45022" xr:uid="{5DFE72F4-98EF-410A-A709-A11CB1D3DF3E}"/>
    <cellStyle name="style1525702037891" xfId="45023" xr:uid="{C0F39740-9091-436C-871D-26C65D719C60}"/>
    <cellStyle name="style1525702038001" xfId="45024" xr:uid="{E064CE75-8C29-45C5-AF7B-195FAD6F1E0A}"/>
    <cellStyle name="style1525702038126" xfId="45030" xr:uid="{0EAFFCEE-B35C-4425-AADC-0A5E832C501B}"/>
    <cellStyle name="style1525702038220" xfId="45025" xr:uid="{2E5EB428-1A63-4C1D-B27E-562053115441}"/>
    <cellStyle name="style1525702038329" xfId="45031" xr:uid="{313A9B64-01BC-4C68-87E6-EC5E49AE9256}"/>
    <cellStyle name="style1525702038438" xfId="45036" xr:uid="{F0DD58A9-A4C6-42B1-8766-5E118B8D5750}"/>
    <cellStyle name="style1525702038548" xfId="45037" xr:uid="{A9C908B8-240E-4839-A8EB-CA48AA22C259}"/>
    <cellStyle name="style1525702038657" xfId="45026" xr:uid="{2DBA40C1-E6CC-42C0-9802-4D75073F2883}"/>
    <cellStyle name="style1525702038767" xfId="45027" xr:uid="{BF67C2C8-83DC-4D72-BAD5-898725BEEA83}"/>
    <cellStyle name="style1525702038876" xfId="45028" xr:uid="{A22865B4-FB86-4160-BAC7-B462E576D8F5}"/>
    <cellStyle name="style1525702038985" xfId="45029" xr:uid="{D6F416DC-0C8C-4F9B-8B22-47D4636EA5F2}"/>
    <cellStyle name="style1525702039110" xfId="45032" xr:uid="{40197E4C-2F00-49DB-9BF1-6C2986196D16}"/>
    <cellStyle name="style1525702039251" xfId="45033" xr:uid="{6B226485-0048-4A3B-8231-8159C5203A9E}"/>
    <cellStyle name="style1525702039360" xfId="45034" xr:uid="{42D26880-37D7-4C37-B1ED-9FBE9418DA7F}"/>
    <cellStyle name="style1525702039485" xfId="45035" xr:uid="{82266FD3-D11C-4BF8-8CA3-6D537268C9C8}"/>
    <cellStyle name="style1525702039626" xfId="45038" xr:uid="{6606D27D-C227-488C-AA36-91F460CC344F}"/>
    <cellStyle name="style1525702039751" xfId="45039" xr:uid="{B92E7917-0613-4C44-94A0-0EEFB7FA060E}"/>
    <cellStyle name="style1525702039845" xfId="45040" xr:uid="{9A42983D-3333-4454-80BC-2201C80C2E0C}"/>
    <cellStyle name="style1525702039954" xfId="45041" xr:uid="{EC8A3C60-0C9D-4F97-A969-C51387C9B606}"/>
    <cellStyle name="style1525702084716" xfId="45042" xr:uid="{86B6E614-C99B-40A8-AC5B-EC4CCDD78DE8}"/>
    <cellStyle name="style1525702084826" xfId="45043" xr:uid="{E2F2FC06-57DE-4EF1-842B-4138FF624A60}"/>
    <cellStyle name="style1525702084935" xfId="45048" xr:uid="{A12A5128-274C-4A9A-9DD9-5CCB45853BE0}"/>
    <cellStyle name="style1525702085045" xfId="45049" xr:uid="{FBEEDF17-BDC1-40E7-AAF5-56A88339DEC0}"/>
    <cellStyle name="style1525702085248" xfId="45045" xr:uid="{BDCE13F8-3F97-4754-918E-967E0F95153B}"/>
    <cellStyle name="style1525702085357" xfId="45046" xr:uid="{46C8C778-B5B4-42C9-89F5-579F47E90017}"/>
    <cellStyle name="style1525702085451" xfId="45044" xr:uid="{4D520779-649D-4187-9999-7DDB9D2AF573}"/>
    <cellStyle name="style1525702085576" xfId="45047" xr:uid="{0F866D9A-8E7C-470F-A831-39576C7E7827}"/>
    <cellStyle name="style1525702085670" xfId="45050" xr:uid="{D7BDDC42-E49A-4992-95A9-BEE5CB5BDC9F}"/>
    <cellStyle name="style1525702085779" xfId="45051" xr:uid="{7DAF20C8-AB1C-43F1-9EC0-FD38853C8C20}"/>
    <cellStyle name="style1525702085873" xfId="45052" xr:uid="{0E1ADB58-C301-437E-B095-30BCD46F6682}"/>
    <cellStyle name="style1525702085983" xfId="45053" xr:uid="{7262ADFF-827C-453C-B386-30C50E58431C}"/>
    <cellStyle name="style1525702086076" xfId="45054" xr:uid="{F22E680E-6F0D-4DD2-9A36-CEE39F81EF7B}"/>
    <cellStyle name="style1525702086233" xfId="45060" xr:uid="{6388AC68-C839-4F6B-8DDC-90D81FC2B037}"/>
    <cellStyle name="style1525702086342" xfId="45055" xr:uid="{51A59AE5-2208-4435-A947-77B1CAF8F287}"/>
    <cellStyle name="style1525702086436" xfId="45061" xr:uid="{3D3AE400-9838-4E98-AC4A-06C14B8FC0EB}"/>
    <cellStyle name="style1525702086545" xfId="45066" xr:uid="{1C48A275-616D-496F-B6CC-47C335E29F3E}"/>
    <cellStyle name="style1525702086639" xfId="45067" xr:uid="{237CFCF6-9D82-44A0-9BE2-4BE02F5FCB4A}"/>
    <cellStyle name="style1525702086733" xfId="45056" xr:uid="{52890DBE-0923-4DB3-ADE5-D3AAC1383A88}"/>
    <cellStyle name="style1525702086842" xfId="45057" xr:uid="{EBA4F722-F329-42E2-BA8D-97853B633B1F}"/>
    <cellStyle name="style1525702086936" xfId="45058" xr:uid="{C03599E1-30F5-4B05-9B3B-E2B5110FBCBE}"/>
    <cellStyle name="style1525702087045" xfId="45059" xr:uid="{73B7C119-AF58-442C-80F2-C84D99C68EDE}"/>
    <cellStyle name="style1525702087155" xfId="45062" xr:uid="{BEFADACB-B954-4803-9604-C582A849FA06}"/>
    <cellStyle name="style1525702087264" xfId="45063" xr:uid="{DDAAD811-40BA-42E5-AF32-6B9E69CF483A}"/>
    <cellStyle name="style1525702087358" xfId="45064" xr:uid="{E032FD5A-1CA8-4BD8-805A-6163E481D8F2}"/>
    <cellStyle name="style1525702087467" xfId="45065" xr:uid="{565048F6-897C-44C2-A1B5-EF1A54B84AFA}"/>
    <cellStyle name="style1525702087623" xfId="45068" xr:uid="{255DC341-EF53-4A87-AFF6-FFA42B0CE6BE}"/>
    <cellStyle name="style1525702087733" xfId="45069" xr:uid="{1B35FDD4-4194-4CAD-B8FF-8EDFB54500EE}"/>
    <cellStyle name="style1525702087827" xfId="45070" xr:uid="{093C30DE-4B0C-48A7-800D-B28114A3C362}"/>
    <cellStyle name="style1525702087936" xfId="45071" xr:uid="{7D92ED01-B77D-49C3-B3D4-5BCA32C6249D}"/>
    <cellStyle name="style1525702088045" xfId="45072" xr:uid="{1294D012-5064-4F6B-818E-F2B6EB7BBE3C}"/>
    <cellStyle name="style1525702088123" xfId="45073" xr:uid="{96BA9689-2A3D-479E-A3A8-9BBCED8F18C8}"/>
    <cellStyle name="style1525702088217" xfId="45074" xr:uid="{D913CC72-7763-44BD-9C96-D16DE8076ADB}"/>
    <cellStyle name="style1525702088295" xfId="45075" xr:uid="{692ECF27-A80C-44B4-8470-866D35AABF76}"/>
    <cellStyle name="style1525702088373" xfId="45076" xr:uid="{696E2A5E-06C6-47C5-A213-56F52859BD94}"/>
    <cellStyle name="style1525702088452" xfId="45077" xr:uid="{90DD871A-FCF3-4877-A12F-A1F2E1706522}"/>
    <cellStyle name="style1525702088545" xfId="45078" xr:uid="{969EEC81-C857-457C-B471-282A82ED9AC7}"/>
    <cellStyle name="style1525702088639" xfId="45079" xr:uid="{861A887C-9464-4C29-A23B-49ED5B8A9808}"/>
    <cellStyle name="style1525702088764" xfId="45080" xr:uid="{E71CC6C6-E8C0-4334-9440-7C91B757F8E4}"/>
    <cellStyle name="style1525702088842" xfId="45081" xr:uid="{B34BA51E-A89B-46C6-BE4B-229BDCF8DB06}"/>
    <cellStyle name="style1525702088920" xfId="45082" xr:uid="{B15080AC-5A2E-41BF-BBE8-0BA871953812}"/>
    <cellStyle name="style1525702089014" xfId="45083" xr:uid="{50A361D3-B9D8-4D02-95A1-B286752BD401}"/>
    <cellStyle name="style1525702131676" xfId="45084" xr:uid="{AED2E62F-8621-4E29-89FD-128064C00E46}"/>
    <cellStyle name="style1525702131801" xfId="45085" xr:uid="{E5F795E8-AE2C-45EA-9D08-B247F9624343}"/>
    <cellStyle name="style1525702131895" xfId="45090" xr:uid="{6C9A2783-7577-4D51-AAE4-9EE633DC4959}"/>
    <cellStyle name="style1525702131988" xfId="45091" xr:uid="{D3FF42AD-5B72-4F0D-8F05-D8BAE609681D}"/>
    <cellStyle name="style1525702132176" xfId="45087" xr:uid="{B1C44D88-1F04-4377-B1B5-6DB8AB39B4F5}"/>
    <cellStyle name="style1525702132285" xfId="45088" xr:uid="{9204AAC6-CEF5-4217-BA4D-69B44D27B301}"/>
    <cellStyle name="style1525702132379" xfId="45086" xr:uid="{2282021B-05B5-4D0E-87CF-5BA5558468E5}"/>
    <cellStyle name="style1525702132488" xfId="45089" xr:uid="{23BC177B-05D8-42E6-AE75-C985D81FC0FD}"/>
    <cellStyle name="style1525702132582" xfId="45092" xr:uid="{DF2F245B-FC06-4522-9029-EB01354735BC}"/>
    <cellStyle name="style1525702132676" xfId="45093" xr:uid="{05B05A64-27B0-44F8-89B2-FB49FE94924E}"/>
    <cellStyle name="style1525702132770" xfId="45094" xr:uid="{5CDFC75D-9512-4877-8573-61BE0301C4F1}"/>
    <cellStyle name="style1525702132879" xfId="45095" xr:uid="{AA770B6D-3FFF-44BA-A187-6F635FF27C5D}"/>
    <cellStyle name="style1525702132973" xfId="45096" xr:uid="{6A793817-87D9-403B-ADF5-DF2D7D6B42AB}"/>
    <cellStyle name="style1525702133082" xfId="45098" xr:uid="{D1003750-D3C8-4A31-A981-09640470F4A7}"/>
    <cellStyle name="style1525702133176" xfId="45100" xr:uid="{F8358AE7-A90F-43F7-9B60-C2DEF64EE617}"/>
    <cellStyle name="style1525702133270" xfId="45097" xr:uid="{E06EA04C-B259-45A7-A578-165DBCFE62AF}"/>
    <cellStyle name="style1525702133364" xfId="45099" xr:uid="{21CD57EB-7CEC-432A-97D4-EC4781D62869}"/>
    <cellStyle name="style1525702133473" xfId="45101" xr:uid="{053CA8EA-4E82-44B6-BB16-106CE03D5A07}"/>
    <cellStyle name="style1525702179653" xfId="45103" xr:uid="{D000304B-03A8-4506-84E8-4240E98F3B97}"/>
    <cellStyle name="style1525702179794" xfId="45104" xr:uid="{9AFC380A-78B9-49DF-AA3A-514DB79363A8}"/>
    <cellStyle name="style1525702179887" xfId="45102" xr:uid="{CEB1683A-68F5-4E9E-88CB-B1C860B123EA}"/>
    <cellStyle name="style1525702180012" xfId="45105" xr:uid="{C2B8D411-D2CC-496A-AFAF-F106F35E4721}"/>
    <cellStyle name="style1525702180123" xfId="45106" xr:uid="{DB9945D8-B677-4BBD-9721-5EB1A94D4AF5}"/>
    <cellStyle name="style1525702180248" xfId="45107" xr:uid="{280C1A79-FB65-4008-88F1-B3B8062CD33C}"/>
    <cellStyle name="style1525702180388" xfId="45108" xr:uid="{15ADBC40-185A-4FC8-86D0-6BFE673B9BB7}"/>
    <cellStyle name="style1525702180498" xfId="45109" xr:uid="{523E0CC8-9ADD-468E-8225-DF0722E6A795}"/>
    <cellStyle name="style1525702180623" xfId="45111" xr:uid="{7D26D546-C66D-40D1-A6E9-13A7A14D71FF}"/>
    <cellStyle name="style1525702180732" xfId="45112" xr:uid="{73647925-FDA3-4C1D-BC58-371CF4413931}"/>
    <cellStyle name="style1525702180841" xfId="45115" xr:uid="{1DE9CE8F-BEE3-45CD-91B8-03D27F60A0B2}"/>
    <cellStyle name="style1525702181013" xfId="45114" xr:uid="{02D041C8-E2B1-45F4-BC43-B5C003FEE44B}"/>
    <cellStyle name="style1525702181138" xfId="45116" xr:uid="{1D3B4F7C-BB0A-49D1-8FCC-A98E77E8FC7C}"/>
    <cellStyle name="style1525702181279" xfId="45110" xr:uid="{392798D5-AB6A-4629-920A-FA979FB0929F}"/>
    <cellStyle name="style1525702181404" xfId="45113" xr:uid="{21391806-0FB4-448F-8040-6F801C00AAE3}"/>
    <cellStyle name="style1525702181560" xfId="45117" xr:uid="{314CB1AE-31CB-46F1-99A1-A4DC1FFEAABD}"/>
    <cellStyle name="style1525702181795" xfId="45119" xr:uid="{1AD6D2AC-5878-45C2-A442-9BD9B29689BB}"/>
    <cellStyle name="style1525702181904" xfId="45120" xr:uid="{D658F1E3-9123-4107-93B4-B46016095E66}"/>
    <cellStyle name="style1525702182029" xfId="45118" xr:uid="{366A63D9-2124-4551-807E-EC91A2C7DED8}"/>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160312187" xfId="45943" xr:uid="{F47AD768-63EF-4F1B-A2E8-BD0A321DCCAA}"/>
    <cellStyle name="style1618160312218" xfId="45942" xr:uid="{D5056844-D19C-4852-B4E4-CBF1AE766513}"/>
    <cellStyle name="style1618160312234" xfId="45948" xr:uid="{6DD94C98-B114-439A-B71D-F8F52D1D3F7C}"/>
    <cellStyle name="style1618160312256" xfId="45954" xr:uid="{EEF662A2-5D11-4B8C-95BD-84B6BD903574}"/>
    <cellStyle name="style1618160312287" xfId="45949" xr:uid="{76F125B5-2815-4C1E-ADC1-60F41CFA45A1}"/>
    <cellStyle name="style1618160312319" xfId="45955" xr:uid="{BA49D851-99C8-427D-A225-71CB7B0BF955}"/>
    <cellStyle name="style1618160312334" xfId="45960" xr:uid="{0990C5C6-591D-4C03-8EA1-646F5F1DB42F}"/>
    <cellStyle name="style1618160312372" xfId="45966" xr:uid="{90CC1E17-AC8A-49AA-B6E4-B807E8D44A5F}"/>
    <cellStyle name="style1618160312403" xfId="45976" xr:uid="{AD0304BA-E18E-4A70-84B1-59D5B442CF5B}"/>
    <cellStyle name="style1618160312419" xfId="45961" xr:uid="{75C843E8-B32F-4DBA-94A1-DED3D9E3D4D9}"/>
    <cellStyle name="style1618160312434" xfId="45967" xr:uid="{BAF63333-AAF7-4E7B-A70C-DBB2795BD536}"/>
    <cellStyle name="style1618160312457" xfId="45977" xr:uid="{D405F560-A779-41E5-8D36-EDAD16839DD4}"/>
    <cellStyle name="style1618160312488" xfId="45982" xr:uid="{7EC4022A-EB35-497F-BFFF-0012A08A790B}"/>
    <cellStyle name="style1618160312503" xfId="45983" xr:uid="{EDD95EBB-58CF-4A24-8681-EBEC94AC1018}"/>
    <cellStyle name="style1618160312535" xfId="45984" xr:uid="{A3CE5706-95DF-4DC0-A2BD-DDC44BD95726}"/>
    <cellStyle name="style1618160312557" xfId="46009" xr:uid="{8B8904B2-F9F0-4CB4-A811-E35C53B04251}"/>
    <cellStyle name="style1618160312604" xfId="46011" xr:uid="{874B980F-4378-40C6-BDB8-275440EB1201}"/>
    <cellStyle name="style1618160312619" xfId="46012" xr:uid="{CF5899A0-FBA2-4405-A4D7-1CC63FC180D6}"/>
    <cellStyle name="style1618160312638" xfId="46010" xr:uid="{13FD87A1-416A-430E-AE84-676B6B3B141F}"/>
    <cellStyle name="style1618160312673" xfId="46013" xr:uid="{0019B983-4179-4B57-A665-3B4EF2870D70}"/>
    <cellStyle name="style1618160312688" xfId="46014" xr:uid="{D9E5B88A-9F0C-456E-A5A8-BE8AF0ED8973}"/>
    <cellStyle name="style1618160312704" xfId="46015" xr:uid="{C4EFDD62-A1FB-43CF-85A9-19EE35EE8ABD}"/>
    <cellStyle name="style1618160312758" xfId="46016" xr:uid="{E6E2B9F5-46B4-4123-B3BF-DA29A7CFE55F}"/>
    <cellStyle name="style1618160312773" xfId="46017" xr:uid="{4429D1C3-432B-44FC-81C3-FE9008EB872C}"/>
    <cellStyle name="style1618160312789" xfId="46018" xr:uid="{AB8114B1-EAAA-4382-8593-B1D09BAB7D99}"/>
    <cellStyle name="style1618160312804" xfId="46019" xr:uid="{8614D184-B683-44E0-B762-27FCD77B4617}"/>
    <cellStyle name="style1618160313737" xfId="45945" xr:uid="{07933E7C-B761-44A8-8D43-8B7C5A111DFC}"/>
    <cellStyle name="style1618160313760" xfId="45944" xr:uid="{D348E097-5A62-477D-8FA6-AEEE626B3426}"/>
    <cellStyle name="style1618160313791" xfId="45950" xr:uid="{C04D1A1C-257F-4A2F-8E7A-BF9F951D7AC8}"/>
    <cellStyle name="style1618160313806" xfId="45956" xr:uid="{A5C96C62-B122-4CD8-B946-6EBD06A6CB20}"/>
    <cellStyle name="style1618160313822" xfId="45951" xr:uid="{BA747FF1-56A8-4201-B9EC-0C4D6F99D9FC}"/>
    <cellStyle name="style1618160313875" xfId="45957" xr:uid="{3AC6D405-04DB-4110-A32B-B1B9C5DE00FF}"/>
    <cellStyle name="style1618160313891" xfId="45962" xr:uid="{7B7F3D3A-37A4-4821-8A03-FFEC4D271EB8}"/>
    <cellStyle name="style1618160313907" xfId="45968" xr:uid="{07ECB245-C86F-4F6B-8BFF-E602131D3DCA}"/>
    <cellStyle name="style1618160313938" xfId="45974" xr:uid="{E607445C-6A2B-415B-92F9-17EF15F90854}"/>
    <cellStyle name="style1618160313960" xfId="45963" xr:uid="{8D65436F-F388-49EA-8C28-C7F8AA9BB8CB}"/>
    <cellStyle name="style1618160313991" xfId="45969" xr:uid="{7E2771EA-3ECF-4394-8789-95A418274192}"/>
    <cellStyle name="style1618160314007" xfId="45975" xr:uid="{E6CF6768-D220-4819-B409-2D75454CF1AC}"/>
    <cellStyle name="style1618160314023" xfId="45980" xr:uid="{ACDCFAE7-3AE1-41D0-A052-A12347236228}"/>
    <cellStyle name="style1618160314054" xfId="45981" xr:uid="{FA0E5D05-B126-484D-975A-F3B1F3EB5D44}"/>
    <cellStyle name="style1618160314076" xfId="45985" xr:uid="{1959BB2B-D8EA-434B-88B2-824D8692E892}"/>
    <cellStyle name="style1618160314107" xfId="45998" xr:uid="{AE8B734C-081B-454C-A08B-04143D2C8ADA}"/>
    <cellStyle name="style1618160314154" xfId="46000" xr:uid="{76D66219-6C9D-44CD-926E-B1D7CA7976CA}"/>
    <cellStyle name="style1618160314176" xfId="46001" xr:uid="{00A875EB-A409-4692-9582-1D11B37E462F}"/>
    <cellStyle name="style1618160314192" xfId="45999" xr:uid="{D3D54100-496B-4CDF-8DB3-06F2EA426E4D}"/>
    <cellStyle name="style1618160314208" xfId="46002" xr:uid="{4E19D387-B525-4F1E-BF23-42BA01E61A47}"/>
    <cellStyle name="style1618160314239" xfId="46003" xr:uid="{7DC80998-5B55-4CF0-A265-F218FC30B048}"/>
    <cellStyle name="style1618160314261" xfId="46004" xr:uid="{BA4DB37F-44DC-417D-9C80-4783DD3FE502}"/>
    <cellStyle name="style1618160314308" xfId="46005" xr:uid="{6F82498E-0DB3-4AD8-A765-35679BDE7E72}"/>
    <cellStyle name="style1618160314324" xfId="46006" xr:uid="{6FAFC57A-4A4F-4408-B5C6-764B41D74763}"/>
    <cellStyle name="style1618160314339" xfId="46007" xr:uid="{0A3E90CD-402D-4AD6-B13B-A0D3E986EFCF}"/>
    <cellStyle name="style1618160314361" xfId="46008" xr:uid="{451EDC2B-4121-4935-9824-6EAAC4B0DB50}"/>
    <cellStyle name="style1618160315141" xfId="45947" xr:uid="{18BDBCBA-7F9E-451F-AEE4-C427F7807675}"/>
    <cellStyle name="style1618160315163" xfId="45946" xr:uid="{A7A4DB97-EF8A-4039-934B-769480D885FF}"/>
    <cellStyle name="style1618160315179" xfId="45952" xr:uid="{8C02B2C1-4D62-4000-91A1-123249476F36}"/>
    <cellStyle name="style1618160315194" xfId="45958" xr:uid="{D9DBA062-AC2D-441F-9AF2-355557F7D6EC}"/>
    <cellStyle name="style1618160315225" xfId="45953" xr:uid="{A2E37CC0-616B-4EEE-AF6B-1C8F6E3A6682}"/>
    <cellStyle name="style1618160315263" xfId="45959" xr:uid="{24A4E20E-B355-429D-8BCF-4478C29B0593}"/>
    <cellStyle name="style1618160315279" xfId="45964" xr:uid="{986A872E-EFBC-49F9-B627-C74C516EB58B}"/>
    <cellStyle name="style1618160315310" xfId="45970" xr:uid="{EDE01DEB-4301-4475-8E69-48CE38C4F453}"/>
    <cellStyle name="style1618160315341" xfId="45972" xr:uid="{776758A6-AC4C-4500-8B8A-21793F066DF7}"/>
    <cellStyle name="style1618160315364" xfId="45965" xr:uid="{86783A89-89A2-49FF-B2F2-761C068B89BE}"/>
    <cellStyle name="style1618160315379" xfId="45971" xr:uid="{DAC31C63-F13F-4B0F-8808-BBADAB27CAD6}"/>
    <cellStyle name="style1618160315410" xfId="45973" xr:uid="{79505FE2-D3D7-461B-9A83-53DCF05243FE}"/>
    <cellStyle name="style1618160315426" xfId="45978" xr:uid="{05458D9D-9161-46DF-AD7C-C57EA67E4BBD}"/>
    <cellStyle name="style1618160315442" xfId="45979" xr:uid="{E208CFA6-D703-4D7A-93B0-5F2960D92E2E}"/>
    <cellStyle name="style1618160315479" xfId="45986" xr:uid="{88039700-8BB7-4548-A776-E17C52B99027}"/>
    <cellStyle name="style1618160315495" xfId="45987" xr:uid="{7A59B85E-A958-46A9-94D2-772620A8BCF9}"/>
    <cellStyle name="style1618160315542" xfId="45989" xr:uid="{68357375-9BC1-472D-8C80-DE7B27F3A96F}"/>
    <cellStyle name="style1618160315564" xfId="45990" xr:uid="{81E24B6B-03AB-4387-95B3-33CB56AD17DF}"/>
    <cellStyle name="style1618160315580" xfId="45988" xr:uid="{4FDCCE16-71E7-4BA6-87C2-60EE2F3C19A7}"/>
    <cellStyle name="style1618160315611" xfId="45991" xr:uid="{09579201-B35D-443A-BB09-3CE10EF66E22}"/>
    <cellStyle name="style1618160315627" xfId="45992" xr:uid="{6E452764-1E28-4845-A7BC-7058B7F382E2}"/>
    <cellStyle name="style1618160315654" xfId="45993" xr:uid="{7C55D3B4-0701-479D-9192-C509F8AF3DE6}"/>
    <cellStyle name="style1618160315696" xfId="45994" xr:uid="{C78130F8-0C28-49B7-8519-1B80DF686F43}"/>
    <cellStyle name="style1618160315711" xfId="45995" xr:uid="{BFA27824-634D-4649-8196-4F451638A7B6}"/>
    <cellStyle name="style1618160315727" xfId="45996" xr:uid="{32FE7FA6-E9F5-4E6C-BB99-01C88A93D992}"/>
    <cellStyle name="style1618160315758" xfId="45997" xr:uid="{1E1A303F-A04A-4929-AEAE-9FDBAA826D60}"/>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233651169" xfId="45462" xr:uid="{24E0F7DE-3BAB-4F76-9DC0-B75E954F781D}"/>
    <cellStyle name="style1620233651189" xfId="45463" xr:uid="{A2A80ACD-42AB-486A-BB87-4524B6225187}"/>
    <cellStyle name="style1620233651209" xfId="45474" xr:uid="{D7A44EC0-6F35-4E1C-961A-2D207AEFD4A5}"/>
    <cellStyle name="style1620233651230" xfId="45475" xr:uid="{911BDD00-C3FB-4C02-B424-5DC24205830C}"/>
    <cellStyle name="style1620233651278" xfId="45465" xr:uid="{3C0006FB-B1DD-483B-BB15-093C8B39BA16}"/>
    <cellStyle name="style1620233651301" xfId="45466" xr:uid="{37D690B4-2E71-4B1B-A9CB-1A12A05F152B}"/>
    <cellStyle name="style1620233651329" xfId="45464" xr:uid="{6FF54390-3ED4-42FB-A9FB-828C0B9A2F19}"/>
    <cellStyle name="style1620233651349" xfId="45467" xr:uid="{8B69CD7B-BCF2-466A-A4E4-F76B988CB4D5}"/>
    <cellStyle name="style1620233651370" xfId="45476" xr:uid="{CCA3CB9B-1115-473E-89FD-85E7EC789BDA}"/>
    <cellStyle name="style1620233651392" xfId="45477" xr:uid="{4870C313-D12C-499F-9B0D-59103245823C}"/>
    <cellStyle name="style1620233651412" xfId="45478" xr:uid="{6F151112-EB08-49C4-A121-301B96BA225B}"/>
    <cellStyle name="style1620233651433" xfId="45479" xr:uid="{BC668613-5DB0-416E-AF45-D8D518958878}"/>
    <cellStyle name="style1620233651453" xfId="45486" xr:uid="{2A160CD3-648B-46A5-B554-BFEBDCCE1360}"/>
    <cellStyle name="style1620233651482" xfId="45498" xr:uid="{5B4339AF-E48C-4C1D-A2F4-4F451D4D1797}"/>
    <cellStyle name="style1620233651504" xfId="45487" xr:uid="{76243842-8069-4F32-8E15-25FD4F97E96C}"/>
    <cellStyle name="style1620233651524" xfId="45499" xr:uid="{231B074C-8F59-46F5-9D02-152C6B24A40D}"/>
    <cellStyle name="style1620233651555" xfId="45510" xr:uid="{86992921-5F43-41AE-B0E6-387D4445BD08}"/>
    <cellStyle name="style1620233651575" xfId="45511" xr:uid="{C763A709-62E0-4028-B8C3-BD4307CB3473}"/>
    <cellStyle name="style1620233651596" xfId="45488" xr:uid="{F9BDF20D-E934-437A-A3D0-3DE548975A57}"/>
    <cellStyle name="style1620233651626" xfId="45489" xr:uid="{5CE2B2AC-7698-4F27-8971-4F676DA4E7BE}"/>
    <cellStyle name="style1620233651646" xfId="45490" xr:uid="{C95F13A3-0DF8-409B-A88C-99B31A8A6F48}"/>
    <cellStyle name="style1620233651677" xfId="45491" xr:uid="{ADDB414D-2ABC-45A8-93D4-9C4D96CFD910}"/>
    <cellStyle name="style1620233651697" xfId="45500" xr:uid="{90D9C2E3-570C-4E2F-AE50-FAF4071FF6E9}"/>
    <cellStyle name="style1620233651728" xfId="45501" xr:uid="{C74DFDBE-8365-4F30-B78E-A018E385E57D}"/>
    <cellStyle name="style1620233651748" xfId="45502" xr:uid="{013D614D-1FC0-48F5-8E0A-7C3F0DB53874}"/>
    <cellStyle name="style1620233651778" xfId="45503" xr:uid="{7007818B-C1DC-4BBC-A736-9F3A88FA7157}"/>
    <cellStyle name="style1620233651808" xfId="45512" xr:uid="{97EEC00A-F938-4171-B65A-F1BA48DB8BC9}"/>
    <cellStyle name="style1620233651828" xfId="45513" xr:uid="{594E327D-CA1D-4F56-B0A9-83C4AD8A3208}"/>
    <cellStyle name="style1620233651859" xfId="45514" xr:uid="{0398A182-D9B7-4881-AACB-0EF8EBA64518}"/>
    <cellStyle name="style1620233651882" xfId="45515" xr:uid="{11FDE8F6-E466-4C99-8748-E384CBF6B653}"/>
    <cellStyle name="style1620233652714" xfId="45522" xr:uid="{5A1D4F78-FB20-48B1-89DA-1B7B445EE92A}"/>
    <cellStyle name="style1620233652742" xfId="45523" xr:uid="{204DEE5D-CD4D-49E9-9EF7-5FF736D9FE3D}"/>
    <cellStyle name="style1620233652762" xfId="45534" xr:uid="{81B6BD1C-2FD8-468C-9CDB-BC7063E6D9BA}"/>
    <cellStyle name="style1620233652783" xfId="45535" xr:uid="{4ED7B297-A942-4204-A207-D1D55461E213}"/>
    <cellStyle name="style1620233652825" xfId="45525" xr:uid="{C543B30E-FBE3-4960-9048-90F4ABE18C18}"/>
    <cellStyle name="style1620233652845" xfId="45526" xr:uid="{8243A030-CA6A-4BC4-941D-858B4B9F735F}"/>
    <cellStyle name="style1620233652866" xfId="45524" xr:uid="{863DC6EC-627C-474B-9C99-1CD150DF72D1}"/>
    <cellStyle name="style1620233652886" xfId="45527" xr:uid="{D8A0865C-B4D9-4800-9684-6B3540145620}"/>
    <cellStyle name="style1620233652906" xfId="45536" xr:uid="{A824195E-7BD0-42E4-88BA-D391E160C0FC}"/>
    <cellStyle name="style1620233652927" xfId="45537" xr:uid="{007D9679-F884-41BF-B3BC-7FF75622E035}"/>
    <cellStyle name="style1620233652947" xfId="45538" xr:uid="{FF9A7CFE-7C63-4E78-BEB5-6ED441DE91C2}"/>
    <cellStyle name="style1620233652967" xfId="45539" xr:uid="{CB22611E-6D55-465B-9CD1-EE8B2FD3ACA8}"/>
    <cellStyle name="style1620233652988" xfId="45546" xr:uid="{26373FC1-13A3-4CF2-B148-EA2159C914B8}"/>
    <cellStyle name="style1620233653008" xfId="45558" xr:uid="{7BF49D14-423A-44E9-A2AE-F2993F87011A}"/>
    <cellStyle name="style1620233653029" xfId="45547" xr:uid="{65F482DD-E1A4-4E03-A608-1E926EAAE7B8}"/>
    <cellStyle name="style1620233653049" xfId="45559" xr:uid="{09428BFA-C334-4721-A42C-2D2ED36978B4}"/>
    <cellStyle name="style1620233653078" xfId="45570" xr:uid="{7AB6ED01-5170-4DC6-A939-D505CE4CFA22}"/>
    <cellStyle name="style1620233653098" xfId="45571" xr:uid="{CD64A231-F232-41F2-96DB-A1012E19B74E}"/>
    <cellStyle name="style1620233653113" xfId="45548" xr:uid="{6773C6C4-0B81-4899-BCF4-2FAECD59E44B}"/>
    <cellStyle name="style1620233653145" xfId="45549" xr:uid="{97CFA249-D118-4D8E-9483-A99AC46ACEF7}"/>
    <cellStyle name="style1620233653160" xfId="45550" xr:uid="{8B7016D6-76E3-446F-87F3-23BA588A432A}"/>
    <cellStyle name="style1620233653176" xfId="45551" xr:uid="{EBAACB63-8E2A-4E5E-BB1A-3461349D5ABC}"/>
    <cellStyle name="style1620233653198" xfId="45560" xr:uid="{8B22D598-6554-4A88-836E-352D92C202D0}"/>
    <cellStyle name="style1620233653229" xfId="45561" xr:uid="{7FD9BFD4-C767-4324-A92F-13CA55A608F7}"/>
    <cellStyle name="style1620233653245" xfId="45562" xr:uid="{9E5A4045-5909-4F4C-9EA1-F719049E44B4}"/>
    <cellStyle name="style1620233653260" xfId="45563" xr:uid="{3915C585-7299-469F-B971-3C22668185E7}"/>
    <cellStyle name="style1620233653314" xfId="45572" xr:uid="{C4DB612A-BE2F-4EE0-8165-575412437E70}"/>
    <cellStyle name="style1620233653329" xfId="45573" xr:uid="{EDC5DEC4-6BFE-4D8C-82EB-BFE810A69D47}"/>
    <cellStyle name="style1620233653345" xfId="45574" xr:uid="{448F0BFD-C0C5-4908-B9B9-39416564098B}"/>
    <cellStyle name="style1620233653376" xfId="45575" xr:uid="{E9C22F24-3F08-478D-8182-9D560D475063}"/>
    <cellStyle name="style1620233654202" xfId="45582" xr:uid="{8FC56C39-9EF4-4951-A0D3-7EB46FDF01E8}"/>
    <cellStyle name="style1620233654231" xfId="45583" xr:uid="{38B31F44-DDC0-4F08-8E44-96CCA95AA111}"/>
    <cellStyle name="style1620233654251" xfId="45594" xr:uid="{AE1B3E9C-FBD5-4B4A-B10F-985C54BCA7C3}"/>
    <cellStyle name="style1620233654271" xfId="45595" xr:uid="{92A04F04-108E-451B-90D7-D45914D2F194}"/>
    <cellStyle name="style1620233654312" xfId="45585" xr:uid="{FF5D6B09-CECC-4667-A540-90D1C4516C0B}"/>
    <cellStyle name="style1620233654332" xfId="45586" xr:uid="{F5A1AAB2-89A7-4E31-A57B-6E25016D1853}"/>
    <cellStyle name="style1620233654342" xfId="45584" xr:uid="{A222DBB9-DEE9-48D6-B32A-23FC2015D6D4}"/>
    <cellStyle name="style1620233654365" xfId="45587" xr:uid="{69444A8F-5370-444F-B385-1588037CB538}"/>
    <cellStyle name="style1620233654385" xfId="45596" xr:uid="{DFF34732-55EC-4934-B46A-923EDB6B30D8}"/>
    <cellStyle name="style1620233654413" xfId="45597" xr:uid="{78A8E11A-5744-4940-A08E-10C02BE25630}"/>
    <cellStyle name="style1620233654426" xfId="45598" xr:uid="{AAFEF59E-C61D-4E3D-A043-E6A442EAD0D8}"/>
    <cellStyle name="style1620233654454" xfId="45599" xr:uid="{CE7FE004-0F62-4D3F-8379-E9FC2165FC3F}"/>
    <cellStyle name="style1620233654474" xfId="45606" xr:uid="{3371AFF8-BB53-47FE-A74F-7D57E86AFD44}"/>
    <cellStyle name="style1620233654490" xfId="45618" xr:uid="{3A8F5C8B-E439-4AEC-9986-E5540D83F075}"/>
    <cellStyle name="style1620233654521" xfId="45630" xr:uid="{E0E840C4-B365-414B-8758-BE63AF072A54}"/>
    <cellStyle name="style1620233654537" xfId="45607" xr:uid="{74AE41B0-44E0-4F44-AD1C-55C6A5FDACC7}"/>
    <cellStyle name="style1620233654552" xfId="45619" xr:uid="{03EA186E-A201-42B8-A3B1-00D43EC6E620}"/>
    <cellStyle name="style1620233654587" xfId="45631" xr:uid="{CADCA45F-2CCC-43E4-AB63-DCBE60C1C8D0}"/>
    <cellStyle name="style1620233654607" xfId="45608" xr:uid="{75520F5B-2369-4B42-828B-5988DA03FAEB}"/>
    <cellStyle name="style1620233654627" xfId="45609" xr:uid="{92EEC765-3CBE-4DE1-ABBB-CF27B64C0DA5}"/>
    <cellStyle name="style1620233654648" xfId="45610" xr:uid="{349B2988-258C-440F-BB23-2946513692AE}"/>
    <cellStyle name="style1620233654668" xfId="45611" xr:uid="{D3FF7CA6-8969-49B3-852C-60828C6151CD}"/>
    <cellStyle name="style1620233654688" xfId="45620" xr:uid="{4DC5B546-101C-4A9A-BE76-9DD4EA6649E1}"/>
    <cellStyle name="style1620233654709" xfId="45621" xr:uid="{13F81823-BD6F-438E-A247-FE2B93CD71C7}"/>
    <cellStyle name="style1620233654729" xfId="45622" xr:uid="{ED7A0A6D-1C83-430A-973B-E9033676CD42}"/>
    <cellStyle name="style1620233654749" xfId="45623" xr:uid="{A016EB92-4106-4537-8371-A34527A462A1}"/>
    <cellStyle name="style1620233654788" xfId="45632" xr:uid="{8074B721-34DC-43A7-84BA-27673B25D7A0}"/>
    <cellStyle name="style1620233654810" xfId="45633" xr:uid="{C91438AD-AD29-49E9-BB8F-64F020DFF719}"/>
    <cellStyle name="style1620233654831" xfId="45634" xr:uid="{7A8D6650-31E1-47D7-896D-3837439A790E}"/>
    <cellStyle name="style1620233654851" xfId="45635" xr:uid="{4A5A777B-26A6-4EDD-8F9B-CBCFA89F777D}"/>
    <cellStyle name="style1620233655697" xfId="45468" xr:uid="{01E5CD69-2E0E-46F2-B06C-46523E905EEE}"/>
    <cellStyle name="style1620233655726" xfId="45469" xr:uid="{719EDD98-174B-457D-B518-40873E285E5D}"/>
    <cellStyle name="style1620233655746" xfId="45480" xr:uid="{9980177E-6086-4D7D-9072-41F61615729E}"/>
    <cellStyle name="style1620233655766" xfId="45481" xr:uid="{5CEE6D7D-5D5C-4BB3-8276-790E8136601E}"/>
    <cellStyle name="style1620233655807" xfId="45471" xr:uid="{0C63E80A-FB85-4786-9CCD-B96C2DCD84EF}"/>
    <cellStyle name="style1620233655827" xfId="45472" xr:uid="{9451A397-9A20-4A04-B635-F3013B4DA329}"/>
    <cellStyle name="style1620233655847" xfId="45470" xr:uid="{BA9227FE-CB06-496E-B648-C56573CA58AF}"/>
    <cellStyle name="style1620233655868" xfId="45473" xr:uid="{53337DEF-285F-486E-A979-A6333650E69A}"/>
    <cellStyle name="style1620233655890" xfId="45482" xr:uid="{1392A15D-B385-43FE-B64F-CD7B87584C8F}"/>
    <cellStyle name="style1620233655910" xfId="45483" xr:uid="{136175EB-44C8-45C8-B414-4BD36C6ADCC8}"/>
    <cellStyle name="style1620233655931" xfId="45484" xr:uid="{0AC72ADC-317A-405E-8255-38364131F381}"/>
    <cellStyle name="style1620233655951" xfId="45485" xr:uid="{D43298E1-EB37-4B16-8F11-F3AC330FFBF4}"/>
    <cellStyle name="style1620233655971" xfId="45492" xr:uid="{1598EE1B-4EF2-41DE-A1D0-C3EA6B7BC527}"/>
    <cellStyle name="style1620233655999" xfId="45504" xr:uid="{59C3A0EC-DDAC-4A3E-BA12-3B19FA9DAB5A}"/>
    <cellStyle name="style1620233656020" xfId="45493" xr:uid="{D0AEB43C-656B-4029-A5DF-B99DDD6BB523}"/>
    <cellStyle name="style1620233656040" xfId="45505" xr:uid="{432A4F24-5A5A-4FBB-A335-F845E1C50405}"/>
    <cellStyle name="style1620233656062" xfId="45516" xr:uid="{FF0D5323-87A3-4C37-9943-0CDB99A3BFB6}"/>
    <cellStyle name="style1620233656083" xfId="45517" xr:uid="{AA58ADB4-3027-42AF-8777-26BC411724EE}"/>
    <cellStyle name="style1620233656103" xfId="45494" xr:uid="{DBA81B0F-A873-4987-99AF-1F84C728F0AD}"/>
    <cellStyle name="style1620233656123" xfId="45495" xr:uid="{32EF1F15-2254-43C5-A083-BEB509FA70AD}"/>
    <cellStyle name="style1620233656144" xfId="45496" xr:uid="{A61E6688-4D22-4414-B4F5-DE68E8A9B189}"/>
    <cellStyle name="style1620233656164" xfId="45497" xr:uid="{3D9AD8FD-7981-4A1D-8E5C-BEBDDFD98452}"/>
    <cellStyle name="style1620233656184" xfId="45506" xr:uid="{E82C2A89-F542-4DE9-B197-4B8649DF3424}"/>
    <cellStyle name="style1620233656205" xfId="45507" xr:uid="{4F871B77-9996-470E-AC38-6281AB54B0ED}"/>
    <cellStyle name="style1620233656225" xfId="45508" xr:uid="{424F1F90-9DF9-4371-A177-FD17C6AA34AF}"/>
    <cellStyle name="style1620233656245" xfId="45509" xr:uid="{CD0C7660-2D61-44AF-8748-12700FACAE93}"/>
    <cellStyle name="style1620233656274" xfId="45518" xr:uid="{7A3B84B4-3178-4DE9-BE40-594886F2EF7D}"/>
    <cellStyle name="style1620233656294" xfId="45519" xr:uid="{EC9AA75A-C4A6-404A-8B72-7AE36C67EEA7}"/>
    <cellStyle name="style1620233656314" xfId="45520" xr:uid="{A9C12D5B-6B63-4D0E-A6E9-13B3DF359234}"/>
    <cellStyle name="style1620233656337" xfId="45521" xr:uid="{7ADC1D14-2E0E-46EE-986A-BC809FE4815E}"/>
    <cellStyle name="style1620233657170" xfId="45528" xr:uid="{4B29B00D-B5B1-4826-99D1-81A13929D2D5}"/>
    <cellStyle name="style1620233657199" xfId="45529" xr:uid="{3E49CDB0-0FAE-469E-A2AD-AB9724569D26}"/>
    <cellStyle name="style1620233657219" xfId="45540" xr:uid="{0B8A4A1A-CA67-4B3D-8E1A-283EF8DDAC9B}"/>
    <cellStyle name="style1620233657241" xfId="45541" xr:uid="{10EA8E78-4CFD-4113-8943-132B74DE06F0}"/>
    <cellStyle name="style1620233657282" xfId="45531" xr:uid="{6D8AE657-D519-4A84-979B-8CD185FD4AC3}"/>
    <cellStyle name="style1620233657302" xfId="45532" xr:uid="{5993D33B-A630-4BCE-B2D3-2E2A967F6967}"/>
    <cellStyle name="style1620233657322" xfId="45530" xr:uid="{59B47692-FD85-4DD3-AF87-381B6C367B29}"/>
    <cellStyle name="style1620233657343" xfId="45533" xr:uid="{16F11ECC-E640-40A2-9E00-ABF662F72A9C}"/>
    <cellStyle name="style1620233657363" xfId="45542" xr:uid="{9B7A486E-6197-4AEA-8391-0C5AA7451774}"/>
    <cellStyle name="style1620233657383" xfId="45543" xr:uid="{D4F83791-3993-47B3-A3F8-330112EEA61B}"/>
    <cellStyle name="style1620233657404" xfId="45544" xr:uid="{5DC0E862-20BD-4F65-BEDA-2D2F3B031E39}"/>
    <cellStyle name="style1620233657434" xfId="45545" xr:uid="{39A214ED-34DF-419B-B535-66618E82A3D2}"/>
    <cellStyle name="style1620233657455" xfId="45552" xr:uid="{C05A6C85-FCB3-49D8-A873-EDB72976E86E}"/>
    <cellStyle name="style1620233657475" xfId="45564" xr:uid="{1107B600-FEFF-465B-A090-535B995B5312}"/>
    <cellStyle name="style1620233657495" xfId="45553" xr:uid="{DC00DB38-655F-4FAA-B1AA-B6D2879DC79A}"/>
    <cellStyle name="style1620233657515" xfId="45565" xr:uid="{B980C5C3-A67C-41E0-ACC2-CFDFD86EBD06}"/>
    <cellStyle name="style1620233657544" xfId="45576" xr:uid="{586ECD4D-496A-446C-9A0C-7CC0C4E4D2E3}"/>
    <cellStyle name="style1620233657564" xfId="45577" xr:uid="{9F34A536-EC24-49FC-8889-3034AB6DBA41}"/>
    <cellStyle name="style1620233657587" xfId="45554" xr:uid="{42D825BD-62EE-4A6A-91B6-55C0D5940F5E}"/>
    <cellStyle name="style1620233657615" xfId="45555" xr:uid="{8B1632CC-306A-4578-BE93-2BB0A04F9413}"/>
    <cellStyle name="style1620233657637" xfId="45556" xr:uid="{DBB32C05-EF35-4FFB-B3ED-7D68E3DAEB60}"/>
    <cellStyle name="style1620233657658" xfId="45557" xr:uid="{30AFA74D-7327-43C8-A9ED-694BCFF03328}"/>
    <cellStyle name="style1620233657678" xfId="45566" xr:uid="{687891F9-BDB9-4EC2-B9DC-0150F1799ADC}"/>
    <cellStyle name="style1620233657698" xfId="45567" xr:uid="{19E27017-AB95-44CE-9762-400840E22493}"/>
    <cellStyle name="style1620233657727" xfId="45568" xr:uid="{1D64A9C1-A9E5-4D12-BF77-7E8A187D99B2}"/>
    <cellStyle name="style1620233657747" xfId="45569" xr:uid="{05CB4E61-5F13-43AD-BA11-FC61E3BAF18C}"/>
    <cellStyle name="style1620233657808" xfId="45578" xr:uid="{023AAF3D-22E1-4C8E-B0A9-6CA276975075}"/>
    <cellStyle name="style1620233657828" xfId="45579" xr:uid="{32FC2DAE-148D-4BD4-AD0B-43FEAE7EF100}"/>
    <cellStyle name="style1620233657849" xfId="45580" xr:uid="{AB7E58D4-B976-4E32-A647-CB3E8885C89C}"/>
    <cellStyle name="style1620233657871" xfId="45581" xr:uid="{B67519B1-7239-43EB-8AE5-77F28A83970F}"/>
    <cellStyle name="style1620233658722" xfId="45588" xr:uid="{243EA80D-297C-4B0F-9A9D-1A2D920BBFB4}"/>
    <cellStyle name="style1620233658742" xfId="45589" xr:uid="{605BC8DA-04F9-4E33-A632-7D9134195ADA}"/>
    <cellStyle name="style1620233658762" xfId="45600" xr:uid="{F5E3272D-CA27-4F91-B52A-2A7DFB62C339}"/>
    <cellStyle name="style1620233658783" xfId="45601" xr:uid="{A16D5016-2100-40E4-939D-7B2F4F965703}"/>
    <cellStyle name="style1620233658831" xfId="45591" xr:uid="{747C6584-CC68-4825-9D34-8A06D3FB2936}"/>
    <cellStyle name="style1620233658851" xfId="45592" xr:uid="{EE9A718D-1163-46E6-986D-364B0FA5D4AD}"/>
    <cellStyle name="style1620233658871" xfId="45590" xr:uid="{4D1723CD-82D0-40BD-91C4-1B13C0E84D4A}"/>
    <cellStyle name="style1620233658892" xfId="45593" xr:uid="{50AEDFC8-2EFC-45BC-A929-FD3023E6F54A}"/>
    <cellStyle name="style1620233658912" xfId="45602" xr:uid="{A9BC6506-5851-4124-A133-5C7AC61A58D1}"/>
    <cellStyle name="style1620233658934" xfId="45603" xr:uid="{D1136C0A-76FC-4879-B249-41C38A1ACAFB}"/>
    <cellStyle name="style1620233658954" xfId="45604" xr:uid="{7C42C597-16BD-4D08-A566-C0286EFF7E36}"/>
    <cellStyle name="style1620233658974" xfId="45605" xr:uid="{DFC649BD-176D-4E1C-98C5-027CD8ACA059}"/>
    <cellStyle name="style1620233658994" xfId="45612" xr:uid="{532CC0C9-1550-44D2-956B-4D712B15145E}"/>
    <cellStyle name="style1620233659015" xfId="45624" xr:uid="{66E73DF0-6C94-406B-817C-7EBF41347626}"/>
    <cellStyle name="style1620233659035" xfId="45636" xr:uid="{2D1AB4F8-F95A-471E-A6FD-062DF4EB21F4}"/>
    <cellStyle name="style1620233659055" xfId="45613" xr:uid="{3CA59989-3A8C-4232-A4D2-F6B685BB8BB4}"/>
    <cellStyle name="style1620233659086" xfId="45625" xr:uid="{A22AE1A7-21C3-43A4-831A-C4971AD84D9A}"/>
    <cellStyle name="style1620233659106" xfId="45637" xr:uid="{AF90EA68-0347-4DD0-99A5-4FBE021D52E2}"/>
    <cellStyle name="style1620233659127" xfId="45614" xr:uid="{362E3D98-3C0D-4959-A094-1E61F041E029}"/>
    <cellStyle name="style1620233659147" xfId="45615" xr:uid="{C6C6A03D-0CEC-40DB-A59E-793F48C1A38B}"/>
    <cellStyle name="style1620233659167" xfId="45616" xr:uid="{3C80627D-2229-477A-BFDE-6A03B1C08804}"/>
    <cellStyle name="style1620233659188" xfId="45617" xr:uid="{83528F64-04FA-4F0B-B9DD-442641062DFA}"/>
    <cellStyle name="style1620233659208" xfId="45626" xr:uid="{33BD5124-A556-4C5D-B24E-8CFDB15CAA33}"/>
    <cellStyle name="style1620233659228" xfId="45627" xr:uid="{E9B38C7D-D147-400C-972E-7A84076CF11B}"/>
    <cellStyle name="style1620233659249" xfId="45628" xr:uid="{6EFCC955-2BA0-443E-B972-5E72F1A5D8E6}"/>
    <cellStyle name="style1620233659269" xfId="45629" xr:uid="{14D078F1-CB8B-421F-BAA8-35EB0C7D0781}"/>
    <cellStyle name="style1620233659308" xfId="45638" xr:uid="{014A1046-72C5-4049-B8E5-5ABA4F8BE92D}"/>
    <cellStyle name="style1620233659330" xfId="45639" xr:uid="{A32A903D-3F91-47F4-BCC9-7C80118B65DB}"/>
    <cellStyle name="style1620233659348" xfId="45640" xr:uid="{70472740-08DA-4B90-8CEA-EAFA97A7B733}"/>
    <cellStyle name="style1620233659371" xfId="45641" xr:uid="{3840BFBF-711B-4401-97A0-06D1BD3BB490}"/>
    <cellStyle name="style1620233660322" xfId="45642" xr:uid="{49DB4E8F-CC26-46BB-B9BF-920EE3BECEAF}"/>
    <cellStyle name="style1620233660342" xfId="45643" xr:uid="{52A6D8D0-E4D4-4023-A05B-0825A60D363A}"/>
    <cellStyle name="style1620233660363" xfId="45654" xr:uid="{CCF14E5D-15E1-41F5-9B54-ABA9963DC8C5}"/>
    <cellStyle name="style1620233660383" xfId="45655" xr:uid="{CC2C2CC0-F879-4EF6-82F1-70450208EA78}"/>
    <cellStyle name="style1620233660423" xfId="45645" xr:uid="{36B6AE7D-DB5E-4B75-81B9-481C3D4DBFBD}"/>
    <cellStyle name="style1620233660444" xfId="45646" xr:uid="{72835A56-1638-46F7-BB3A-8D9DE0483CB2}"/>
    <cellStyle name="style1620233660472" xfId="45644" xr:uid="{BB09E721-B9FF-4BBD-9970-16FB74A7320E}"/>
    <cellStyle name="style1620233660494" xfId="45647" xr:uid="{177EF658-1514-41FB-B0F3-D91CBBBE5C41}"/>
    <cellStyle name="style1620233660514" xfId="45656" xr:uid="{FD807480-6647-4E78-90ED-1BD619CFBFCF}"/>
    <cellStyle name="style1620233660534" xfId="45657" xr:uid="{854A6E0E-EA5C-490B-A1D3-E3BC75DD894F}"/>
    <cellStyle name="style1620233660563" xfId="45658" xr:uid="{7D313CCB-EC79-4EE4-93B9-9042FD208F86}"/>
    <cellStyle name="style1620233660585" xfId="45659" xr:uid="{99256FC2-C16B-4BC8-91F9-F708D96CCF7A}"/>
    <cellStyle name="style1620233660606" xfId="45666" xr:uid="{7DF6CE7C-85E4-4396-A907-ACBAA3930D18}"/>
    <cellStyle name="style1620233660626" xfId="45678" xr:uid="{51CABB4B-6D32-4FFA-A933-DD0094342C07}"/>
    <cellStyle name="style1620233660646" xfId="45667" xr:uid="{EA0FFBF0-D5BB-465B-A51C-87E94DB6F197}"/>
    <cellStyle name="style1620233660666" xfId="45679" xr:uid="{11941502-CE4D-4233-AEC0-EC6441184F79}"/>
    <cellStyle name="style1620233660687" xfId="45690" xr:uid="{ED93E6B5-D342-4989-9848-3E9C18B4DD8F}"/>
    <cellStyle name="style1620233660707" xfId="45691" xr:uid="{A606C1B8-8C92-4F35-AAD1-861C14B87308}"/>
    <cellStyle name="style1620233660727" xfId="45668" xr:uid="{5D18AFC5-1C06-463A-A4C8-3CE31C6BD196}"/>
    <cellStyle name="style1620233660756" xfId="45669" xr:uid="{6D31122B-260D-45CC-BCA4-0C25E062E219}"/>
    <cellStyle name="style1620233660776" xfId="45670" xr:uid="{947C45E8-8203-4C2D-802E-C70DCB7899D4}"/>
    <cellStyle name="style1620233660797" xfId="45671" xr:uid="{4093D6FF-535F-470D-BA3E-0AE916D3B0FB}"/>
    <cellStyle name="style1620233660819" xfId="45680" xr:uid="{5DA4DF33-DA02-4700-9E05-49036BC57138}"/>
    <cellStyle name="style1620233660839" xfId="45681" xr:uid="{8180BDEC-23FB-4738-9998-A83281F38E72}"/>
    <cellStyle name="style1620233660859" xfId="45682" xr:uid="{12E070E2-9A62-44B3-9579-877A2FD604EA}"/>
    <cellStyle name="style1620233660880" xfId="45683" xr:uid="{EE1FB8E3-3277-4C1D-A5E0-6FD6D4850469}"/>
    <cellStyle name="style1620233660910" xfId="45692" xr:uid="{A481E9EE-E92C-4FE4-A0A5-5D38FC341940}"/>
    <cellStyle name="style1620233660930" xfId="45693" xr:uid="{ABF04760-5053-414F-87BA-38C5A27F7510}"/>
    <cellStyle name="style1620233660959" xfId="45694" xr:uid="{7037D8B8-137E-4FD5-A7F1-DCA406166A72}"/>
    <cellStyle name="style1620233660981" xfId="45695" xr:uid="{FEC70AE1-B944-413E-AFF8-674C2E65E55F}"/>
    <cellStyle name="style1620233661887" xfId="45702" xr:uid="{52775E0F-3173-4352-83CC-80674B495B7E}"/>
    <cellStyle name="style1620233661905" xfId="45703" xr:uid="{38BA5050-EDD0-4E71-9D71-EE02A27AAA86}"/>
    <cellStyle name="style1620233661926" xfId="45714" xr:uid="{5BB1084F-D4CA-4CAE-BE07-E3B40E86348F}"/>
    <cellStyle name="style1620233661964" xfId="45715" xr:uid="{4814F9AA-5781-40A6-93FD-8D9487037A59}"/>
    <cellStyle name="style1620233662007" xfId="45705" xr:uid="{F60B2958-4CC1-4443-97CB-C5CF12A86FEF}"/>
    <cellStyle name="style1620233662027" xfId="45706" xr:uid="{02E2386C-BDD1-4AB2-8A44-E2A04A195CDF}"/>
    <cellStyle name="style1620233662047" xfId="45704" xr:uid="{90224621-B09F-4B32-9BE8-3E80EF47FDB6}"/>
    <cellStyle name="style1620233662068" xfId="45707" xr:uid="{74D31DA8-51E8-4FD5-A778-D5461E01CE31}"/>
    <cellStyle name="style1620233662088" xfId="45716" xr:uid="{1C05BC7F-8368-4168-8C29-59319425D7D8}"/>
    <cellStyle name="style1620233662116" xfId="45717" xr:uid="{F10258C2-F600-4FA4-BB16-64FCB6C57B86}"/>
    <cellStyle name="style1620233662137" xfId="45718" xr:uid="{77EB7577-EEA9-48DB-8BF4-4A57B95F1F35}"/>
    <cellStyle name="style1620233662159" xfId="45719" xr:uid="{71D90339-D673-4C9E-AF82-80CA7E308B1C}"/>
    <cellStyle name="style1620233662180" xfId="45726" xr:uid="{A30DF0F8-FE22-4112-B9F8-A8880C2306A5}"/>
    <cellStyle name="style1620233662200" xfId="45738" xr:uid="{FF110DF0-445C-447E-AF43-E0185CB5601F}"/>
    <cellStyle name="style1620233662220" xfId="45727" xr:uid="{5C37B546-DF35-4B74-A5BA-0507C33E791D}"/>
    <cellStyle name="style1620233662241" xfId="45739" xr:uid="{4D6C057D-0F6D-4D6D-96E4-9DBB49ECE504}"/>
    <cellStyle name="style1620233662261" xfId="45750" xr:uid="{7B4BCA43-8CB8-4E64-AF8A-48E38783CD85}"/>
    <cellStyle name="style1620233662281" xfId="45751" xr:uid="{00ADF630-F6A7-4022-9399-4667A2F44DE2}"/>
    <cellStyle name="style1620233662302" xfId="45728" xr:uid="{7120EF66-B943-4696-826A-2B1BC3628C9C}"/>
    <cellStyle name="style1620233662322" xfId="45729" xr:uid="{825B8512-CFEF-44B3-B32E-F33B59EB36DB}"/>
    <cellStyle name="style1620233662342" xfId="45730" xr:uid="{B80857D0-4EAB-48A5-A440-FAFEDBF0614E}"/>
    <cellStyle name="style1620233662371" xfId="45731" xr:uid="{8B114A68-4422-43CD-9F3B-19B39F3FC41A}"/>
    <cellStyle name="style1620233662391" xfId="45740" xr:uid="{7438B0AC-6F6F-4DC5-87BF-692517202FE3}"/>
    <cellStyle name="style1620233662411" xfId="45741" xr:uid="{E0E56001-8730-435E-B7CE-5C155A186C77}"/>
    <cellStyle name="style1620233662434" xfId="45742" xr:uid="{4104CB08-36C6-49DB-A918-5BCEEFCBCDDC}"/>
    <cellStyle name="style1620233662454" xfId="45743" xr:uid="{2BF745BB-F6D8-4E34-BADC-895F35FF4309}"/>
    <cellStyle name="style1620233662505" xfId="45752" xr:uid="{0BC8B119-CDBF-4124-81DD-1CBB7F8AFA2A}"/>
    <cellStyle name="style1620233662525" xfId="45753" xr:uid="{0CB7447B-1B3D-4FFD-968D-E7BFDF02D154}"/>
    <cellStyle name="style1620233662546" xfId="45754" xr:uid="{007EB0C9-E70C-4642-B91C-A27A6C9342BF}"/>
    <cellStyle name="style1620233662566" xfId="45755" xr:uid="{EC9CA66C-0CC3-43BB-B29C-2C57C7E58316}"/>
    <cellStyle name="style1620233663359" xfId="45648" xr:uid="{2E222AA9-DAAA-46DC-9D39-A4EDF34F3C4D}"/>
    <cellStyle name="style1620233663379" xfId="45649" xr:uid="{9EB5A391-CF35-4005-8E7C-FB8B914B3250}"/>
    <cellStyle name="style1620233663399" xfId="45660" xr:uid="{CFFECB8E-AB87-4B4C-8758-EB2B7278A387}"/>
    <cellStyle name="style1620233663420" xfId="45661" xr:uid="{C08D3F31-2F1A-4322-9A0A-2374C423B308}"/>
    <cellStyle name="style1620233663460" xfId="45651" xr:uid="{75CC6AF4-F52C-428E-89FD-AC8A543ED550}"/>
    <cellStyle name="style1620233663489" xfId="45652" xr:uid="{DB1107CD-C5C1-4B7C-9C12-32946EFFCC69}"/>
    <cellStyle name="style1620233663511" xfId="45650" xr:uid="{6BFC2D9F-E168-4F14-B6B1-45AA95DBEE62}"/>
    <cellStyle name="style1620233663532" xfId="45653" xr:uid="{93126AC5-2814-48A0-9034-F2FD2CA6D0D2}"/>
    <cellStyle name="style1620233663552" xfId="45662" xr:uid="{8B99C1C3-441B-41F1-995A-B68F984C286F}"/>
    <cellStyle name="style1620233663573" xfId="45663" xr:uid="{AF717A2D-946F-47CD-B173-1E6EF3345025}"/>
    <cellStyle name="style1620233663593" xfId="45664" xr:uid="{626A7281-F5B4-4519-92A6-6645F557D4C8}"/>
    <cellStyle name="style1620233663623" xfId="45665" xr:uid="{AEAEB6AC-C7BB-4E88-85FA-384587041EA2}"/>
    <cellStyle name="style1620233663644" xfId="45672" xr:uid="{B402B632-D77E-4D95-85A7-4E239DEF10F2}"/>
    <cellStyle name="style1620233663664" xfId="45684" xr:uid="{55A655AB-4BB1-4000-B3BF-ED54530E1684}"/>
    <cellStyle name="style1620233663684" xfId="45673" xr:uid="{5175DE3F-B0A1-450E-807B-AE8F9DF0C461}"/>
    <cellStyle name="style1620233663712" xfId="45685" xr:uid="{85555326-AB00-4043-8A59-52DF64E5E988}"/>
    <cellStyle name="style1620233663735" xfId="45696" xr:uid="{CE13CC5F-D505-4961-91F7-B73F627177A2}"/>
    <cellStyle name="style1620233663755" xfId="45697" xr:uid="{6319E566-24B8-4482-B8FC-B8A69664BA20}"/>
    <cellStyle name="style1620233663783" xfId="45674" xr:uid="{86112419-F933-4514-86E5-2885C13A0D04}"/>
    <cellStyle name="style1620233663806" xfId="45675" xr:uid="{95C1E81F-E319-48D4-AFCD-BE2FC96F3E36}"/>
    <cellStyle name="style1620233663826" xfId="45676" xr:uid="{47EE55AB-11AD-42F2-B0C2-986D4FB4DAFC}"/>
    <cellStyle name="style1620233663846" xfId="45677" xr:uid="{F2D998A7-5531-4986-8788-263DFD157894}"/>
    <cellStyle name="style1620233663867" xfId="45686" xr:uid="{FC760206-8878-4323-A710-6CF1484996FF}"/>
    <cellStyle name="style1620233663889" xfId="45687" xr:uid="{C15C8AB3-4389-4909-8D6E-C4731037DCEC}"/>
    <cellStyle name="style1620233663907" xfId="45688" xr:uid="{EA0D69EE-DF7A-48FD-9BDD-8DC8C3709E37}"/>
    <cellStyle name="style1620233663928" xfId="45689" xr:uid="{4A9AB6A7-554B-419D-9BE1-56D581434FAF}"/>
    <cellStyle name="style1620233663958" xfId="45698" xr:uid="{B2F29198-0DDB-4C07-8F66-7373E5D93AA9}"/>
    <cellStyle name="style1620233663978" xfId="45699" xr:uid="{030367F4-696E-400A-8B7B-ECB336F6E10D}"/>
    <cellStyle name="style1620233663999" xfId="45700" xr:uid="{ECA7285B-1A11-40B7-A255-898008392D3D}"/>
    <cellStyle name="style1620233664019" xfId="45701" xr:uid="{8A0A28B0-0BFE-4D68-9E7C-A35AA84EE738}"/>
    <cellStyle name="style1620233664900" xfId="45708" xr:uid="{95C3B759-9100-443E-8687-D9211C6585C9}"/>
    <cellStyle name="style1620233664921" xfId="45709" xr:uid="{11067CB6-B362-4CCD-84D3-81FF80A525E5}"/>
    <cellStyle name="style1620233664941" xfId="45720" xr:uid="{CBBEDC37-9A7A-4E88-BD5C-980FD3E4DBDD}"/>
    <cellStyle name="style1620233664961" xfId="45721" xr:uid="{E6A74BFA-A506-4CE9-82DA-EF4B071F91CA}"/>
    <cellStyle name="style1620233665002" xfId="45711" xr:uid="{0A920353-1745-4593-9B3E-F01CB880C641}"/>
    <cellStyle name="style1620233665022" xfId="45712" xr:uid="{31EE8672-1EC4-4C58-A56E-AA188DAB477D}"/>
    <cellStyle name="style1620233665051" xfId="45710" xr:uid="{10455CBD-C8AD-4E27-9E19-6A5633CD0764}"/>
    <cellStyle name="style1620233665073" xfId="45713" xr:uid="{8DC24BBF-5E5B-4CF0-A13C-085C3FBDB528}"/>
    <cellStyle name="style1620233665093" xfId="45722" xr:uid="{2121BAEA-0AE9-484A-BFB9-B736DCD486B4}"/>
    <cellStyle name="style1620233665114" xfId="45723" xr:uid="{9CDC98C2-B273-4F44-8074-CBEAAA929419}"/>
    <cellStyle name="style1620233665134" xfId="45724" xr:uid="{D6CE7C02-8F5B-4B2C-88AB-3B097EB984D6}"/>
    <cellStyle name="style1620233665154" xfId="45725" xr:uid="{8AFE9F46-A0AB-4573-9921-9250791C508C}"/>
    <cellStyle name="style1620233665175" xfId="45732" xr:uid="{29A16328-0206-4754-A6A2-451DC39A9FE8}"/>
    <cellStyle name="style1620233665195" xfId="45744" xr:uid="{8D5E7A66-CFE3-493A-BC66-F70E91963CF1}"/>
    <cellStyle name="style1620233665215" xfId="45733" xr:uid="{4A10D11F-DCE7-415E-BDBC-749043F93628}"/>
    <cellStyle name="style1620233665236" xfId="45745" xr:uid="{78C5478C-6F47-46A8-AFDF-5F7B59CE129C}"/>
    <cellStyle name="style1620233665256" xfId="45756" xr:uid="{E61ACB9D-4490-406F-9A68-BF21C645D33E}"/>
    <cellStyle name="style1620233665276" xfId="45757" xr:uid="{C61858EB-A1B9-4F1B-9236-270E7C93B6FD}"/>
    <cellStyle name="style1620233665297" xfId="45734" xr:uid="{878E9359-4065-4F2C-BE62-1A6E1589D534}"/>
    <cellStyle name="style1620233665317" xfId="45735" xr:uid="{D66832B0-AD0C-464B-85C5-47D571F676C9}"/>
    <cellStyle name="style1620233665337" xfId="45736" xr:uid="{F799BC34-BCAC-4A6E-8139-4243A74F6191}"/>
    <cellStyle name="style1620233665358" xfId="45737" xr:uid="{C91016D9-C157-43B6-9938-C0DCF8609C6B}"/>
    <cellStyle name="style1620233665378" xfId="45746" xr:uid="{B6384FE9-835F-4D2F-9395-C1054843D89A}"/>
    <cellStyle name="style1620233665398" xfId="45747" xr:uid="{24B60A86-F424-4E13-ADFC-4F24C7B01198}"/>
    <cellStyle name="style1620233665419" xfId="45748" xr:uid="{AA9C8304-E09F-4492-886C-DA74EB03E4E1}"/>
    <cellStyle name="style1620233665439" xfId="45749" xr:uid="{97226708-E4B8-4073-B042-BFF7C8DBC6C6}"/>
    <cellStyle name="style1620233665480" xfId="45758" xr:uid="{028B9E19-7A09-49B9-8D3A-4F5E3510091B}"/>
    <cellStyle name="style1620233665508" xfId="45759" xr:uid="{CECFEC8B-A0B2-4D52-8B89-6BBB27262E4E}"/>
    <cellStyle name="style1620233665530" xfId="45760" xr:uid="{0FC9016A-8F78-4D82-BCE4-B37FB7668ECF}"/>
    <cellStyle name="style1620233665551" xfId="45761" xr:uid="{9681F33C-F178-476F-A4D0-6567C9F10D93}"/>
    <cellStyle name="style1620233667113" xfId="45762" xr:uid="{92D096E4-2FA6-4DBF-8915-572819B5B170}"/>
    <cellStyle name="style1620233667128" xfId="45763" xr:uid="{3CCE55BA-387B-445D-AAB6-E2BC3C04FD0D}"/>
    <cellStyle name="style1620233667144" xfId="45774" xr:uid="{2CBA8A4C-B685-438C-ADAE-93FBC20D1F3E}"/>
    <cellStyle name="style1620233667175" xfId="45775" xr:uid="{29652DC0-E1EA-47CE-8A21-422E933834AE}"/>
    <cellStyle name="style1620233667213" xfId="45765" xr:uid="{0EC8C8F1-5598-4ED3-93E7-3824E29B13D3}"/>
    <cellStyle name="style1620233667228" xfId="45766" xr:uid="{946970EA-F13D-404A-A594-A92180F29917}"/>
    <cellStyle name="style1620233667260" xfId="45764" xr:uid="{4909CB8B-9CCE-40CA-912B-AF8909FC43D9}"/>
    <cellStyle name="style1620233667275" xfId="45767" xr:uid="{79338B9D-6336-4462-855F-F6ACF9D3F436}"/>
    <cellStyle name="style1620233667291" xfId="45776" xr:uid="{C7DCBB71-F134-4652-8D9D-E381332CBF42}"/>
    <cellStyle name="style1620233667315" xfId="45777" xr:uid="{8910EF0C-731A-4D52-B5B8-B02A49F15314}"/>
    <cellStyle name="style1620233667336" xfId="45778" xr:uid="{4296F3EA-8D9B-439E-9BC3-1DE0289B12CE}"/>
    <cellStyle name="style1620233667356" xfId="45779" xr:uid="{F45E06FB-C33B-412E-B1BE-8BEDD63AEF7A}"/>
    <cellStyle name="style1620233667376" xfId="45786" xr:uid="{23DF34AE-FC72-4E84-BF5A-F787F43961F6}"/>
    <cellStyle name="style1620233667396" xfId="45798" xr:uid="{9B51070D-F755-45DE-B6D6-20A5F6F1B05A}"/>
    <cellStyle name="style1620233667417" xfId="45787" xr:uid="{9D6F74E6-8966-4032-B27B-981F77278D86}"/>
    <cellStyle name="style1620233667447" xfId="45799" xr:uid="{76EE59EA-7D26-4F7D-9730-89165A7E0EC1}"/>
    <cellStyle name="style1620233667467" xfId="45810" xr:uid="{8F1F5A68-14CE-4112-B793-ECF336073820}"/>
    <cellStyle name="style1620233667488" xfId="45811" xr:uid="{928B4EC0-7D9B-4681-9A5F-7DB797FF5044}"/>
    <cellStyle name="style1620233667508" xfId="45788" xr:uid="{F4230A64-DB11-41B2-95EC-314C0302B357}"/>
    <cellStyle name="style1620233667528" xfId="45789" xr:uid="{8D849B18-52CE-4573-A765-DD2962615E16}"/>
    <cellStyle name="style1620233667549" xfId="45790" xr:uid="{B3385A2C-7DEC-4F4B-995F-C8B7E696D0F5}"/>
    <cellStyle name="style1620233667569" xfId="45791" xr:uid="{12B848B7-6A44-4566-B8A1-657DBB180F55}"/>
    <cellStyle name="style1620233667590" xfId="45800" xr:uid="{1F5D2DD2-E3D2-4503-A398-FB5DA7620870}"/>
    <cellStyle name="style1620233667610" xfId="45801" xr:uid="{5270C22B-F208-48A8-923E-A121BD5C313D}"/>
    <cellStyle name="style1620233667630" xfId="45802" xr:uid="{17A664A9-8A76-4519-A904-AA451784EFE2}"/>
    <cellStyle name="style1620233667651" xfId="45803" xr:uid="{C90B472D-F641-4455-B77E-C055E7E76EE8}"/>
    <cellStyle name="style1620233667689" xfId="45812" xr:uid="{A1581412-E5FF-4B4B-9370-E19547106662}"/>
    <cellStyle name="style1620233667709" xfId="45813" xr:uid="{22E8156B-0A1D-4C2E-9D11-9A82C0E66E72}"/>
    <cellStyle name="style1620233667730" xfId="45814" xr:uid="{7D547C16-9607-4434-B732-82F38FC1E098}"/>
    <cellStyle name="style1620233667750" xfId="45815" xr:uid="{1C6AAF04-8589-455D-AB15-C25ED45A97D2}"/>
    <cellStyle name="style1620233668548" xfId="45768" xr:uid="{A4F12434-011B-4240-AC3C-255F7EA72F00}"/>
    <cellStyle name="style1620233668569" xfId="45769" xr:uid="{EE5A8265-C0F8-4AD0-9F87-ACC085853455}"/>
    <cellStyle name="style1620233668589" xfId="45780" xr:uid="{89A06C84-ABA1-41C6-B057-FEC111698C1F}"/>
    <cellStyle name="style1620233668609" xfId="45781" xr:uid="{E43BC5BE-111C-42C4-9F3B-AB5A416AD474}"/>
    <cellStyle name="style1620233668650" xfId="45771" xr:uid="{1C7AFA98-768E-4765-A934-E51915CDEE0D}"/>
    <cellStyle name="style1620233668671" xfId="45772" xr:uid="{A271EF2A-B536-417A-83AB-995DD996544B}"/>
    <cellStyle name="style1620233668701" xfId="45770" xr:uid="{2D6469A7-E980-46A1-9B7B-E6EE39BA6AC8}"/>
    <cellStyle name="style1620233668721" xfId="45773" xr:uid="{E6C5FDFF-8850-4295-AF25-21C46BA255A2}"/>
    <cellStyle name="style1620233668741" xfId="45782" xr:uid="{F2312348-9145-437F-8515-12ED0287688A}"/>
    <cellStyle name="style1620233668761" xfId="45783" xr:uid="{C45CC6E4-A0F4-4D69-B1C5-4EE16A822572}"/>
    <cellStyle name="style1620233668781" xfId="45784" xr:uid="{7A6374ED-6676-4436-8C6D-721E26060BAA}"/>
    <cellStyle name="style1620233668802" xfId="45785" xr:uid="{E6336FE4-A882-4D82-9D14-FD7C7618FC59}"/>
    <cellStyle name="style1620233668822" xfId="45792" xr:uid="{30F78522-6D24-496B-AB2F-82FC12618425}"/>
    <cellStyle name="style1620233668850" xfId="45804" xr:uid="{9CA4B89A-34BC-4C52-B8EF-21997FF1F7CA}"/>
    <cellStyle name="style1620233668870" xfId="45793" xr:uid="{500EA991-08C8-49C0-B80F-4DF6AF16740C}"/>
    <cellStyle name="style1620233668891" xfId="45805" xr:uid="{A3EE0E53-EB3E-47D6-9E13-7ED68F476233}"/>
    <cellStyle name="style1620233668911" xfId="45816" xr:uid="{A6B29924-97E1-4F1A-8901-EB6C1B32BDF4}"/>
    <cellStyle name="style1620233668934" xfId="45817" xr:uid="{A104A350-125F-48DD-B4C1-9FC728AC78F2}"/>
    <cellStyle name="style1620233668954" xfId="45794" xr:uid="{C4DF7499-7A25-426D-814A-13CEBA1C0077}"/>
    <cellStyle name="style1620233668975" xfId="45795" xr:uid="{3D09A201-D866-4027-9EBF-CCC82FC8CF50}"/>
    <cellStyle name="style1620233668995" xfId="45796" xr:uid="{E898C0E3-7586-4C5D-AB17-45B36D778C1E}"/>
    <cellStyle name="style1620233669015" xfId="45797" xr:uid="{F0042048-966E-4191-837F-F4E5CD0D7318}"/>
    <cellStyle name="style1620233669036" xfId="45806" xr:uid="{A0909143-D92D-4B30-927A-A28DA53D537D}"/>
    <cellStyle name="style1620233669056" xfId="45807" xr:uid="{C2E925B4-0DE5-49B5-AF68-C730321FC92D}"/>
    <cellStyle name="style1620233669076" xfId="45808" xr:uid="{F48577E6-B1F7-4E12-8A3C-0AE6E94133F1}"/>
    <cellStyle name="style1620233669105" xfId="45809" xr:uid="{C7368D47-1897-4902-9823-4AAAF761FB09}"/>
    <cellStyle name="style1620233669137" xfId="45818" xr:uid="{5578037A-E012-438D-8C9F-F30688B59795}"/>
    <cellStyle name="style1620233669157" xfId="45819" xr:uid="{8FB9A9EC-33E7-40CE-A604-BFF8A20B5BB1}"/>
    <cellStyle name="style1620233669178" xfId="45820" xr:uid="{6EC657A1-AB21-4C35-9E21-F6D1F4FDCE2D}"/>
    <cellStyle name="style1620233669198" xfId="45821" xr:uid="{28F3CEF9-306B-4EA9-BC55-5FF18D49EFDC}"/>
    <cellStyle name="style1620233670755" xfId="46021" xr:uid="{9041EB67-61D5-415F-AABB-74893FD3E844}"/>
    <cellStyle name="style1620233670776" xfId="46022" xr:uid="{F9E90FEF-A3CC-4744-8E73-FBC022D10876}"/>
    <cellStyle name="style1620233670796" xfId="46020" xr:uid="{29735023-ECA2-4E28-83C5-202B49DC3B12}"/>
    <cellStyle name="style1620233670816" xfId="46023" xr:uid="{3F579857-4EE6-457D-88E4-A90A40C88D71}"/>
    <cellStyle name="style1620233670839" xfId="46024" xr:uid="{22FEBF07-2A1D-48DF-8357-FFDE91EFB919}"/>
    <cellStyle name="style1620233670859" xfId="46025" xr:uid="{12E42E18-4EFB-4287-B2BD-7716BCEBFE42}"/>
    <cellStyle name="style1620233670879" xfId="46026" xr:uid="{C7960E4D-DD19-4121-85E3-0CF23730B4E0}"/>
    <cellStyle name="style1620233670908" xfId="46027" xr:uid="{0757AA1C-252B-489C-A099-A2ED498662F4}"/>
    <cellStyle name="style1620233670928" xfId="46029" xr:uid="{D1389486-05D1-45EA-B9B2-E4873EA13732}"/>
    <cellStyle name="style1620233670948" xfId="46030" xr:uid="{7C414C6F-90ED-43C6-883E-23CB7E2C0783}"/>
    <cellStyle name="style1620233670968" xfId="46032" xr:uid="{7C688D07-0C99-4AB8-8100-4F0869C2D083}"/>
    <cellStyle name="style1620233670989" xfId="46033" xr:uid="{BDAD5EE6-00C0-4136-968D-D32D34B602D1}"/>
    <cellStyle name="style1620233671009" xfId="46028" xr:uid="{35D9C506-EF5B-4EF9-906B-6C4E71C817F6}"/>
    <cellStyle name="style1620233671031" xfId="46031" xr:uid="{9865B2F6-922B-4D45-8D43-7BDE551762A3}"/>
    <cellStyle name="style1620233671052" xfId="46034" xr:uid="{A57BAB56-89E0-4889-A0D4-FD403F5D1BFE}"/>
    <cellStyle name="style1620233671093" xfId="46036" xr:uid="{B3B19992-20AB-4EEC-A658-E6DEE9D6F569}"/>
    <cellStyle name="style1620233671121" xfId="46037" xr:uid="{FA11086E-5670-46F9-A897-A04F27B31BCA}"/>
    <cellStyle name="style1620233671143" xfId="46035" xr:uid="{7300082D-C409-4D9F-85BB-FE7D9A8D40C2}"/>
    <cellStyle name="style1620233672221" xfId="45882" xr:uid="{CC5146DB-B56E-4324-9430-9C25E2D55DC2}"/>
    <cellStyle name="style1620233672241" xfId="45883" xr:uid="{4003C4B9-7D71-45DB-9EC6-E982D3AEF49E}"/>
    <cellStyle name="style1620233672262" xfId="45894" xr:uid="{4F48BFAE-F001-4312-A007-F6924E206FCD}"/>
    <cellStyle name="style1620233672282" xfId="45895" xr:uid="{A9A7A08D-792A-4BE5-8D61-8BCF19EE381B}"/>
    <cellStyle name="style1620233672323" xfId="45885" xr:uid="{98730BF9-0F34-4771-9954-72F2DB6782C3}"/>
    <cellStyle name="style1620233672343" xfId="45886" xr:uid="{70BA197A-4B9E-495B-BAA2-9CB6DDFB5F18}"/>
    <cellStyle name="style1620233672363" xfId="45884" xr:uid="{B12EF633-B91B-4BAE-AB22-2561F4A709CE}"/>
    <cellStyle name="style1620233672384" xfId="45887" xr:uid="{AE216E61-04B4-4297-B72C-1C086F6A7185}"/>
    <cellStyle name="style1620233672404" xfId="45896" xr:uid="{45FC9CCD-9732-45E8-B04B-63A9F194CEB2}"/>
    <cellStyle name="style1620233672424" xfId="45897" xr:uid="{A0D12DD9-0A17-412A-91E4-8E05C2966FF7}"/>
    <cellStyle name="style1620233672444" xfId="45898" xr:uid="{909D78A8-1A00-40EB-998E-868365960E71}"/>
    <cellStyle name="style1620233672465" xfId="45899" xr:uid="{00C57558-F9AE-4562-8CC7-FD896D66CC7A}"/>
    <cellStyle name="style1620233672485" xfId="45906" xr:uid="{2DDC8F7B-ABB6-4EEE-8BB2-449C29ABA74F}"/>
    <cellStyle name="style1620233672505" xfId="45918" xr:uid="{8EF0944F-7523-431C-89E6-9D9D5C862390}"/>
    <cellStyle name="style1620233672526" xfId="45907" xr:uid="{E43F7C2D-EFD8-48C2-8136-1AA33C055FE2}"/>
    <cellStyle name="style1620233672546" xfId="45919" xr:uid="{B1D98AE8-C2ED-420A-A476-A6483FE74A17}"/>
    <cellStyle name="style1620233672574" xfId="45930" xr:uid="{DDD569D7-D6CA-4F5B-8F6A-E6AFC0CFB353}"/>
    <cellStyle name="style1620233672597" xfId="45931" xr:uid="{C54026E8-B83B-4EFF-8DA5-7F2A4443253D}"/>
    <cellStyle name="style1620233672617" xfId="45908" xr:uid="{70E2AC3A-138B-4D13-898D-FE4AC0D8487A}"/>
    <cellStyle name="style1620233672637" xfId="45909" xr:uid="{7AF9DAA2-BB56-40AA-B725-6C8A3D014825}"/>
    <cellStyle name="style1620233672657" xfId="45910" xr:uid="{AA94836E-CED5-4850-9900-3E3D0916972B}"/>
    <cellStyle name="style1620233672678" xfId="45911" xr:uid="{AE43065A-B82C-4FE7-91BC-D4247566D0A6}"/>
    <cellStyle name="style1620233672698" xfId="45920" xr:uid="{89038D64-8229-4BA7-8B2D-0AD164AA6054}"/>
    <cellStyle name="style1620233672718" xfId="45921" xr:uid="{453DE79A-D8D1-46CA-B53F-2CC84F395E7A}"/>
    <cellStyle name="style1620233672739" xfId="45922" xr:uid="{5B7A908F-3891-41A4-9564-4786255EE4E2}"/>
    <cellStyle name="style1620233672759" xfId="45923" xr:uid="{96E6E3B6-673D-4DE0-88FA-F7C3F55827F6}"/>
    <cellStyle name="style1620233672798" xfId="45932" xr:uid="{B5604617-9BAC-4073-935B-42FD31B940B5}"/>
    <cellStyle name="style1620233672820" xfId="45933" xr:uid="{50DCAE8D-155B-4A6F-AD64-CD5A64735C5F}"/>
    <cellStyle name="style1620233672840" xfId="45934" xr:uid="{F9DBD05C-E61C-4262-975D-0C304CEF72C4}"/>
    <cellStyle name="style1620233672860" xfId="45935" xr:uid="{ED1DBB1B-A5AD-45FA-8885-75B94FFF06A7}"/>
    <cellStyle name="style1620233673838" xfId="45888" xr:uid="{7BFC01F2-0286-4CD1-BEF2-B96D845FD7EF}"/>
    <cellStyle name="style1620233673858" xfId="45889" xr:uid="{99FA8BAD-6470-4602-90B4-CD44D655A037}"/>
    <cellStyle name="style1620233673879" xfId="45900" xr:uid="{F9EC6A68-D2F1-47E8-AE3A-08ACC0887433}"/>
    <cellStyle name="style1620233673899" xfId="45901" xr:uid="{E8877345-C318-4DC3-B6AC-BE4718C3222D}"/>
    <cellStyle name="style1620233673940" xfId="45891" xr:uid="{A6F107AA-80BD-4E94-818A-D5CCED5D5572}"/>
    <cellStyle name="style1620233673968" xfId="45892" xr:uid="{060D34C4-0AA0-43DA-999A-28A123A6C5DD}"/>
    <cellStyle name="style1620233673990" xfId="45890" xr:uid="{E8FAF592-BE14-4E0A-A732-7A1F434183DE}"/>
    <cellStyle name="style1620233674010" xfId="45893" xr:uid="{2E75E779-C7B1-4E5B-81D4-707291618450}"/>
    <cellStyle name="style1620233674034" xfId="45902" xr:uid="{5AEBF0AB-11A7-4758-8B57-6C4745B2A2C6}"/>
    <cellStyle name="style1620233674051" xfId="45903" xr:uid="{632B3356-4BD4-4584-B701-4638E8170FE6}"/>
    <cellStyle name="style1620233674072" xfId="45904" xr:uid="{BFFC8660-2D70-4825-9242-11AD0BBA9CC6}"/>
    <cellStyle name="style1620233674092" xfId="45905" xr:uid="{335BD438-F133-4DC5-B450-1E796E168B07}"/>
    <cellStyle name="style1620233674112" xfId="45912" xr:uid="{24A23E6E-60AF-46D2-99C5-650940A86EB8}"/>
    <cellStyle name="style1620233674141" xfId="45924" xr:uid="{5CD1D5BE-B84E-4CC4-9F71-F74292454C1E}"/>
    <cellStyle name="style1620233674161" xfId="45913" xr:uid="{D485D13C-DA17-404C-B0AA-2BF2100D8FF2}"/>
    <cellStyle name="style1620233674181" xfId="45925" xr:uid="{47B7055F-6FE6-474A-B270-33DB0A88830F}"/>
    <cellStyle name="style1620233674202" xfId="45936" xr:uid="{AAD6B4DC-1699-4A72-8880-482E006A0DD0}"/>
    <cellStyle name="style1620233674222" xfId="45937" xr:uid="{69465FFD-AF6C-4E8F-B2F7-0F5947854B17}"/>
    <cellStyle name="style1620233674243" xfId="45914" xr:uid="{CFC8E33F-B26B-439F-9B42-F0BB938E219E}"/>
    <cellStyle name="style1620233674265" xfId="45915" xr:uid="{0549EDDD-3EA0-4AE2-AB5E-E2CC2FC3DA79}"/>
    <cellStyle name="style1620233674283" xfId="45916" xr:uid="{854A2366-72B6-433D-8B64-9AD6F0CE5AEC}"/>
    <cellStyle name="style1620233674304" xfId="45917" xr:uid="{FB850AB4-421B-4760-9E03-A9AD46D83CF4}"/>
    <cellStyle name="style1620233674324" xfId="45926" xr:uid="{6BCCA0CC-90C2-481E-BE2B-E37C0699CDB7}"/>
    <cellStyle name="style1620233674344" xfId="45927" xr:uid="{19BDCC5C-896E-4A6B-B86C-208350E0456A}"/>
    <cellStyle name="style1620233674365" xfId="45928" xr:uid="{82428B59-993E-40DE-AEA4-8F2AEB761F0D}"/>
    <cellStyle name="style1620233674385" xfId="45929" xr:uid="{40D22AF5-2E7C-482F-8111-0BF403A2369D}"/>
    <cellStyle name="style1620233674415" xfId="45938" xr:uid="{4C6EBFDA-B646-49DC-890E-45421B4A1327}"/>
    <cellStyle name="style1620233674447" xfId="45939" xr:uid="{A7519996-FE5B-45C3-9AA9-183EF987F1F8}"/>
    <cellStyle name="style1620233674462" xfId="45940" xr:uid="{10A27ADD-C6C5-47DB-9A96-E6504F733535}"/>
    <cellStyle name="style1620233674478" xfId="45941" xr:uid="{BA8D9ED4-F5D2-41E3-96B0-CE60C77C9FF9}"/>
    <cellStyle name="style1620233678402" xfId="45822" xr:uid="{5EBB6EF0-3F40-47CB-8FCE-D4DC71445E92}"/>
    <cellStyle name="style1620233678432" xfId="45823" xr:uid="{85F79E70-93C4-40BB-88FA-E4588E3846B0}"/>
    <cellStyle name="style1620233678453" xfId="45834" xr:uid="{17DE134F-4B45-4877-9CE9-AEAFF085255B}"/>
    <cellStyle name="style1620233678475" xfId="45835" xr:uid="{1C3719C5-949D-4795-A1E4-E6C378432D39}"/>
    <cellStyle name="style1620233678516" xfId="45825" xr:uid="{224141FC-B365-42BB-B786-AD25F9C32378}"/>
    <cellStyle name="style1620233678536" xfId="45826" xr:uid="{A23BC27E-4B28-4038-9B59-5FD44AE82C09}"/>
    <cellStyle name="style1620233678556" xfId="45824" xr:uid="{F71B59A6-EAC4-4B4E-8CAD-37A0B42ED569}"/>
    <cellStyle name="style1620233678577" xfId="45827" xr:uid="{1705F870-BE03-4D61-9787-506A5C8BE069}"/>
    <cellStyle name="style1620233678597" xfId="45836" xr:uid="{357C4A9D-2FBA-4A92-B742-EF282389FCA8}"/>
    <cellStyle name="style1620233678617" xfId="45837" xr:uid="{2E8236BD-93BD-44D7-8613-CB11C34ADF48}"/>
    <cellStyle name="style1620233678638" xfId="45838" xr:uid="{48DEC0F1-5FA1-420D-BAA6-C54AB15936C6}"/>
    <cellStyle name="style1620233678658" xfId="45839" xr:uid="{D29E482F-18EE-458B-9E1C-C60395E964CD}"/>
    <cellStyle name="style1620233678678" xfId="45846" xr:uid="{6C6F28E3-8189-4ECF-AA2B-493215D895DD}"/>
    <cellStyle name="style1620233678699" xfId="45858" xr:uid="{D233DC0D-EE3E-428B-97D1-E3D84C9FC0EF}"/>
    <cellStyle name="style1620233678719" xfId="45847" xr:uid="{EB445A3B-D32B-49BC-842B-A2CD646B7605}"/>
    <cellStyle name="style1620233678739" xfId="45859" xr:uid="{B2880F6F-82AE-4574-844A-5832C539F199}"/>
    <cellStyle name="style1620233678760" xfId="45870" xr:uid="{024328BB-B00A-4B02-8E58-ECC3ECF3E4E8}"/>
    <cellStyle name="style1620233678780" xfId="45871" xr:uid="{79964923-26F9-4957-A717-E2C3D37DBE18}"/>
    <cellStyle name="style1620233678800" xfId="45848" xr:uid="{ACF61F7E-844E-42BE-9DFA-D3FF23768A7F}"/>
    <cellStyle name="style1620233678829" xfId="45849" xr:uid="{43274DCD-09B1-4D01-87B1-CC844B8B6DAB}"/>
    <cellStyle name="style1620233678851" xfId="45850" xr:uid="{A9E0ABF7-7C6E-446E-A821-B3CC1BCA96D7}"/>
    <cellStyle name="style1620233678881" xfId="45851" xr:uid="{D68F0543-C785-4758-8E8C-BBBE12A35C5B}"/>
    <cellStyle name="style1620233678902" xfId="45860" xr:uid="{6D549553-41A1-4B0B-93B4-E7D5F0931908}"/>
    <cellStyle name="style1620233678922" xfId="45861" xr:uid="{1581C33F-9C9C-41D8-BB3C-9922A62CD45B}"/>
    <cellStyle name="style1620233678942" xfId="45862" xr:uid="{899FC2B9-8087-4C63-A84B-0638D18B08CB}"/>
    <cellStyle name="style1620233678963" xfId="45863" xr:uid="{4FBCFA3A-7503-488F-BDAF-8BD53774DA22}"/>
    <cellStyle name="style1620233678993" xfId="45872" xr:uid="{40F5B374-18E7-4CF6-919A-B8DB25C01A48}"/>
    <cellStyle name="style1620233679013" xfId="45873" xr:uid="{0033AC5C-E433-4CA3-98F3-A1B14FEB02D2}"/>
    <cellStyle name="style1620233679034" xfId="45874" xr:uid="{08E4F08A-8D8E-43C2-BD43-AE552D8718C1}"/>
    <cellStyle name="style1620233679054" xfId="45875" xr:uid="{00C765BD-CA1F-41EC-87C2-390F95E565B7}"/>
    <cellStyle name="style1620233680019" xfId="45828" xr:uid="{94CD3557-A4F3-465C-9404-F64E4BCE4A19}"/>
    <cellStyle name="style1620233680039" xfId="45829" xr:uid="{DDA0A1E8-CBB6-413B-AB3B-54486293249E}"/>
    <cellStyle name="style1620233680059" xfId="45840" xr:uid="{9BF9571A-B248-47AC-A635-9B531DBA5531}"/>
    <cellStyle name="style1620233680080" xfId="45841" xr:uid="{228AA6A9-6B8B-4A89-931C-9189A8CB138D}"/>
    <cellStyle name="style1620233680121" xfId="45831" xr:uid="{887A1F42-18CA-41AB-8E80-AF8D51D24925}"/>
    <cellStyle name="style1620233680141" xfId="45832" xr:uid="{4D63F03E-8A7B-403C-9D05-410B3D4685F1}"/>
    <cellStyle name="style1620233680161" xfId="45830" xr:uid="{A0BA7C40-83DB-4E53-949B-1A8ADA65BCB0}"/>
    <cellStyle name="style1620233680181" xfId="45833" xr:uid="{C0C11F41-8D40-4732-91C0-86B24BFE97E7}"/>
    <cellStyle name="style1620233680202" xfId="45842" xr:uid="{50AADAB9-7FAD-4DBB-9344-1A5F47D05E54}"/>
    <cellStyle name="style1620233680222" xfId="45843" xr:uid="{635989EF-8EB9-4FBA-A9CC-7DC84564BCAC}"/>
    <cellStyle name="style1620233680252" xfId="45844" xr:uid="{3EDA7E39-33E4-441E-851D-A532710925A2}"/>
    <cellStyle name="style1620233680273" xfId="45845" xr:uid="{29EDF842-5004-43F6-B13E-9AEED3111DB1}"/>
    <cellStyle name="style1620233680293" xfId="45852" xr:uid="{5D25E03F-C2AC-4CA5-A590-313138E4CBE6}"/>
    <cellStyle name="style1620233680313" xfId="45864" xr:uid="{EBF6A28E-2993-4F76-9387-DC0D27E6A843}"/>
    <cellStyle name="style1620233680334" xfId="45853" xr:uid="{B83E7670-9DCC-4022-9641-29697325E00F}"/>
    <cellStyle name="style1620233680354" xfId="45865" xr:uid="{BAFAD933-096E-4D8D-A26D-BB990B10DB05}"/>
    <cellStyle name="style1620233680374" xfId="45876" xr:uid="{241E0B25-3B39-444F-9E89-88F2873DAAE4}"/>
    <cellStyle name="style1620233680394" xfId="45877" xr:uid="{1C6BFFFE-DA81-49CE-B7ED-ED7E3757288B}"/>
    <cellStyle name="style1620233680412" xfId="45854" xr:uid="{FDF13907-529A-464D-8BFF-2449A65CE1E7}"/>
    <cellStyle name="style1620233680435" xfId="45855" xr:uid="{4AB22751-2E35-401B-AB78-ADB5B5D23750}"/>
    <cellStyle name="style1620233680455" xfId="45856" xr:uid="{EE2FE485-1193-4C09-A86C-7047C587644F}"/>
    <cellStyle name="style1620233680475" xfId="45857" xr:uid="{7F16D8D2-4A8F-486B-91C7-1E24E8E55EFF}"/>
    <cellStyle name="style1620233680496" xfId="45866" xr:uid="{EE60FACE-C45B-4133-96AE-5A2ACB3704E2}"/>
    <cellStyle name="style1620233680516" xfId="45867" xr:uid="{7DABFC58-A74E-4CCB-B373-AC5E43AAD65D}"/>
    <cellStyle name="style1620233680537" xfId="45868" xr:uid="{73907AA5-A75A-45D0-B318-325AED2D1653}"/>
    <cellStyle name="style1620233680557" xfId="45869" xr:uid="{B20BB9E8-E402-418D-ABD2-B30A3C512E36}"/>
    <cellStyle name="style1620233680587" xfId="45878" xr:uid="{0CE612A4-5719-45E0-8EA0-29DDD19B463D}"/>
    <cellStyle name="style1620233680608" xfId="45879" xr:uid="{328E3E2D-0F9B-4639-8D93-6B3AD61D406E}"/>
    <cellStyle name="style1620233680628" xfId="45880" xr:uid="{D6A2CB60-4BFF-46BA-A508-054755A8EFBE}"/>
    <cellStyle name="style1620233680648" xfId="45881" xr:uid="{89DE8AE1-96E5-433E-B9CF-31D07CBD0098}"/>
    <cellStyle name="style1621870084704" xfId="46519" xr:uid="{5CCFC38A-ADD5-427F-951D-2F76C83C1D9B}"/>
    <cellStyle name="style1621870084735" xfId="46518" xr:uid="{C5252ED1-1ACD-457C-81E0-113E6DDA1700}"/>
    <cellStyle name="style1621870084766" xfId="46524" xr:uid="{0BFBEE2A-D81B-4D9C-85D3-0CDFDB51D532}"/>
    <cellStyle name="style1621870084798" xfId="46530" xr:uid="{5D6AEE18-CCA5-496F-8B80-9CBB01714D11}"/>
    <cellStyle name="style1621870084821" xfId="46525" xr:uid="{16A18106-2562-4D49-B451-EB5EA43F1F3A}"/>
    <cellStyle name="style1621870084869" xfId="46531" xr:uid="{2F46D38E-6A19-4CE6-BB42-433CA37909DF}"/>
    <cellStyle name="style1621870084882" xfId="46536" xr:uid="{7D6D38C6-EF13-46D0-B657-DCF440045628}"/>
    <cellStyle name="style1621870084912" xfId="46542" xr:uid="{8D7D501E-6055-44EF-8DB7-C4FB0CF71972}"/>
    <cellStyle name="style1621870084942" xfId="46552" xr:uid="{177C541C-FCB1-4A35-8605-5E1E37818996}"/>
    <cellStyle name="style1621870084971" xfId="46537" xr:uid="{39180664-9013-4A6A-A12E-F954F94187EC}"/>
    <cellStyle name="style1621870084991" xfId="46543" xr:uid="{9E20057C-8082-4862-B593-092583314189}"/>
    <cellStyle name="style1621870085011" xfId="46553" xr:uid="{5391EDE4-2C4C-4CD7-98B3-1DD15789CE74}"/>
    <cellStyle name="style1621870085032" xfId="46558" xr:uid="{B5E830DF-81A5-4B60-A1F0-BDDD21A5ED89}"/>
    <cellStyle name="style1621870085054" xfId="46559" xr:uid="{ACE0C4F5-1079-4776-A749-9EFCDA47857C}"/>
    <cellStyle name="style1621870085084" xfId="46560" xr:uid="{DA998909-A404-41A1-B245-B1ED3F00112B}"/>
    <cellStyle name="style1621870085105" xfId="46585" xr:uid="{3FFC1AC2-1C52-43C8-B485-266DD499AB1D}"/>
    <cellStyle name="style1621870085156" xfId="46587" xr:uid="{3286C5EF-FCFE-4780-92AC-08E4F7FA1D59}"/>
    <cellStyle name="style1621870085176" xfId="46588" xr:uid="{5CD30F25-2942-48A0-B173-2B4B1E63A706}"/>
    <cellStyle name="style1621870085204" xfId="46586" xr:uid="{526D0369-8606-47ED-A689-0B7676E0A528}"/>
    <cellStyle name="style1621870085227" xfId="46589" xr:uid="{B18D04EE-2B34-43D4-9222-580DA5479ABA}"/>
    <cellStyle name="style1621870085247" xfId="46590" xr:uid="{7D2D29AB-C8FF-4A05-AE4F-70D8E9A769B9}"/>
    <cellStyle name="style1621870085275" xfId="46591" xr:uid="{05369290-6D83-4265-92F8-10959C104DD2}"/>
    <cellStyle name="style1621870085322" xfId="46592" xr:uid="{DD73DCEB-8A1C-4553-82A9-3E1642CF9BB0}"/>
    <cellStyle name="style1621870085338" xfId="46593" xr:uid="{77AEECEB-8972-4E43-9F64-0FAF6FE10E18}"/>
    <cellStyle name="style1621870085353" xfId="46594" xr:uid="{B8F49369-128F-4B31-9897-DCBBD67C05D3}"/>
    <cellStyle name="style1621870085388" xfId="46595" xr:uid="{7AE9A468-09C6-49B6-83B7-1CDF59095075}"/>
    <cellStyle name="style1621870086219" xfId="46521" xr:uid="{06B78DF5-E172-4FC3-9B33-AD6695EE8A85}"/>
    <cellStyle name="style1621870086235" xfId="46520" xr:uid="{12F8EE23-7B87-4DF2-A1C3-EE72795FEC79}"/>
    <cellStyle name="style1621870086250" xfId="46526" xr:uid="{21F87B1F-E689-4B3B-A174-694DA8FD80DE}"/>
    <cellStyle name="style1621870086282" xfId="46532" xr:uid="{CA401A27-CC83-489C-96FF-4333035460E4}"/>
    <cellStyle name="style1621870086304" xfId="46527" xr:uid="{119FDD81-60CB-4EE5-A1C1-B280F7DC5E24}"/>
    <cellStyle name="style1621870086335" xfId="46533" xr:uid="{911443FF-4B9A-4496-B469-0D05BF95ABF1}"/>
    <cellStyle name="style1621870086366" xfId="46538" xr:uid="{8B625FAC-7962-4015-991D-4E4FF4FD6349}"/>
    <cellStyle name="style1621870086388" xfId="46544" xr:uid="{ECA89F26-AF23-4DF2-92D8-4AC97CDABF6C}"/>
    <cellStyle name="style1621870086404" xfId="46550" xr:uid="{814C57AC-9FB2-4BFE-A05C-D55FC1B59B06}"/>
    <cellStyle name="style1621870086435" xfId="46539" xr:uid="{5ADB64C5-514A-4BDC-8BB2-3F4718D8AF7B}"/>
    <cellStyle name="style1621870086451" xfId="46545" xr:uid="{F1FF41F7-C66A-470C-8FC9-3532B39107B5}"/>
    <cellStyle name="style1621870086482" xfId="46551" xr:uid="{FF070FCB-55F7-425E-9559-96F572403506}"/>
    <cellStyle name="style1621870086489" xfId="46556" xr:uid="{886DC301-2C02-4565-9EB5-191FBFD244FD}"/>
    <cellStyle name="style1621870086520" xfId="46557" xr:uid="{2B71B94A-0A3F-4B84-9D5A-A5DF1B9DEA04}"/>
    <cellStyle name="style1621870086536" xfId="46561" xr:uid="{F927490D-A37A-4B8F-9A38-F2BD6D81ACF3}"/>
    <cellStyle name="style1621870086567" xfId="46574" xr:uid="{E91296A9-5F78-4E34-9468-E77874C09A0D}"/>
    <cellStyle name="style1621870086605" xfId="46576" xr:uid="{DEE3BC11-259B-4660-B6FA-B5061F756946}"/>
    <cellStyle name="style1621870086626" xfId="46577" xr:uid="{6DBBF606-8EE2-49EA-8443-F2DAF9277E8B}"/>
    <cellStyle name="style1621870086642" xfId="46575" xr:uid="{4BDF075C-A83D-4DD7-854D-CF923F3CCABA}"/>
    <cellStyle name="style1621870086673" xfId="46578" xr:uid="{8F76E564-EBAE-48DF-85AA-7DB7D194CE1D}"/>
    <cellStyle name="style1621870086689" xfId="46579" xr:uid="{9EEA25ED-5E94-410B-A36F-DE3C2612BEA9}"/>
    <cellStyle name="style1621870086705" xfId="46580" xr:uid="{B176805C-BD69-4A9D-9D2F-94FD4EA25962}"/>
    <cellStyle name="style1621870086752" xfId="46581" xr:uid="{687CBACD-003A-4C06-8C65-9B47DADAED2D}"/>
    <cellStyle name="style1621870086767" xfId="46582" xr:uid="{F16FD6F7-DA43-4851-9169-E43A9F33BAEF}"/>
    <cellStyle name="style1621870086792" xfId="46583" xr:uid="{6AAAA7FC-B7FE-4D4E-9365-25650128ACBE}"/>
    <cellStyle name="style1621870086812" xfId="46584" xr:uid="{0D27AF6E-2673-4A43-B7DD-2C3047E843D9}"/>
    <cellStyle name="style1621870087670" xfId="46523" xr:uid="{66F5F289-6DB8-460E-AE01-FF0F75290B92}"/>
    <cellStyle name="style1621870087685" xfId="46522" xr:uid="{1DB57656-3B98-42C0-A799-9B3D0D73ADFA}"/>
    <cellStyle name="style1621870087701" xfId="46528" xr:uid="{575D00EB-557D-42E2-A1BF-9D1245C14B35}"/>
    <cellStyle name="style1621870087732" xfId="46534" xr:uid="{6E6C789C-DBE7-467D-A9C1-317EE1C289E6}"/>
    <cellStyle name="style1621870087754" xfId="46529" xr:uid="{7C3F1183-414F-4C6C-8B5E-EED23D89AF58}"/>
    <cellStyle name="style1621870087801" xfId="46535" xr:uid="{8F0E76A7-8BD9-4B80-A548-7DE700BDAEC4}"/>
    <cellStyle name="style1621870087817" xfId="46540" xr:uid="{661172AE-F45D-42AC-AF15-C52E92E54367}"/>
    <cellStyle name="style1621870087832" xfId="46546" xr:uid="{6CF9D1AC-B023-453E-9542-CD8863887A15}"/>
    <cellStyle name="style1621870087870" xfId="46548" xr:uid="{07586CF1-C5EC-42EA-8837-713567BCFCFB}"/>
    <cellStyle name="style1621870087886" xfId="46541" xr:uid="{6A2FA81E-36B8-4AD0-A7FB-836B3950D1A2}"/>
    <cellStyle name="style1621870087917" xfId="46547" xr:uid="{02CBFA0F-4ACC-4F72-9B6C-86680C0DE88D}"/>
    <cellStyle name="style1621870087933" xfId="46549" xr:uid="{DE1DED68-9437-4BC0-961B-31D1576BB7A4}"/>
    <cellStyle name="style1621870087955" xfId="46554" xr:uid="{47A68762-C9B0-4992-A562-997E010CC4EE}"/>
    <cellStyle name="style1621870087970" xfId="46555" xr:uid="{98B39A18-CFAD-4355-8A49-4F3DA6491704}"/>
    <cellStyle name="style1621870088002" xfId="46562" xr:uid="{67704D24-AB84-437C-8631-69332B279D56}"/>
    <cellStyle name="style1621870088033" xfId="46563" xr:uid="{9A661BC0-37AE-4008-B7BF-4A44AD07658F}"/>
    <cellStyle name="style1621870088071" xfId="46565" xr:uid="{F4AE6999-F65F-4A55-B544-28EB5AE2082B}"/>
    <cellStyle name="style1621870088102" xfId="46566" xr:uid="{7BF58885-D5F8-4FE4-B37A-04F2EB332C2E}"/>
    <cellStyle name="style1621870088117" xfId="46564" xr:uid="{0750B9E3-17A4-4AA8-8937-D6B4DEB96FBB}"/>
    <cellStyle name="style1621870088149" xfId="46567" xr:uid="{EFED4351-0400-4CA6-9AA0-F60C38D8C8D7}"/>
    <cellStyle name="style1621870088155" xfId="46568" xr:uid="{8F382887-AC14-4E67-9209-006B6D241496}"/>
    <cellStyle name="style1621870088186" xfId="46569" xr:uid="{BC887AFF-F2C7-4D7F-86C8-9201DEE4B201}"/>
    <cellStyle name="style1621870088218" xfId="46570" xr:uid="{EC0D03D4-7464-4EB2-A768-2708C8607C9C}"/>
    <cellStyle name="style1621870088233" xfId="46571" xr:uid="{7B4D4F61-65E5-4067-B5A5-0A42531E6E44}"/>
    <cellStyle name="style1621870088255" xfId="46572" xr:uid="{A30B6582-30E4-4FA3-849B-68FF88790D28}"/>
    <cellStyle name="style1621870088287" xfId="46573" xr:uid="{4A4B843A-0A67-4770-8CD9-8EB864C9A23C}"/>
    <cellStyle name="style1621870111164" xfId="46038" xr:uid="{6CD32BAA-E919-4EB0-8C2E-45F1C01FB203}"/>
    <cellStyle name="style1621870111180" xfId="46039" xr:uid="{5C685609-4D89-4264-BBDE-854C87B1B0AC}"/>
    <cellStyle name="style1621870111195" xfId="46050" xr:uid="{FB99AC40-27F2-4E38-B65A-0BF9AFFE5C22}"/>
    <cellStyle name="style1621870111233" xfId="46051" xr:uid="{4116B489-3820-4021-9186-758709347077}"/>
    <cellStyle name="style1621870111280" xfId="46041" xr:uid="{E4106F03-1D31-4483-A201-66EBEA078F87}"/>
    <cellStyle name="style1621870111296" xfId="46042" xr:uid="{115AEDEA-39CB-4D45-AC0E-C834F975288E}"/>
    <cellStyle name="style1621870111311" xfId="46040" xr:uid="{81FE21A3-8B96-4794-97BB-C3DFA1B3BC35}"/>
    <cellStyle name="style1621870111344" xfId="46043" xr:uid="{B1A64195-E719-441C-94E8-159180081B46}"/>
    <cellStyle name="style1621870111366" xfId="46052" xr:uid="{3AE2D5DC-C13B-4BC3-ACF4-74AEC0271CC9}"/>
    <cellStyle name="style1621870111386" xfId="46053" xr:uid="{0635A301-A304-47D3-B08E-701BD0755571}"/>
    <cellStyle name="style1621870111407" xfId="46054" xr:uid="{D95E62A1-1498-49F2-ACE1-84425369DAB7}"/>
    <cellStyle name="style1621870111435" xfId="46055" xr:uid="{EAA0995D-6733-4823-9F3D-C65AF0243209}"/>
    <cellStyle name="style1621870111456" xfId="46062" xr:uid="{A5CC3207-304C-4E4F-9843-82727DE39AFE}"/>
    <cellStyle name="style1621870111476" xfId="46074" xr:uid="{08F1FF8D-AA9D-452C-961B-58D94BB19322}"/>
    <cellStyle name="style1621870111506" xfId="46063" xr:uid="{A14FF5DD-002C-4043-A063-C8D0C2DE03B9}"/>
    <cellStyle name="style1621870111529" xfId="46075" xr:uid="{18C93805-D682-4CD2-B456-5E42483AA505}"/>
    <cellStyle name="style1621870111549" xfId="46086" xr:uid="{EC269176-5205-4AF8-8444-7CB1DCFE56B6}"/>
    <cellStyle name="style1621870111570" xfId="46087" xr:uid="{07886C99-8FFD-47F9-90CD-F1621B6A7794}"/>
    <cellStyle name="style1621870111598" xfId="46064" xr:uid="{64EB7756-B36A-43C9-8AB1-46BE70D75637}"/>
    <cellStyle name="style1621870111620" xfId="46065" xr:uid="{BB4B5410-1C9D-4DCC-B127-42E68DD56A24}"/>
    <cellStyle name="style1621870111648" xfId="46066" xr:uid="{4E744B4B-C608-466A-AB27-E5E3395707B3}"/>
    <cellStyle name="style1621870111671" xfId="46067" xr:uid="{1B54F89A-FA0E-4CEE-997B-71B08BD3F340}"/>
    <cellStyle name="style1621870111691" xfId="46076" xr:uid="{D122D18E-6FEE-4494-A115-A10A3AF8A5CD}"/>
    <cellStyle name="style1621870111719" xfId="46077" xr:uid="{1BA7A940-0D59-4642-A330-A3D6C20E219C}"/>
    <cellStyle name="style1621870111741" xfId="46078" xr:uid="{1927E6F2-A509-405B-8C39-37A12AC96DEC}"/>
    <cellStyle name="style1621870111770" xfId="46079" xr:uid="{4D3B8FA7-F3F0-4CB1-B847-C0B04577370A}"/>
    <cellStyle name="style1621870111802" xfId="46088" xr:uid="{A9ED0A77-7E3B-4B13-BDE0-DF95F88A58A5}"/>
    <cellStyle name="style1621870111822" xfId="46089" xr:uid="{29EA063E-5E03-4BBC-9025-2B1B92875DFB}"/>
    <cellStyle name="style1621870111842" xfId="46090" xr:uid="{504B2124-DBC8-44C2-8DA0-8248C6BD0D25}"/>
    <cellStyle name="style1621870111873" xfId="46091" xr:uid="{FC9072A4-3CA8-4278-83CE-BF1A78C449AA}"/>
    <cellStyle name="style1621870112742" xfId="46098" xr:uid="{F5C2B1EC-14C5-4E77-911B-29393F7281D0}"/>
    <cellStyle name="style1621870112764" xfId="46099" xr:uid="{A1E59864-8CEF-49EA-AA1E-7049A62FACDD}"/>
    <cellStyle name="style1621870112795" xfId="46110" xr:uid="{A9A7B058-4C25-4D81-84DB-7BF713B21115}"/>
    <cellStyle name="style1621870112810" xfId="46111" xr:uid="{81176F73-7C49-45B0-8B0B-37B3C9B83C53}"/>
    <cellStyle name="style1621870112857" xfId="46101" xr:uid="{43031C78-461E-4DF3-AC0C-9AA193918AFD}"/>
    <cellStyle name="style1621870112880" xfId="46102" xr:uid="{9738762F-9C93-41EB-9430-BE770E2DDB61}"/>
    <cellStyle name="style1621870112895" xfId="46100" xr:uid="{34AE201D-51EF-4FE6-ACE1-7836075C6ADD}"/>
    <cellStyle name="style1621870112911" xfId="46103" xr:uid="{161C5BE8-16D9-4262-854D-0A86BA1D6B66}"/>
    <cellStyle name="style1621870112942" xfId="46112" xr:uid="{1E908962-640B-4199-BC9B-CE4C0028958F}"/>
    <cellStyle name="style1621870112964" xfId="46113" xr:uid="{AC7E2A65-4112-4DF4-95CC-045149A4E923}"/>
    <cellStyle name="style1621870112980" xfId="46114" xr:uid="{227F9B44-0258-49F1-B165-A524F720AEB4}"/>
    <cellStyle name="style1621870112995" xfId="46115" xr:uid="{1E2D1233-8A3D-4341-BFFA-07E1883B8856}"/>
    <cellStyle name="style1621870113027" xfId="46122" xr:uid="{1491019B-2080-445D-85F3-E89AA180DB7D}"/>
    <cellStyle name="style1621870113042" xfId="46134" xr:uid="{034BA8E8-7679-48C8-B9D4-E425C11EAB04}"/>
    <cellStyle name="style1621870113065" xfId="46123" xr:uid="{EF33B68E-F7E9-4953-B8C9-5794703640A7}"/>
    <cellStyle name="style1621870113080" xfId="46135" xr:uid="{57446EB3-0211-4306-A08E-C68B2B470DB0}"/>
    <cellStyle name="style1621870113111" xfId="46146" xr:uid="{33F6FF95-C81A-45C0-851A-BE49E63E274A}"/>
    <cellStyle name="style1621870113127" xfId="46147" xr:uid="{2C107C32-A445-4155-BB5D-F92C04EAAF39}"/>
    <cellStyle name="style1621870113158" xfId="46124" xr:uid="{18EA69D6-7EA3-4994-A231-4E0A1EC66F29}"/>
    <cellStyle name="style1621870113180" xfId="46125" xr:uid="{CFD11DD8-3129-40EC-B89A-7B573406D844}"/>
    <cellStyle name="style1621870113196" xfId="46126" xr:uid="{A7AF32A9-8DEB-4C27-BE8C-B1C9B78BE8E6}"/>
    <cellStyle name="style1621870113212" xfId="46127" xr:uid="{DD4C0BCC-88DB-4D18-B0DE-17D0A7988D9F}"/>
    <cellStyle name="style1621870113243" xfId="46136" xr:uid="{0873D063-5148-4C31-B60F-9604FD876AA8}"/>
    <cellStyle name="style1621870113265" xfId="46137" xr:uid="{D87DEBF8-C897-44FE-BD29-021FC78E794D}"/>
    <cellStyle name="style1621870113281" xfId="46138" xr:uid="{BB04C6EB-D884-488D-8940-EF8C3FFBB6B4}"/>
    <cellStyle name="style1621870113312" xfId="46139" xr:uid="{49F58C76-E22E-4639-8CD5-914266ABCBF9}"/>
    <cellStyle name="style1621870113359" xfId="46148" xr:uid="{7DD6998E-1150-4A4C-B01A-C731BA874C82}"/>
    <cellStyle name="style1621870113381" xfId="46149" xr:uid="{E185257D-1D8D-41EA-8EB7-E5975BB17FE1}"/>
    <cellStyle name="style1621870113397" xfId="46150" xr:uid="{3A42FCB9-5580-41E1-BD10-A4BE46E8097F}"/>
    <cellStyle name="style1621870113412" xfId="46151" xr:uid="{0CA9532B-9DF4-4FA6-8261-E38DFFC1ADB7}"/>
    <cellStyle name="style1621870114245" xfId="46158" xr:uid="{478D3A1A-A267-46B6-88E7-0D3F91A13062}"/>
    <cellStyle name="style1621870114267" xfId="46159" xr:uid="{4B55C093-6D0C-4807-8E4A-F5B6D381DBEA}"/>
    <cellStyle name="style1621870114298" xfId="46170" xr:uid="{5BA4157A-F7BE-4EAA-A32E-4157671E9C67}"/>
    <cellStyle name="style1621870114314" xfId="46171" xr:uid="{1FEC8B05-BDE1-4AC2-B5E1-621A0EF4E25A}"/>
    <cellStyle name="style1621870114361" xfId="46161" xr:uid="{B7DEB201-6C2D-4AD5-9C85-3C04EAECD812}"/>
    <cellStyle name="style1621870114383" xfId="46162" xr:uid="{0E9B7576-4C03-49C7-8B0A-A0F97FB9E93D}"/>
    <cellStyle name="style1621870114399" xfId="46160" xr:uid="{B6E2BB99-6182-46ED-A001-8B33CC6D9545}"/>
    <cellStyle name="style1621870114414" xfId="46163" xr:uid="{F96C5A2E-15FC-42D1-9BE1-314B3A44CC63}"/>
    <cellStyle name="style1621870114446" xfId="46172" xr:uid="{F19D37C4-01AA-4FF0-BD75-6C035D8CB009}"/>
    <cellStyle name="style1621870114468" xfId="46173" xr:uid="{B31EEE48-3CEB-44D3-8E24-F56531283CC0}"/>
    <cellStyle name="style1621870114483" xfId="46174" xr:uid="{391FC7DD-8D54-424B-BFD6-0DC519EB7CAE}"/>
    <cellStyle name="style1621870114499" xfId="46175" xr:uid="{A0F6F7AB-EE4F-4520-B2D8-FD6B31AE0C9E}"/>
    <cellStyle name="style1621870114534" xfId="46182" xr:uid="{3641F30A-7CEF-429C-83BA-C4447E531593}"/>
    <cellStyle name="style1621870114548" xfId="46194" xr:uid="{76C8C0F8-A0D4-4FA2-AC64-CE18A69DC440}"/>
    <cellStyle name="style1621870114570" xfId="46206" xr:uid="{A187BD85-8383-43CF-AAD4-876639B6CCB5}"/>
    <cellStyle name="style1621870114590" xfId="46183" xr:uid="{408190A8-77DF-433B-B8DD-040D06E9659E}"/>
    <cellStyle name="style1621870114610" xfId="46195" xr:uid="{AFD8C579-BA14-490D-9D65-914B0DFA56E6}"/>
    <cellStyle name="style1621870114639" xfId="46207" xr:uid="{7AB8F0F1-276E-4560-93DD-4A3D04A730C9}"/>
    <cellStyle name="style1621870114659" xfId="46184" xr:uid="{246DA0E2-9E9F-4B64-AD98-61C3C9EC0CD6}"/>
    <cellStyle name="style1621870114681" xfId="46185" xr:uid="{4026708E-BCDB-4366-9EFB-11806144E96C}"/>
    <cellStyle name="style1621870114702" xfId="46186" xr:uid="{8DDCAAA6-EF63-4723-BF31-405C9B126661}"/>
    <cellStyle name="style1621870114722" xfId="46187" xr:uid="{2F8C1AE8-FDB9-424F-83C8-9D3BBAD46571}"/>
    <cellStyle name="style1621870114742" xfId="46196" xr:uid="{DFC6C6EE-CDCD-4B90-9B68-6717ED26B8F2}"/>
    <cellStyle name="style1621870114763" xfId="46197" xr:uid="{CA7801C2-E626-415C-B3D1-71083DD6BB2D}"/>
    <cellStyle name="style1621870114783" xfId="46198" xr:uid="{A09385F3-A9D3-4446-832F-5BD83763AE0A}"/>
    <cellStyle name="style1621870114803" xfId="46199" xr:uid="{7394AED9-AC53-4EE3-BDEF-90FAFC666346}"/>
    <cellStyle name="style1621870114841" xfId="46208" xr:uid="{6571BF0D-6F78-44D9-9D00-E0980B2C0A06}"/>
    <cellStyle name="style1621870114867" xfId="46209" xr:uid="{FBF5D4E1-C890-47A3-BCAE-B01C3E32A4A3}"/>
    <cellStyle name="style1621870114883" xfId="46210" xr:uid="{72BC0D39-8CB8-4FDC-91A0-E5D80C142016}"/>
    <cellStyle name="style1621870114898" xfId="46211" xr:uid="{F4649A5A-D330-4F7A-A678-E200672F4C37}"/>
    <cellStyle name="style1621870115758" xfId="46044" xr:uid="{CFEF5BE1-D23D-46AA-A460-27820B535FE4}"/>
    <cellStyle name="style1621870115778" xfId="46045" xr:uid="{8A9054F4-B750-4D3E-85E9-A82B9A6CB49B}"/>
    <cellStyle name="style1621870115807" xfId="46056" xr:uid="{A30FA7BC-A7D7-4411-85ED-114FD6713153}"/>
    <cellStyle name="style1621870115829" xfId="46057" xr:uid="{1C6963C0-114B-4004-A9AA-0E9A5C1F2945}"/>
    <cellStyle name="style1621870115877" xfId="46047" xr:uid="{C71FC37F-D078-407E-8B38-07D9677E1032}"/>
    <cellStyle name="style1621870115898" xfId="46048" xr:uid="{E4FCF45B-A551-481D-BC8B-0CD203DABE7C}"/>
    <cellStyle name="style1621870115918" xfId="46046" xr:uid="{C3EB6473-C27B-49C5-A9A7-6BD1BA276D17}"/>
    <cellStyle name="style1621870115939" xfId="46049" xr:uid="{BB5DF072-EAFC-401C-9123-1843DF209F4B}"/>
    <cellStyle name="style1621870115959" xfId="46058" xr:uid="{0CB56426-4A5D-4446-98A1-A2CFADAE1625}"/>
    <cellStyle name="style1621870115979" xfId="46059" xr:uid="{2CCBA178-5180-4EB2-A4E3-9E1F4EA8DC30}"/>
    <cellStyle name="style1621870115995" xfId="46060" xr:uid="{82EBBE47-62D3-418A-8991-FE7F848F28C4}"/>
    <cellStyle name="style1621870116011" xfId="46061" xr:uid="{512AD2D3-E47B-4F5F-8CE8-B672060F09B8}"/>
    <cellStyle name="style1621870116042" xfId="46068" xr:uid="{35271E2C-6759-47A5-848D-A887BD8A6DA6}"/>
    <cellStyle name="style1621870116058" xfId="46080" xr:uid="{05D1AA51-17D1-4A2D-932D-987326F60F31}"/>
    <cellStyle name="style1621870116080" xfId="46069" xr:uid="{CBEA1ED6-1CD2-4309-9518-CF4F93953754}"/>
    <cellStyle name="style1621870116111" xfId="46081" xr:uid="{38DB1323-191E-40D6-AC37-5278854F069B}"/>
    <cellStyle name="style1621870116127" xfId="46092" xr:uid="{806FCCE1-AE32-4D2D-BCE6-C439C2EA2955}"/>
    <cellStyle name="style1621870116142" xfId="46093" xr:uid="{1EF554DC-8CDD-431B-AC9C-5F71BBE40D0C}"/>
    <cellStyle name="style1621870116158" xfId="46070" xr:uid="{908E3422-54CD-4013-B741-807860ECE71A}"/>
    <cellStyle name="style1621870116180" xfId="46071" xr:uid="{19794DC7-B2C0-4A74-A07D-875C7CCD73AA}"/>
    <cellStyle name="style1621870116211" xfId="46072" xr:uid="{241076CF-62FC-480F-A4A3-DBDCA9720A0B}"/>
    <cellStyle name="style1621870116227" xfId="46073" xr:uid="{16691FB0-B2A1-4F62-BC32-5010B9191F9F}"/>
    <cellStyle name="style1621870116258" xfId="46082" xr:uid="{01803B94-7A8D-491D-8DE9-5C5871035BC1}"/>
    <cellStyle name="style1621870116274" xfId="46083" xr:uid="{6B5CD173-2A48-4CE2-A452-921BC62311BC}"/>
    <cellStyle name="style1621870116296" xfId="46084" xr:uid="{D9A917D7-7973-48BF-9CBE-004A2B42D592}"/>
    <cellStyle name="style1621870116312" xfId="46085" xr:uid="{13A0B24F-283B-488A-A947-A54A7A4E1AE0}"/>
    <cellStyle name="style1621870116343" xfId="46094" xr:uid="{E9F83C4B-33B8-415E-846A-EDAA9F27F6C5}"/>
    <cellStyle name="style1621870116358" xfId="46095" xr:uid="{73000699-B89C-4FC7-BDAD-313EEA2D16A4}"/>
    <cellStyle name="style1621870116381" xfId="46096" xr:uid="{627818A2-5277-442A-ADDF-3EC0128109F1}"/>
    <cellStyle name="style1621870116396" xfId="46097" xr:uid="{2136743B-B5DA-44D5-B905-F285EDA4437C}"/>
    <cellStyle name="style1621870117213" xfId="46104" xr:uid="{2A09A69D-5160-4BB4-80E2-5F5BA7E698C1}"/>
    <cellStyle name="style1621870117244" xfId="46105" xr:uid="{A4FD7E70-7C27-4E6B-B3DB-D916CC270C2F}"/>
    <cellStyle name="style1621870117260" xfId="46116" xr:uid="{CCEDBE40-3531-46E0-8847-D56299C88E40}"/>
    <cellStyle name="style1621870117282" xfId="46117" xr:uid="{0676A6F5-5426-4889-86C9-2B7E83D6D4B0}"/>
    <cellStyle name="style1621870117329" xfId="46107" xr:uid="{81BBA460-B925-4E6A-820C-2ACAFD016A4E}"/>
    <cellStyle name="style1621870117360" xfId="46108" xr:uid="{925ECC4B-2E8D-4869-9F1F-79421CEBCEA3}"/>
    <cellStyle name="style1621870117382" xfId="46106" xr:uid="{018551BA-2DA6-43F3-8B4D-9CFE2B32D94C}"/>
    <cellStyle name="style1621870117403" xfId="46109" xr:uid="{41C68F2D-EAB9-499B-A64B-4673023B83CC}"/>
    <cellStyle name="style1621870117425" xfId="46118" xr:uid="{58C1FFA8-8952-4E6A-8902-B3E982CDA51E}"/>
    <cellStyle name="style1621870117445" xfId="46119" xr:uid="{0DA7E2EF-5FF4-4109-9348-87AB1706465D}"/>
    <cellStyle name="style1621870117466" xfId="46120" xr:uid="{DC0A86E1-565C-45F2-9BB2-82E68DD73781}"/>
    <cellStyle name="style1621870117486" xfId="46121" xr:uid="{EF0D17EE-BE28-4976-9DC0-ACB0745CCBBA}"/>
    <cellStyle name="style1621870117506" xfId="46128" xr:uid="{02DB2C47-F9CC-48A5-AE80-9EC1480E56C1}"/>
    <cellStyle name="style1621870117527" xfId="46140" xr:uid="{7A8BDF77-0A9D-4863-9FBD-4EA3036EF604}"/>
    <cellStyle name="style1621870117555" xfId="46129" xr:uid="{BCC2C12B-2BDD-4BFA-95AB-2A3E3ABEFE07}"/>
    <cellStyle name="style1621870117575" xfId="46141" xr:uid="{8A9341B1-E412-4BEB-84C3-D82B0650A322}"/>
    <cellStyle name="style1621870117597" xfId="46152" xr:uid="{87A80528-C11D-4668-8A09-C1B50CCE4F67}"/>
    <cellStyle name="style1621870117618" xfId="46153" xr:uid="{C3F960A7-CAD3-40C4-9CDA-0B08C107DF4D}"/>
    <cellStyle name="style1621870117638" xfId="46130" xr:uid="{FCAEF49D-DB00-41B8-B9AC-A47275B7F36C}"/>
    <cellStyle name="style1621870117658" xfId="46131" xr:uid="{97BDBE44-CDAB-477A-AAEB-5E183E64830B}"/>
    <cellStyle name="style1621870117677" xfId="46132" xr:uid="{E9BDB8CE-1D55-4FA1-BAB3-A3AC61F16E0F}"/>
    <cellStyle name="style1621870117699" xfId="46133" xr:uid="{B4B09E97-52DA-4832-ACC3-C6485C051F56}"/>
    <cellStyle name="style1621870117719" xfId="46142" xr:uid="{01AD95B9-ECAF-40E5-9192-AC5DEB898783}"/>
    <cellStyle name="style1621870117740" xfId="46143" xr:uid="{51A6B4E2-610A-4EF4-A217-1905DB04E27D}"/>
    <cellStyle name="style1621870117760" xfId="46144" xr:uid="{D2E743FF-F310-4B1A-9322-7A420644BB34}"/>
    <cellStyle name="style1621870117780" xfId="46145" xr:uid="{3D98EDAE-1D5E-4541-9F56-012DD176BD50}"/>
    <cellStyle name="style1621870117829" xfId="46154" xr:uid="{B18F3C88-5C21-4286-A169-D48CB295AD32}"/>
    <cellStyle name="style1621870117851" xfId="46155" xr:uid="{5CCD9E47-769E-4085-8744-B80AF1104690}"/>
    <cellStyle name="style1621870117871" xfId="46156" xr:uid="{296D0AF0-B561-4DA2-A7FD-8A3C6BB8EBD8}"/>
    <cellStyle name="style1621870117892" xfId="46157" xr:uid="{21FA5FB9-5139-49A9-9679-ADB78118BD00}"/>
    <cellStyle name="style1621870118729" xfId="46164" xr:uid="{3DBC76DC-FEFA-48F2-8030-DAF469FB0C75}"/>
    <cellStyle name="style1621870118751" xfId="46165" xr:uid="{D550FDFE-E443-447D-ABF2-17F5C8E128C4}"/>
    <cellStyle name="style1621870118783" xfId="46176" xr:uid="{7DA3C1B1-82A8-4C9F-83E9-152D88B4D2F7}"/>
    <cellStyle name="style1621870118798" xfId="46177" xr:uid="{BD988F94-8073-4502-B264-FA6E7078A3AD}"/>
    <cellStyle name="style1621870118845" xfId="46167" xr:uid="{8BA1B6D2-F304-44EB-BFD3-C609702F77E7}"/>
    <cellStyle name="style1621870118867" xfId="46168" xr:uid="{0ACB7CF9-C13A-4B01-BF4B-C1E386FE913A}"/>
    <cellStyle name="style1621870118883" xfId="46166" xr:uid="{5839383F-87FC-450E-A0B3-BB720DC0B3E6}"/>
    <cellStyle name="style1621870118899" xfId="46169" xr:uid="{88798B46-0FD0-47B3-8EE4-C278FC71DE78}"/>
    <cellStyle name="style1621870118930" xfId="46178" xr:uid="{E068E305-B3C3-4737-A542-4AD1629353F1}"/>
    <cellStyle name="style1621870118952" xfId="46179" xr:uid="{2C2D644C-CBD2-4760-9ECE-FCCEDEFE0127}"/>
    <cellStyle name="style1621870118968" xfId="46180" xr:uid="{EE47FF00-E11E-454C-8293-F428801D5786}"/>
    <cellStyle name="style1621870118983" xfId="46181" xr:uid="{04252F26-D150-4D2B-B874-AF1F7210A2FD}"/>
    <cellStyle name="style1621870119015" xfId="46188" xr:uid="{B9D3E412-3A51-4B54-9B72-12CC435D3068}"/>
    <cellStyle name="style1621870119030" xfId="46200" xr:uid="{7FC52734-3F96-4C87-8ACC-FEE9805D1D36}"/>
    <cellStyle name="style1621870119052" xfId="46212" xr:uid="{E8129D57-70DD-4D62-A13E-9D028E02D6A9}"/>
    <cellStyle name="style1621870119084" xfId="46189" xr:uid="{286CECBF-1890-4B88-917B-65B1FBFD543B}"/>
    <cellStyle name="style1621870119099" xfId="46201" xr:uid="{E486F477-7977-4F40-8669-FE28BF7BC817}"/>
    <cellStyle name="style1621870119115" xfId="46213" xr:uid="{6AADB71B-E724-4413-836E-D1851B29DAE9}"/>
    <cellStyle name="style1621870119146" xfId="46190" xr:uid="{898CD140-CA85-4161-9603-31C5FD32FDDC}"/>
    <cellStyle name="style1621870119168" xfId="46191" xr:uid="{BDC3761D-CFE8-4BFA-88F4-C3E0EEEDFC1C}"/>
    <cellStyle name="style1621870119184" xfId="46192" xr:uid="{9CB176AF-123E-4F6F-9561-FD59CD600033}"/>
    <cellStyle name="style1621870119215" xfId="46193" xr:uid="{3665BB73-26FB-48DB-8D6B-C382DC2DA634}"/>
    <cellStyle name="style1621870119231" xfId="46202" xr:uid="{D57F37F3-C40A-42E0-9383-F5A07B39698F}"/>
    <cellStyle name="style1621870119253" xfId="46203" xr:uid="{62B21971-2E08-4C0E-987B-DE5ADA18FC1D}"/>
    <cellStyle name="style1621870119284" xfId="46204" xr:uid="{C5B0C98F-4A2F-443D-80B0-F8647A3800FE}"/>
    <cellStyle name="style1621870119300" xfId="46205" xr:uid="{B18A076D-0994-40F7-81AB-356BED9EC33D}"/>
    <cellStyle name="style1621870119331" xfId="46214" xr:uid="{1F8550A3-496F-46EB-A3A2-FC6A0FCCD701}"/>
    <cellStyle name="style1621870119353" xfId="46215" xr:uid="{B7ACDB29-6D90-4209-8FDE-727B7CDE89B8}"/>
    <cellStyle name="style1621870119369" xfId="46216" xr:uid="{3CFB8A52-B606-4519-97E9-24CB0C5294C6}"/>
    <cellStyle name="style1621870119400" xfId="46217" xr:uid="{EE26BB0F-6C1A-4E30-951F-57613AB3ADFF}"/>
    <cellStyle name="style1621870120333" xfId="46218" xr:uid="{D6FD642B-16B5-4116-B9CA-C73752180996}"/>
    <cellStyle name="style1621870120355" xfId="46219" xr:uid="{7F9C1F87-2C84-405C-924B-061218CAE15C}"/>
    <cellStyle name="style1621870120386" xfId="46230" xr:uid="{DEC92415-9C5C-4EC8-A6F5-5A0BC1A7FEFF}"/>
    <cellStyle name="style1621870120402" xfId="46231" xr:uid="{15486F4A-4D07-4C01-B313-B28AD08457B6}"/>
    <cellStyle name="style1621870120449" xfId="46221" xr:uid="{31B63A63-26F3-4437-A4C6-44AFDA201473}"/>
    <cellStyle name="style1621870120471" xfId="46222" xr:uid="{8BD66698-7214-44D9-9180-A4B1DB912F68}"/>
    <cellStyle name="style1621870120487" xfId="46220" xr:uid="{D3711AFB-A2A9-453A-9BB0-85C16DF9EA54}"/>
    <cellStyle name="style1621870120502" xfId="46223" xr:uid="{3934D3C6-DBBD-49B9-9253-89D951B34EB5}"/>
    <cellStyle name="style1621870120536" xfId="46232" xr:uid="{4724EA5D-5AD1-4852-AAAC-BDE8A80A6A1B}"/>
    <cellStyle name="style1621870120555" xfId="46233" xr:uid="{E9780CC0-C700-4D28-9297-D5A7ECA6F24F}"/>
    <cellStyle name="style1621870120571" xfId="46234" xr:uid="{1A0B0F64-78BB-4B25-BEE0-A71F45776B3B}"/>
    <cellStyle name="style1621870120587" xfId="46235" xr:uid="{3ECF149E-BDFE-4FFC-BDD4-ADD9D85F3A8D}"/>
    <cellStyle name="style1621870120618" xfId="46242" xr:uid="{DF76182E-4B04-46D6-8ACB-6AC257E67F45}"/>
    <cellStyle name="style1621870120634" xfId="46254" xr:uid="{B6DD60C8-C18A-4748-9295-5F9CA998C447}"/>
    <cellStyle name="style1621870120656" xfId="46243" xr:uid="{CF9CA5DD-0AA5-4A5F-9DE6-21A2D031B2D3}"/>
    <cellStyle name="style1621870120671" xfId="46255" xr:uid="{AEB91B91-DD14-4965-96B5-8BD04C8C73B9}"/>
    <cellStyle name="style1621870120703" xfId="46266" xr:uid="{A61B7A18-CD45-472A-9B4E-36DD8965E302}"/>
    <cellStyle name="style1621870120718" xfId="46267" xr:uid="{BA01FD6B-D19F-4CD2-B660-032FEFF08DE7}"/>
    <cellStyle name="style1621870120734" xfId="46244" xr:uid="{C24BA0A1-3217-4935-973B-562C1FFDB36E}"/>
    <cellStyle name="style1621870120756" xfId="46245" xr:uid="{90D9E76F-CA62-4F58-BD00-EF8F605FE0C9}"/>
    <cellStyle name="style1621870120787" xfId="46246" xr:uid="{6FCD59F5-5FE8-49FA-94BA-3EAA2C3F463A}"/>
    <cellStyle name="style1621870120803" xfId="46247" xr:uid="{B981D3AC-B0FE-4B57-822A-5CF5A43F241A}"/>
    <cellStyle name="style1621870120818" xfId="46256" xr:uid="{A06E0A40-AFDB-4B39-A048-BADF922F5148}"/>
    <cellStyle name="style1621870120850" xfId="46257" xr:uid="{28382435-34FB-4E47-B8E2-E2D42322BCBD}"/>
    <cellStyle name="style1621870120872" xfId="46258" xr:uid="{2B0B70BA-6697-41C8-B8D1-FBEE3C99E825}"/>
    <cellStyle name="style1621870120888" xfId="46259" xr:uid="{9F086AAC-4B4B-40E2-AAA6-098E4CF48437}"/>
    <cellStyle name="style1621870120919" xfId="46268" xr:uid="{42E42980-E758-48B7-A4E1-D17B1EAA9B5A}"/>
    <cellStyle name="style1621870120934" xfId="46269" xr:uid="{A296FF89-9B62-4FEE-AC82-FEE977460DF4}"/>
    <cellStyle name="style1621870120959" xfId="46270" xr:uid="{3ECC93E2-8838-41B9-9C0B-549230BA5B8C}"/>
    <cellStyle name="style1621870120979" xfId="46271" xr:uid="{8D70E047-EF4C-4052-916E-85CAAA9D4680}"/>
    <cellStyle name="style1621870121879" xfId="46278" xr:uid="{9661C444-AF6F-444D-913C-00D79BC87C78}"/>
    <cellStyle name="style1621870121911" xfId="46279" xr:uid="{2C2FAFB0-3042-4D83-9F4E-0CDA9F8B5B5F}"/>
    <cellStyle name="style1621870121933" xfId="46290" xr:uid="{9BA11C62-2E80-45A2-83A2-7406102700C8}"/>
    <cellStyle name="style1621870121948" xfId="46291" xr:uid="{6F2B47B8-A6CB-41C9-99E3-305BB9899315}"/>
    <cellStyle name="style1621870121995" xfId="46281" xr:uid="{2124F3EF-D6EB-42DA-83B4-784850A859EE}"/>
    <cellStyle name="style1621870122011" xfId="46282" xr:uid="{9F935561-DDD4-44CC-BB09-AF443F6D8932}"/>
    <cellStyle name="style1621870122033" xfId="46280" xr:uid="{E63918B1-99F1-4520-BA83-89C48A2F770A}"/>
    <cellStyle name="style1621870122049" xfId="46283" xr:uid="{49A539EF-79C1-4F81-9338-671D487085C4}"/>
    <cellStyle name="style1621870122080" xfId="46292" xr:uid="{A9DB778D-5B0E-4EA0-BC50-2BB46CE68B4A}"/>
    <cellStyle name="style1621870122096" xfId="46293" xr:uid="{5D3D7FA5-00FB-4C95-8E99-2DEBCD235C97}"/>
    <cellStyle name="style1621870122111" xfId="46294" xr:uid="{AA3674FC-2B55-4A9C-9ACB-89C977666F9C}"/>
    <cellStyle name="style1621870122133" xfId="46295" xr:uid="{8AFC2AE1-5CA9-4D0A-A525-29F60084327B}"/>
    <cellStyle name="style1621870122165" xfId="46302" xr:uid="{ABBAE23C-D49E-48C5-A039-97215CC440FE}"/>
    <cellStyle name="style1621870122180" xfId="46314" xr:uid="{9E424CD3-1FEF-443B-9412-0D551D949969}"/>
    <cellStyle name="style1621870122196" xfId="46303" xr:uid="{C77EF7D7-0FD6-46FE-BADF-E68D748AB80F}"/>
    <cellStyle name="style1621870122227" xfId="46315" xr:uid="{064DFFE7-6A54-45A0-B945-02DB70CED1C4}"/>
    <cellStyle name="style1621870122249" xfId="46326" xr:uid="{C8ED3D4F-224D-475B-83B4-EFDF60C9A13C}"/>
    <cellStyle name="style1621870122265" xfId="46327" xr:uid="{3B54A396-5408-473B-A35D-7BD7C0DDC53D}"/>
    <cellStyle name="style1621870122280" xfId="46304" xr:uid="{7159B603-3398-42A8-836B-A484BCF88732}"/>
    <cellStyle name="style1621870122312" xfId="46305" xr:uid="{A5A861FC-1665-4006-AA9A-EF0010E95C70}"/>
    <cellStyle name="style1621870122334" xfId="46306" xr:uid="{E682F327-FA7D-4E55-85E8-712FCFC2CAA1}"/>
    <cellStyle name="style1621870122349" xfId="46307" xr:uid="{EF7B927D-5D49-411E-B947-50E8B511B7BB}"/>
    <cellStyle name="style1621870122381" xfId="46316" xr:uid="{53F98E3D-AC32-42EF-94C8-B612AB4C77A0}"/>
    <cellStyle name="style1621870122396" xfId="46317" xr:uid="{77FF4A07-CC22-4FE5-A17D-4D5E6A3E1154}"/>
    <cellStyle name="style1621870122412" xfId="46318" xr:uid="{9022D91D-F618-4635-9B1A-6A08558A09A8}"/>
    <cellStyle name="style1621870122436" xfId="46319" xr:uid="{BF39AB20-583A-46BA-A508-BF8A27FEAD3C}"/>
    <cellStyle name="style1621870122490" xfId="46328" xr:uid="{B8317A6D-79D7-4F42-A9E8-574643E62668}"/>
    <cellStyle name="style1621870122506" xfId="46329" xr:uid="{39DA95FD-A91E-4A83-BE87-34AC7FB79129}"/>
    <cellStyle name="style1621870122522" xfId="46330" xr:uid="{E98F7192-D609-4BED-8B01-A93FE7E5AF7F}"/>
    <cellStyle name="style1621870122537" xfId="46331" xr:uid="{3E1F8F48-C595-479D-8646-F62977A7ABBE}"/>
    <cellStyle name="style1621870124665" xfId="46224" xr:uid="{F3F72505-F85F-4D9F-9CFD-86FF65DBEA9E}"/>
    <cellStyle name="style1621870124696" xfId="46225" xr:uid="{2CADC500-FA16-4692-A414-F0185992A2B1}"/>
    <cellStyle name="style1621870124712" xfId="46236" xr:uid="{23FB1AC4-9B7D-454E-925A-56680B26C7A6}"/>
    <cellStyle name="style1621870124727" xfId="46237" xr:uid="{DE0A0F62-456B-404F-9C0C-5C5476458648}"/>
    <cellStyle name="style1621870124774" xfId="46227" xr:uid="{4B303EB8-CA44-4D4A-A51C-E3DC87D71C19}"/>
    <cellStyle name="style1621870124796" xfId="46228" xr:uid="{A756A1B6-B862-4E38-A29E-613A3460160F}"/>
    <cellStyle name="style1621870124812" xfId="46226" xr:uid="{955E1417-5000-467E-B684-75F6B3E811B4}"/>
    <cellStyle name="style1621870124843" xfId="46229" xr:uid="{F98251E9-F3AE-449A-865F-AFE26EFFED22}"/>
    <cellStyle name="style1621870124859" xfId="46238" xr:uid="{0028D0E7-2F71-4E56-9D8F-B18AFDAC0CB2}"/>
    <cellStyle name="style1621870124874" xfId="46239" xr:uid="{CB3A34A8-347E-459A-9F35-5CA8DAF52EE4}"/>
    <cellStyle name="style1621870124896" xfId="46240" xr:uid="{C5D2ECC3-16A1-488D-B17B-12E248ED5260}"/>
    <cellStyle name="style1621870124928" xfId="46241" xr:uid="{DD886C3E-D436-4946-AC82-B32DA5EB98A2}"/>
    <cellStyle name="style1621870124943" xfId="46248" xr:uid="{D59BFB46-9583-4F58-BC05-3CBEADDA45D1}"/>
    <cellStyle name="style1621870124975" xfId="46260" xr:uid="{AA6A4FA3-7ABE-4B20-95B7-084902196BBB}"/>
    <cellStyle name="style1621870124990" xfId="46249" xr:uid="{E16EA14E-23C3-4FD6-8A38-27A21F644EA7}"/>
    <cellStyle name="style1621870125012" xfId="46261" xr:uid="{D79F6613-51DF-4ED2-85FD-0EE986CBD6CC}"/>
    <cellStyle name="style1621870125028" xfId="46272" xr:uid="{74185B91-5425-4C96-8472-CBA7BDB6DFC6}"/>
    <cellStyle name="style1621870125044" xfId="46273" xr:uid="{6D6C296E-86D7-4FD6-8750-7E7D3F747380}"/>
    <cellStyle name="style1621870125075" xfId="46250" xr:uid="{2848904F-4193-4952-9CCF-BFCA7C32566F}"/>
    <cellStyle name="style1621870125097" xfId="46251" xr:uid="{7D7DD321-54F8-4C45-9F3D-171052E6BB91}"/>
    <cellStyle name="style1621870125113" xfId="46252" xr:uid="{D657979A-8455-4A4F-9AFC-3F031D6368F0}"/>
    <cellStyle name="style1621870125128" xfId="46253" xr:uid="{CC9DF6A2-5280-4DB0-943E-03D580A7446F}"/>
    <cellStyle name="style1621870125160" xfId="46262" xr:uid="{9243B7CF-6EF6-4F1B-B882-8D309ACAB852}"/>
    <cellStyle name="style1621870125175" xfId="46263" xr:uid="{30F16193-8AD0-4660-8896-ED7F5B75B243}"/>
    <cellStyle name="style1621870125197" xfId="46264" xr:uid="{69B98264-9009-4C19-A83F-5EF4B1540A4E}"/>
    <cellStyle name="style1621870125213" xfId="46265" xr:uid="{EC91D6AC-BB13-40D2-86E9-B2C6F0F77604}"/>
    <cellStyle name="style1621870125244" xfId="46274" xr:uid="{6BF4C437-4A89-45C9-ABAB-665368A5376C}"/>
    <cellStyle name="style1621870125260" xfId="46275" xr:uid="{0F874988-F4F2-414D-AD4A-B09989A6E5ED}"/>
    <cellStyle name="style1621870125275" xfId="46276" xr:uid="{33A93C96-1518-4DDB-A516-F0E76AEDB1B9}"/>
    <cellStyle name="style1621870125313" xfId="46277" xr:uid="{1ADA20E0-DD82-4033-BC86-AC3FEFC0C29F}"/>
    <cellStyle name="style1621870126192" xfId="46284" xr:uid="{F3987A9A-D259-4FFB-9B7F-D1DC340E3CF0}"/>
    <cellStyle name="style1621870126213" xfId="46285" xr:uid="{731B660F-05E8-49BD-BD54-9F4F5DA6BD59}"/>
    <cellStyle name="style1621870126241" xfId="46296" xr:uid="{8E959912-C45B-4269-8121-28A642680BDD}"/>
    <cellStyle name="style1621870126263" xfId="46297" xr:uid="{F0C4472E-4F1C-466B-AC20-FABD36C9FC0B}"/>
    <cellStyle name="style1621870126304" xfId="46287" xr:uid="{A0144178-C011-4C9E-B5E2-D1B8BEA4DA13}"/>
    <cellStyle name="style1621870126332" xfId="46288" xr:uid="{A9D392EB-9002-4388-AE85-483E07020FF5}"/>
    <cellStyle name="style1621870126355" xfId="46286" xr:uid="{7FEBCB99-1396-4B0A-BAC3-A724FD0673EC}"/>
    <cellStyle name="style1621870126375" xfId="46289" xr:uid="{85B2314A-3F81-45D8-A353-FEBC1A6EE4BC}"/>
    <cellStyle name="style1621870126395" xfId="46298" xr:uid="{8130FA1B-9400-4BBF-92BF-EDAA8B71CBB3}"/>
    <cellStyle name="style1621870126415" xfId="46299" xr:uid="{7C164274-2A75-42AD-B5AA-164A4C7AA3AB}"/>
    <cellStyle name="style1621870126436" xfId="46300" xr:uid="{02EED7DD-6D1D-4902-A126-392F4F21AF1F}"/>
    <cellStyle name="style1621870126464" xfId="46301" xr:uid="{CB79BDFD-0B05-4FF7-A349-14DF13BE1813}"/>
    <cellStyle name="style1621870126484" xfId="46308" xr:uid="{960DE87D-3918-4BBE-B5D6-CA33B21C0502}"/>
    <cellStyle name="style1621870126507" xfId="46320" xr:uid="{057D6EB4-9A00-4EA9-A0AA-C3D4E97B64BD}"/>
    <cellStyle name="style1621870126525" xfId="46309" xr:uid="{85DF9F66-6FE1-413F-B419-0FA13D848C0E}"/>
    <cellStyle name="style1621870126548" xfId="46321" xr:uid="{8BBB27E9-3AAB-4D90-8D11-6B8693BE2A14}"/>
    <cellStyle name="style1621870126568" xfId="46332" xr:uid="{DCA50D05-4A28-4362-BE75-5CEABCB3D7CA}"/>
    <cellStyle name="style1621870126589" xfId="46333" xr:uid="{596FB7B8-34B1-4301-A5DA-8A42A47DAABB}"/>
    <cellStyle name="style1621870126609" xfId="46310" xr:uid="{BF61650A-BF80-43FB-8CC8-C6B941227139}"/>
    <cellStyle name="style1621870126629" xfId="46311" xr:uid="{8767BB3F-6EFB-440D-BF93-FA4D447FC69C}"/>
    <cellStyle name="style1621870126658" xfId="46312" xr:uid="{9CDE3B7A-1085-4644-8FA3-3A1B9CDC56B1}"/>
    <cellStyle name="style1621870126678" xfId="46313" xr:uid="{D4A42686-E78D-491D-BE6E-5D338F037EFA}"/>
    <cellStyle name="style1621870126698" xfId="46322" xr:uid="{E51179DE-74A7-4779-98C1-AC0FF7A32553}"/>
    <cellStyle name="style1621870126719" xfId="46323" xr:uid="{D0BAEE61-E253-43E7-B679-D1E42CDD4606}"/>
    <cellStyle name="style1621870126739" xfId="46324" xr:uid="{00B599A5-5FB5-4E35-8614-8E025A7FE564}"/>
    <cellStyle name="style1621870126759" xfId="46325" xr:uid="{1DAB6D8A-E0FA-42CF-B291-1BD6A80237B6}"/>
    <cellStyle name="style1621870126811" xfId="46334" xr:uid="{42E2269E-79C3-4D03-A940-5C9B5337A955}"/>
    <cellStyle name="style1621870126826" xfId="46335" xr:uid="{6F754574-28E2-48A4-B414-C1D933683AF8}"/>
    <cellStyle name="style1621870126858" xfId="46336" xr:uid="{01BE38EB-3D59-438E-9695-26DAE9FD22F4}"/>
    <cellStyle name="style1621870126880" xfId="46337" xr:uid="{35B0E74D-5DB9-447B-94E6-CCC9D241E74F}"/>
    <cellStyle name="style1621870128387" xfId="46338" xr:uid="{311DCE67-D9B6-44DD-B925-D2F234D830B3}"/>
    <cellStyle name="style1621870128408" xfId="46339" xr:uid="{22C0CC83-A3CD-4C3E-836D-A4D1529CF247}"/>
    <cellStyle name="style1621870128428" xfId="46350" xr:uid="{66337162-DF70-4FDF-B5F3-99F7EE3C3E78}"/>
    <cellStyle name="style1621870128456" xfId="46351" xr:uid="{D6F633FB-E39A-4A22-82C8-D4DD53C59806}"/>
    <cellStyle name="style1621870128488" xfId="46341" xr:uid="{A6F5804F-72C4-45AB-9E03-FC2398A8F2F8}"/>
    <cellStyle name="style1621870128503" xfId="46342" xr:uid="{DE076623-F66F-4B65-9D0E-F54DFA3567CE}"/>
    <cellStyle name="style1621870128534" xfId="46340" xr:uid="{8F2C0405-74D2-4859-A89D-1091F0232F26}"/>
    <cellStyle name="style1621870128557" xfId="46343" xr:uid="{AB9C260A-F182-466C-AAC1-BE1A541C3B1D}"/>
    <cellStyle name="style1621870128572" xfId="46352" xr:uid="{CF041866-21D6-4CD0-AA8F-718623FBE4D7}"/>
    <cellStyle name="style1621870128588" xfId="46353" xr:uid="{C1527FC9-4BC3-41F8-9F99-3B33BF27BB6D}"/>
    <cellStyle name="style1621870128619" xfId="46354" xr:uid="{11CF1E2D-E78F-495F-8445-21A6F9DFB464}"/>
    <cellStyle name="style1621870128635" xfId="46355" xr:uid="{F56C0785-8CC2-402C-AA62-19FF2CF0C5DA}"/>
    <cellStyle name="style1621870128657" xfId="46362" xr:uid="{8A6C42B2-640C-41AE-961B-347C936DB3F4}"/>
    <cellStyle name="style1621870128673" xfId="46374" xr:uid="{E18C67DC-62A7-4A93-B530-9668664FC3A4}"/>
    <cellStyle name="style1621870128704" xfId="46363" xr:uid="{0367C3A7-E298-43D1-AAF4-6C2BD2DDE6DB}"/>
    <cellStyle name="style1621870128719" xfId="46375" xr:uid="{20416DBF-E960-405A-957F-3882C6C019AC}"/>
    <cellStyle name="style1621870128751" xfId="46386" xr:uid="{FA4FA1BD-D6A6-4118-B9BC-C7D09A23BD49}"/>
    <cellStyle name="style1621870128757" xfId="46387" xr:uid="{6AAB7E79-CCAF-412A-9E54-D6605FD13685}"/>
    <cellStyle name="style1621870128789" xfId="46364" xr:uid="{C45AC8B4-5014-453D-8B62-CD029DB324DB}"/>
    <cellStyle name="style1621870128804" xfId="46365" xr:uid="{CE196EB2-F1C6-49DB-8DE2-BA98E336094C}"/>
    <cellStyle name="style1621870128835" xfId="46366" xr:uid="{099CF350-1A18-4157-9DC1-8D157CC119CF}"/>
    <cellStyle name="style1621870128858" xfId="46367" xr:uid="{C274A4F8-6BE9-46D3-98EE-8856F3DC3C52}"/>
    <cellStyle name="style1621870128873" xfId="46376" xr:uid="{2D0B3FE8-7738-4019-804F-37D7746DE695}"/>
    <cellStyle name="style1621870128889" xfId="46377" xr:uid="{9F473C5D-60EE-48B2-8530-C710F8CCE1A9}"/>
    <cellStyle name="style1621870128904" xfId="46378" xr:uid="{84518786-A6B7-4A78-8490-8474D5021AEF}"/>
    <cellStyle name="style1621870128936" xfId="46379" xr:uid="{9DFA9194-FE47-440A-B04C-36DB6925B1B6}"/>
    <cellStyle name="style1621870128973" xfId="46388" xr:uid="{4DBD3369-CAEE-48BE-B84F-742DC8FACAF4}"/>
    <cellStyle name="style1621870128989" xfId="46389" xr:uid="{F7DCD870-FA8B-4911-973C-FDA8EE98C4A0}"/>
    <cellStyle name="style1621870129005" xfId="46390" xr:uid="{3C1ECCE7-ECA3-484F-AF52-63D7523A4652}"/>
    <cellStyle name="style1621870129036" xfId="46391" xr:uid="{7DF358E6-A265-42E6-865E-9E0B2F521687}"/>
    <cellStyle name="style1621870129800" xfId="46344" xr:uid="{955C2194-C2C7-46B5-99D6-06E95173C0EE}"/>
    <cellStyle name="style1621870129822" xfId="46345" xr:uid="{D331BE90-95EE-4E83-825D-C81742F190C3}"/>
    <cellStyle name="style1621870129843" xfId="46356" xr:uid="{D22BAC8F-C12E-42B3-806F-0C16D2C5EFA4}"/>
    <cellStyle name="style1621870129861" xfId="46357" xr:uid="{450794F7-3905-4BB3-ACA2-1D114727E1FC}"/>
    <cellStyle name="style1621870129911" xfId="46347" xr:uid="{C3DFACD4-361D-4743-A4B6-00B0A41FF32F}"/>
    <cellStyle name="style1621870129927" xfId="46348" xr:uid="{65BDCA29-5CBF-4464-BF82-3518D29D2BB3}"/>
    <cellStyle name="style1621870129943" xfId="46346" xr:uid="{92908FAC-8A2A-4259-B41C-F797D4ECDE4C}"/>
    <cellStyle name="style1621870129974" xfId="46349" xr:uid="{5F8E7006-3E70-41CD-B466-E5328D7A2006}"/>
    <cellStyle name="style1621870129989" xfId="46358" xr:uid="{D3E68CE3-D2BD-40BF-BD98-20B031F00999}"/>
    <cellStyle name="style1621870130012" xfId="46359" xr:uid="{A0C9B47C-53BD-4AF2-A627-66488F16200A}"/>
    <cellStyle name="style1621870130027" xfId="46360" xr:uid="{E3EE27EF-D66A-49A0-803D-D7080A121A90}"/>
    <cellStyle name="style1621870130058" xfId="46361" xr:uid="{88039534-84C3-43F0-9639-19C2E6F68599}"/>
    <cellStyle name="style1621870130074" xfId="46368" xr:uid="{8D75FABA-3B69-4496-A72F-3A6AB523E175}"/>
    <cellStyle name="style1621870130090" xfId="46380" xr:uid="{8FAA0741-1B0C-467F-B5B0-27B62DF53F33}"/>
    <cellStyle name="style1621870130112" xfId="46369" xr:uid="{5EBB221D-5B66-4871-9595-E13EADEC8B66}"/>
    <cellStyle name="style1621870130143" xfId="46381" xr:uid="{F131094A-00A7-42A7-A342-996EF425ECEF}"/>
    <cellStyle name="style1621870130159" xfId="46392" xr:uid="{E26F97B2-0A2D-4EDE-A433-C337D8D2A23E}"/>
    <cellStyle name="style1621870130174" xfId="46393" xr:uid="{3CFCE9CB-F8B4-40CC-ACFA-20859A3CFBEE}"/>
    <cellStyle name="style1621870130206" xfId="46370" xr:uid="{1E8BA414-C0EF-4B8B-AA17-C07B457458B3}"/>
    <cellStyle name="style1621870130228" xfId="46371" xr:uid="{6A21BC9F-9699-4E2F-8482-B01C624BE922}"/>
    <cellStyle name="style1621870130243" xfId="46372" xr:uid="{A13DF4A6-FE13-4D41-A88A-37F0758A60A2}"/>
    <cellStyle name="style1621870130259" xfId="46373" xr:uid="{220440AF-C8FC-4333-98AB-D5A9EBF8C114}"/>
    <cellStyle name="style1621870130290" xfId="46382" xr:uid="{EFA0C0F2-5401-4BF9-8E25-1E6857F14046}"/>
    <cellStyle name="style1621870130312" xfId="46383" xr:uid="{57CDFC5B-4873-46F7-860C-DC4B975B3C2E}"/>
    <cellStyle name="style1621870130328" xfId="46384" xr:uid="{2626847C-B3F5-48EB-BA27-D6ED39FD6AF2}"/>
    <cellStyle name="style1621870130359" xfId="46385" xr:uid="{A1248D54-D511-4D12-8252-9561A281A90D}"/>
    <cellStyle name="style1621870130391" xfId="46394" xr:uid="{2CE981A4-4760-4FFD-A80A-20733963393C}"/>
    <cellStyle name="style1621870130413" xfId="46395" xr:uid="{2476088B-3478-4F6E-9091-5951A9932A87}"/>
    <cellStyle name="style1621870130428" xfId="46396" xr:uid="{4962FC18-EF67-42F9-A629-9A40D73F6717}"/>
    <cellStyle name="style1621870130444" xfId="46397" xr:uid="{3D7EF488-025C-459B-A8E3-3E5FA7B7966B}"/>
    <cellStyle name="style1621870132013" xfId="46597" xr:uid="{38151D7C-2423-468D-9220-3DB81EAF35D6}"/>
    <cellStyle name="style1621870132031" xfId="46598" xr:uid="{144476C4-9F40-4489-B639-B39414E311F3}"/>
    <cellStyle name="style1621870132054" xfId="46596" xr:uid="{91FB4D0B-F6E2-4490-B9FE-F9A1C3DEC263}"/>
    <cellStyle name="style1621870132074" xfId="46599" xr:uid="{09F93950-67BE-46BF-9318-CB0FCC47ED43}"/>
    <cellStyle name="style1621870132102" xfId="46600" xr:uid="{F5E8DC34-028B-4D6F-A2EA-54F3F223918E}"/>
    <cellStyle name="style1621870132125" xfId="46601" xr:uid="{72C37A63-4427-44D1-9A32-9A7EB20F6114}"/>
    <cellStyle name="style1621870132145" xfId="46602" xr:uid="{FD1F8207-6CD7-48DB-A2D0-40A5FCA2C72D}"/>
    <cellStyle name="style1621870132174" xfId="46603" xr:uid="{E8CA00FF-B5D3-4014-8C15-F18E50E26D9F}"/>
    <cellStyle name="style1621870132194" xfId="46605" xr:uid="{603C1A51-D20E-4CCA-AB0F-4F56C8D8CCC5}"/>
    <cellStyle name="style1621870132214" xfId="46606" xr:uid="{BD135719-11DB-4621-8D1C-23B490F35EA7}"/>
    <cellStyle name="style1621870132235" xfId="46608" xr:uid="{B14FBF55-1D79-4FA4-A836-020E10DF047A}"/>
    <cellStyle name="style1621870132255" xfId="46609" xr:uid="{D98804CD-8117-4CE0-A84F-243401220CF9}"/>
    <cellStyle name="style1621870132275" xfId="46604" xr:uid="{B8F8D78C-F272-4CAB-97EA-3FC844B278DF}"/>
    <cellStyle name="style1621870132298" xfId="46607" xr:uid="{F9C5CB2E-EFC3-4D6B-9256-2FA97571A18C}"/>
    <cellStyle name="style1621870132318" xfId="46610" xr:uid="{1589E67D-20FD-41E6-841F-E52FAD99154A}"/>
    <cellStyle name="style1621870132359" xfId="46612" xr:uid="{3B3C90DF-13DC-4D40-AD3E-F700E5A8EACF}"/>
    <cellStyle name="style1621870132389" xfId="46613" xr:uid="{D9A5E6A4-6121-42A5-8E2F-822D2D30DF57}"/>
    <cellStyle name="style1621870132409" xfId="46611" xr:uid="{874E5350-921B-4453-9D85-A1759A6C389E}"/>
    <cellStyle name="style1621870133445" xfId="46458" xr:uid="{F16FF1BF-3845-4BD9-87C5-7D5974AE2346}"/>
    <cellStyle name="style1621870133476" xfId="46459" xr:uid="{7E2BED5A-D914-471A-BCA2-CD1FF5F5721E}"/>
    <cellStyle name="style1621870133496" xfId="46470" xr:uid="{C27C6907-EB87-4B39-AE2A-65C13D87DBE9}"/>
    <cellStyle name="style1621870133518" xfId="46471" xr:uid="{C784EFB8-6D6D-4359-8473-FEFFB8B63E37}"/>
    <cellStyle name="style1621870133559" xfId="46461" xr:uid="{B9D2B4EF-7BF9-409F-A0E6-8AF70F4BDCC6}"/>
    <cellStyle name="style1621870133579" xfId="46462" xr:uid="{637F72DE-12BB-4EBC-A3A0-C5957A00451C}"/>
    <cellStyle name="style1621870133600" xfId="46460" xr:uid="{21FA9D81-CB9C-4681-B453-990CE37F1326}"/>
    <cellStyle name="style1621870133620" xfId="46463" xr:uid="{871B9B9F-DDA8-4725-BAE9-940869C3EBFC}"/>
    <cellStyle name="style1621870133640" xfId="46472" xr:uid="{2BE6794F-1F34-44CA-83A8-7D3BC729CEC1}"/>
    <cellStyle name="style1621870133661" xfId="46473" xr:uid="{90C70313-C009-408A-8394-01639AF1A273}"/>
    <cellStyle name="style1621870133681" xfId="46474" xr:uid="{B9C670A7-9B21-4FCD-A9F6-DAF64910D699}"/>
    <cellStyle name="style1621870133701" xfId="46475" xr:uid="{EAA32E68-30D9-4E55-A4F6-162014760DAD}"/>
    <cellStyle name="style1621870133722" xfId="46482" xr:uid="{8130A30A-26DF-41CF-AADE-301B1F7A624B}"/>
    <cellStyle name="style1621870133750" xfId="46494" xr:uid="{D0D17B0F-F5AE-4960-806B-BC8AA3CAEABF}"/>
    <cellStyle name="style1621870133770" xfId="46483" xr:uid="{C95BD623-72DB-4DE1-B714-2BE9A8272B6E}"/>
    <cellStyle name="style1621870133791" xfId="46495" xr:uid="{4EA4AEB6-C359-4C9E-B8B8-6038292AB019}"/>
    <cellStyle name="style1621870133813" xfId="46506" xr:uid="{5A804A0D-D971-4D31-835A-308CB4766397}"/>
    <cellStyle name="style1621870133833" xfId="46507" xr:uid="{6FF57BAE-5BCC-410E-B84B-C7184E53D937}"/>
    <cellStyle name="style1621870133854" xfId="46484" xr:uid="{245C62E4-944B-48B3-AEB7-582C4394417E}"/>
    <cellStyle name="style1621870133874" xfId="46485" xr:uid="{8D47B93C-F151-419C-89AB-A51367A2C9FE}"/>
    <cellStyle name="style1621870133894" xfId="46486" xr:uid="{A83C77AD-5A0F-4E0D-8818-A1C2F9FFFFA0}"/>
    <cellStyle name="style1621870133915" xfId="46487" xr:uid="{9A118A6E-42B9-443C-B378-430B5EFBF278}"/>
    <cellStyle name="style1621870133935" xfId="46496" xr:uid="{FE6E96E0-06A2-4217-B12E-54E071F5079F}"/>
    <cellStyle name="style1621870133955" xfId="46497" xr:uid="{C8F99303-64B5-491B-A139-365C06CEEF2A}"/>
    <cellStyle name="style1621870133976" xfId="46498" xr:uid="{A9072928-13BF-459C-9595-83A22DB5B7D0}"/>
    <cellStyle name="style1621870133996" xfId="46499" xr:uid="{C145F752-22C7-43AB-9E0D-9D662A1C6BC2}"/>
    <cellStyle name="style1621870134026" xfId="46508" xr:uid="{3BD86EDD-3CA9-4DA0-8506-D5E2D22CEA10}"/>
    <cellStyle name="style1621870134047" xfId="46509" xr:uid="{B8D1BE91-AB43-4815-9370-8308BAA521E7}"/>
    <cellStyle name="style1621870134075" xfId="46510" xr:uid="{EC3C0009-B68D-46EA-BE82-C558891DE055}"/>
    <cellStyle name="style1621870134095" xfId="46511" xr:uid="{056D1A72-E3B9-455F-AE4F-7F10317201E7}"/>
    <cellStyle name="style1621870135012" xfId="46464" xr:uid="{203915A2-3A3B-45C9-893C-D61DED53634B}"/>
    <cellStyle name="style1621870135031" xfId="46465" xr:uid="{5B0A89EB-AA36-46CC-9CD0-71E78F1C44C7}"/>
    <cellStyle name="style1621870135062" xfId="46476" xr:uid="{A834873C-C23F-4A3B-B6CD-905D84A75660}"/>
    <cellStyle name="style1621870135077" xfId="46477" xr:uid="{1C9F3874-D239-483B-A4E2-2A9C155EC48A}"/>
    <cellStyle name="style1621870135124" xfId="46467" xr:uid="{4FCB6CAE-61F4-48E5-8BFB-CAB075CA3650}"/>
    <cellStyle name="style1621870135143" xfId="46468" xr:uid="{9C357008-742D-4544-B1E3-0DCFCF77BC3C}"/>
    <cellStyle name="style1621870135163" xfId="46466" xr:uid="{E55579B6-C86B-4F5F-9786-9F40806E6CE3}"/>
    <cellStyle name="style1621870135192" xfId="46469" xr:uid="{BB406955-F539-45E1-A75B-741BAB291E5B}"/>
    <cellStyle name="style1621870135212" xfId="46478" xr:uid="{09F4AA0B-1AAB-438C-9CE1-F2433E1FB251}"/>
    <cellStyle name="style1621870135232" xfId="46479" xr:uid="{363E9291-6DB1-4E43-9AF7-E72C6A50B8F5}"/>
    <cellStyle name="style1621870135253" xfId="46480" xr:uid="{E06DC38F-C194-4B58-B080-C0617C43C9A4}"/>
    <cellStyle name="style1621870135273" xfId="46481" xr:uid="{2399A159-97B6-4508-B591-199E0980AC5D}"/>
    <cellStyle name="style1621870135283" xfId="46488" xr:uid="{666E8800-21F0-49F2-AA31-498F520970E2}"/>
    <cellStyle name="style1621870135314" xfId="46500" xr:uid="{EEE6CD68-715F-4AC5-B92D-0FAF7494C72B}"/>
    <cellStyle name="style1621870135330" xfId="46489" xr:uid="{39879CBB-450D-494F-9DC6-A11E468F3D73}"/>
    <cellStyle name="style1621870135361" xfId="46501" xr:uid="{B20130DA-1CA4-4841-BA0B-57336C58B095}"/>
    <cellStyle name="style1621870135383" xfId="46512" xr:uid="{869DF002-D122-4B01-ACE7-3A32B841CF85}"/>
    <cellStyle name="style1621870135399" xfId="46513" xr:uid="{3DA1C649-1DEA-401C-B4E7-BBCB21150EB8}"/>
    <cellStyle name="style1621870135430" xfId="46490" xr:uid="{E2116071-747E-4D6C-BB52-0937EBF8580B}"/>
    <cellStyle name="style1621870135446" xfId="46491" xr:uid="{53BE4629-3B81-407A-A07E-7E5296E18730}"/>
    <cellStyle name="style1621870135462" xfId="46492" xr:uid="{356713B8-541D-4E06-B985-2832F5370512}"/>
    <cellStyle name="style1621870135484" xfId="46493" xr:uid="{6074D63D-1793-4DD5-AC21-4CB7221C8423}"/>
    <cellStyle name="style1621870135515" xfId="46502" xr:uid="{C628A0B2-4A93-4CAD-976C-3DDC72FCE208}"/>
    <cellStyle name="style1621870135531" xfId="46503" xr:uid="{CFA7E556-3989-4E65-A8F4-42A379D86C94}"/>
    <cellStyle name="style1621870135546" xfId="46504" xr:uid="{2204C595-BA75-4E9A-980F-8D97972AC573}"/>
    <cellStyle name="style1621870135577" xfId="46505" xr:uid="{F79F8F55-EB36-441E-BBBE-5839444F7CED}"/>
    <cellStyle name="style1621870135600" xfId="46514" xr:uid="{3F159C05-D398-4961-908E-AE6C51158ACD}"/>
    <cellStyle name="style1621870135631" xfId="46515" xr:uid="{C5DFF1D1-3352-445A-BC60-F36BC1B30251}"/>
    <cellStyle name="style1621870135647" xfId="46516" xr:uid="{4173CACD-AB31-4D3F-9051-13B48B54BF18}"/>
    <cellStyle name="style1621870135671" xfId="46517" xr:uid="{9B075008-CF26-4C0A-9D35-69C3453FE44F}"/>
    <cellStyle name="style1621870140114" xfId="46398" xr:uid="{2864C23C-557A-4E88-AD21-2AA194E7E014}"/>
    <cellStyle name="style1621870140146" xfId="46399" xr:uid="{FFCDF8FF-3E12-4622-BACF-64D4300C5D6C}"/>
    <cellStyle name="style1621870140161" xfId="46410" xr:uid="{6CC4F2EA-049A-4D90-A995-9936848A7755}"/>
    <cellStyle name="style1621870140183" xfId="46411" xr:uid="{87CDD328-E07D-488D-9C56-6FED7F8AED17}"/>
    <cellStyle name="style1621870140230" xfId="46401" xr:uid="{7E1F0394-D89C-418B-BBAE-5A215F6020FB}"/>
    <cellStyle name="style1621870140246" xfId="46402" xr:uid="{DD7B81F8-B933-4F53-900C-21B3A0F95B7C}"/>
    <cellStyle name="style1621870140277" xfId="46400" xr:uid="{DC0821DF-1FD3-4C13-9641-CCEBD5E37F6E}"/>
    <cellStyle name="style1621870140284" xfId="46403" xr:uid="{6A520EB1-D978-4DA7-8034-B22E87562295}"/>
    <cellStyle name="style1621870140315" xfId="46412" xr:uid="{6F1E5029-58AD-434E-B16B-4A708EC3379A}"/>
    <cellStyle name="style1621870140331" xfId="46413" xr:uid="{D8DABBDB-9614-49C0-8430-8A12173B6C76}"/>
    <cellStyle name="style1621870140362" xfId="46414" xr:uid="{7B3BE23B-285F-4D27-A4AF-C934121D24CA}"/>
    <cellStyle name="style1621870140377" xfId="46415" xr:uid="{BAD21448-5A43-4277-A231-AA17E4997286}"/>
    <cellStyle name="style1621870140400" xfId="46422" xr:uid="{1C2B25B0-591E-4994-A72A-78B8C8CA3428}"/>
    <cellStyle name="style1621870140415" xfId="46434" xr:uid="{A6F07AA5-AA58-4A56-A4F2-D930E12CCFDA}"/>
    <cellStyle name="style1621870140431" xfId="46423" xr:uid="{5D769CFE-DAB3-49EF-8401-B4C197654570}"/>
    <cellStyle name="style1621870140462" xfId="46435" xr:uid="{2F3F42B5-DD6C-4F6E-8011-7B5C3DBE83FC}"/>
    <cellStyle name="style1621870140484" xfId="46446" xr:uid="{04082702-A251-4062-A6ED-D7754099D0B2}"/>
    <cellStyle name="style1621870140500" xfId="46447" xr:uid="{0D15DBB9-D80E-43C8-B076-B5B70E2274E8}"/>
    <cellStyle name="style1621870140531" xfId="46424" xr:uid="{B09D63A8-AC18-4AF6-87FD-19295B0D37A6}"/>
    <cellStyle name="style1621870140547" xfId="46425" xr:uid="{223A9A11-6FAC-46A8-88C2-94D2C0293A3C}"/>
    <cellStyle name="style1621870140578" xfId="46426" xr:uid="{1CC64E43-1D71-45EA-8EA7-8C506F070CD4}"/>
    <cellStyle name="style1621870140597" xfId="46427" xr:uid="{D5B4DB83-A87D-4396-9EFC-D25499DC04A4}"/>
    <cellStyle name="style1621870140615" xfId="46436" xr:uid="{91404589-58B6-4B84-B788-033ADFFCBC16}"/>
    <cellStyle name="style1621870140637" xfId="46437" xr:uid="{E99F27F2-19AB-44EE-9044-F55D349AC781}"/>
    <cellStyle name="style1621870140658" xfId="46438" xr:uid="{C7D234F8-9DB9-4391-AE1D-2616DE25DD73}"/>
    <cellStyle name="style1621870140678" xfId="46439" xr:uid="{5882925D-A718-4DFD-99E0-ACC4A460A429}"/>
    <cellStyle name="style1621870140709" xfId="46448" xr:uid="{CC4DBE34-7F30-4366-A0DD-6E693B8F0164}"/>
    <cellStyle name="style1621870140729" xfId="46449" xr:uid="{682428F0-A394-43E3-8019-0A4E1D1E4317}"/>
    <cellStyle name="style1621870140747" xfId="46450" xr:uid="{5BCAA11C-2D9B-497D-B5D9-BDCBBDD877AE}"/>
    <cellStyle name="style1621870140770" xfId="46451" xr:uid="{82EEAE4E-71EF-4F7D-8790-420110557C68}"/>
    <cellStyle name="style1621870141761" xfId="46404" xr:uid="{533A93A3-F102-482C-BA90-AEB36DA7D79D}"/>
    <cellStyle name="style1621870141777" xfId="46405" xr:uid="{E23FCE68-C735-4EB5-8DB7-57C275CE9A80}"/>
    <cellStyle name="style1621870141808" xfId="46416" xr:uid="{06A5E9AD-DA22-4560-9AE4-AA754FC91D1C}"/>
    <cellStyle name="style1621870141830" xfId="46417" xr:uid="{71208033-4D39-4036-8973-117D66A8CE10}"/>
    <cellStyle name="style1621870141861" xfId="46407" xr:uid="{D7DA5CEA-15E5-40AE-A082-11480DA098C5}"/>
    <cellStyle name="style1621870141893" xfId="46408" xr:uid="{4A19D52D-A81D-4C3F-839E-F372AB18FA54}"/>
    <cellStyle name="style1621870141915" xfId="46406" xr:uid="{D9CCA3F8-C7B6-40AD-8179-F6268166C4F4}"/>
    <cellStyle name="style1621870141930" xfId="46409" xr:uid="{3E450602-2357-48AB-8EC6-0CB07487BEF1}"/>
    <cellStyle name="style1621870141946" xfId="46418" xr:uid="{2212E812-B800-4F1A-B222-8FF48E536450}"/>
    <cellStyle name="style1621870141962" xfId="46419" xr:uid="{85F64B30-995C-4A54-879D-8FCA9CD9A7D0}"/>
    <cellStyle name="style1621870141993" xfId="46420" xr:uid="{83F9DE75-6FAD-4787-BC36-E3785578CDA6}"/>
    <cellStyle name="style1621870142015" xfId="46421" xr:uid="{ADA36CD5-3F2D-42F5-A9B1-A4D5D3E28144}"/>
    <cellStyle name="style1621870142031" xfId="46428" xr:uid="{2FB03E8D-974D-440F-B076-DF7165E6CFB0}"/>
    <cellStyle name="style1621870142062" xfId="46440" xr:uid="{1AE878EE-0409-4F9C-AF5F-D54AC04C3912}"/>
    <cellStyle name="style1621870142078" xfId="46429" xr:uid="{68912DAC-9DA6-498A-A0FF-83BDA69C8AB6}"/>
    <cellStyle name="style1621870142093" xfId="46441" xr:uid="{30709B55-A845-4AFD-AA1A-54644EC91924}"/>
    <cellStyle name="style1621870142115" xfId="46452" xr:uid="{B0D8B84A-890A-4620-B81E-289B83C2C226}"/>
    <cellStyle name="style1621870142147" xfId="46453" xr:uid="{E5DAAC95-598E-462C-A697-1A7BB762B0BB}"/>
    <cellStyle name="style1621870142162" xfId="46430" xr:uid="{70557548-AE46-4DB1-801A-8F694E475BE6}"/>
    <cellStyle name="style1621870142193" xfId="46431" xr:uid="{E45B60D7-9537-464A-B7BA-DB419DA61890}"/>
    <cellStyle name="style1621870142216" xfId="46432" xr:uid="{6079528D-AC30-47DA-BE66-15BD2BB39142}"/>
    <cellStyle name="style1621870142231" xfId="46433" xr:uid="{3CE048BD-E938-404D-B7FF-72A4C7223383}"/>
    <cellStyle name="style1621870142247" xfId="46442" xr:uid="{3FFAB3D5-C0AF-48DB-BF9D-12B68B733157}"/>
    <cellStyle name="style1621870142278" xfId="46443" xr:uid="{6CA44962-F372-4C09-94AB-EDD122C99179}"/>
    <cellStyle name="style1621870142294" xfId="46444" xr:uid="{F4878BEC-6F39-4FCF-900C-A0E800C225C5}"/>
    <cellStyle name="style1621870142316" xfId="46445" xr:uid="{C3944AEE-3FC0-40CE-9981-CCF0A019F217}"/>
    <cellStyle name="style1621870142347" xfId="46454" xr:uid="{3CF63660-8644-40D0-B1BD-FEF6636FD2E1}"/>
    <cellStyle name="style1621870142363" xfId="46455" xr:uid="{D2F5DE77-00F9-4D38-AC6D-003A1635AD7A}"/>
    <cellStyle name="style1621870142394" xfId="46456" xr:uid="{C07C6D39-4B43-4D96-84F6-B84C51DEDBD2}"/>
    <cellStyle name="style1621870142416" xfId="46457" xr:uid="{64DE71B1-F84C-45C3-B4D4-EF7520C3F913}"/>
    <cellStyle name="text heading" xfId="34382" xr:uid="{00000000-0005-0000-0000-000018000000}"/>
    <cellStyle name="third level head" xfId="34383" xr:uid="{00000000-0005-0000-0000-000019000000}"/>
    <cellStyle name="use of" xfId="34384" xr:uid="{00000000-0005-0000-0000-00001A000000}"/>
  </cellStyles>
  <dxfs count="5">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3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39.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0.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1.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4.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45.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4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52.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53.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4.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7.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0.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1.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2.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3.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4.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6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6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67.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68.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69.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0.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1.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72.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8.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89.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90.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91.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92.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93.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94.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95.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96.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97.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98.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99.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100.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101.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102.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103.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104.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105.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106.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107.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_rels/chart108.xml.rels><?xml version="1.0" encoding="UTF-8" standalone="yes"?>
<Relationships xmlns="http://schemas.openxmlformats.org/package/2006/relationships"><Relationship Id="rId1" Type="http://schemas.openxmlformats.org/officeDocument/2006/relationships/themeOverride" Target="../theme/themeOverride31.xml"/></Relationships>
</file>

<file path=xl/charts/_rels/chart109.xml.rels><?xml version="1.0" encoding="UTF-8" standalone="yes"?>
<Relationships xmlns="http://schemas.openxmlformats.org/package/2006/relationships"><Relationship Id="rId1" Type="http://schemas.openxmlformats.org/officeDocument/2006/relationships/themeOverride" Target="../theme/themeOverride32.xml"/></Relationships>
</file>

<file path=xl/charts/_rels/chart110.xml.rels><?xml version="1.0" encoding="UTF-8" standalone="yes"?>
<Relationships xmlns="http://schemas.openxmlformats.org/package/2006/relationships"><Relationship Id="rId1" Type="http://schemas.openxmlformats.org/officeDocument/2006/relationships/themeOverride" Target="../theme/themeOverride33.xml"/></Relationships>
</file>

<file path=xl/charts/_rels/chart111.xml.rels><?xml version="1.0" encoding="UTF-8" standalone="yes"?>
<Relationships xmlns="http://schemas.openxmlformats.org/package/2006/relationships"><Relationship Id="rId1" Type="http://schemas.openxmlformats.org/officeDocument/2006/relationships/themeOverride" Target="../theme/themeOverride34.xml"/></Relationships>
</file>

<file path=xl/charts/_rels/chart112.xml.rels><?xml version="1.0" encoding="UTF-8" standalone="yes"?>
<Relationships xmlns="http://schemas.openxmlformats.org/package/2006/relationships"><Relationship Id="rId1" Type="http://schemas.openxmlformats.org/officeDocument/2006/relationships/themeOverride" Target="../theme/themeOverride35.xml"/></Relationships>
</file>

<file path=xl/charts/_rels/chart113.xml.rels><?xml version="1.0" encoding="UTF-8" standalone="yes"?>
<Relationships xmlns="http://schemas.openxmlformats.org/package/2006/relationships"><Relationship Id="rId1" Type="http://schemas.openxmlformats.org/officeDocument/2006/relationships/themeOverride" Target="../theme/themeOverride36.xml"/></Relationships>
</file>

<file path=xl/charts/_rels/chart114.xml.rels><?xml version="1.0" encoding="UTF-8" standalone="yes"?>
<Relationships xmlns="http://schemas.openxmlformats.org/package/2006/relationships"><Relationship Id="rId1" Type="http://schemas.openxmlformats.org/officeDocument/2006/relationships/themeOverride" Target="../theme/themeOverride37.xml"/></Relationships>
</file>

<file path=xl/charts/_rels/chart115.xml.rels><?xml version="1.0" encoding="UTF-8" standalone="yes"?>
<Relationships xmlns="http://schemas.openxmlformats.org/package/2006/relationships"><Relationship Id="rId1" Type="http://schemas.openxmlformats.org/officeDocument/2006/relationships/themeOverride" Target="../theme/themeOverride38.xml"/></Relationships>
</file>

<file path=xl/charts/_rels/chart116.xml.rels><?xml version="1.0" encoding="UTF-8" standalone="yes"?>
<Relationships xmlns="http://schemas.openxmlformats.org/package/2006/relationships"><Relationship Id="rId1" Type="http://schemas.openxmlformats.org/officeDocument/2006/relationships/themeOverride" Target="../theme/themeOverride39.xml"/></Relationships>
</file>

<file path=xl/charts/_rels/chart117.xml.rels><?xml version="1.0" encoding="UTF-8" standalone="yes"?>
<Relationships xmlns="http://schemas.openxmlformats.org/package/2006/relationships"><Relationship Id="rId1" Type="http://schemas.openxmlformats.org/officeDocument/2006/relationships/themeOverride" Target="../theme/themeOverride40.xml"/></Relationships>
</file>

<file path=xl/charts/_rels/chart118.xml.rels><?xml version="1.0" encoding="UTF-8" standalone="yes"?>
<Relationships xmlns="http://schemas.openxmlformats.org/package/2006/relationships"><Relationship Id="rId1" Type="http://schemas.openxmlformats.org/officeDocument/2006/relationships/themeOverride" Target="../theme/themeOverride41.xml"/></Relationships>
</file>

<file path=xl/charts/_rels/chart119.xml.rels><?xml version="1.0" encoding="UTF-8" standalone="yes"?>
<Relationships xmlns="http://schemas.openxmlformats.org/package/2006/relationships"><Relationship Id="rId1" Type="http://schemas.openxmlformats.org/officeDocument/2006/relationships/themeOverride" Target="../theme/themeOverride42.xml"/></Relationships>
</file>

<file path=xl/charts/_rels/chart120.xml.rels><?xml version="1.0" encoding="UTF-8" standalone="yes"?>
<Relationships xmlns="http://schemas.openxmlformats.org/package/2006/relationships"><Relationship Id="rId1" Type="http://schemas.openxmlformats.org/officeDocument/2006/relationships/themeOverride" Target="../theme/themeOverride43.xml"/></Relationships>
</file>

<file path=xl/charts/_rels/chart121.xml.rels><?xml version="1.0" encoding="UTF-8" standalone="yes"?>
<Relationships xmlns="http://schemas.openxmlformats.org/package/2006/relationships"><Relationship Id="rId1" Type="http://schemas.openxmlformats.org/officeDocument/2006/relationships/themeOverride" Target="../theme/themeOverride44.xml"/></Relationships>
</file>

<file path=xl/charts/_rels/chart122.xml.rels><?xml version="1.0" encoding="UTF-8" standalone="yes"?>
<Relationships xmlns="http://schemas.openxmlformats.org/package/2006/relationships"><Relationship Id="rId1" Type="http://schemas.openxmlformats.org/officeDocument/2006/relationships/themeOverride" Target="../theme/themeOverride45.xml"/></Relationships>
</file>

<file path=xl/charts/_rels/chart123.xml.rels><?xml version="1.0" encoding="UTF-8" standalone="yes"?>
<Relationships xmlns="http://schemas.openxmlformats.org/package/2006/relationships"><Relationship Id="rId1" Type="http://schemas.openxmlformats.org/officeDocument/2006/relationships/themeOverride" Target="../theme/themeOverride4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2011</c:v>
                </c:pt>
                <c:pt idx="1">
                  <c:v>2014</c:v>
                </c:pt>
                <c:pt idx="2">
                  <c:v>2020</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2011</c:v>
                </c:pt>
                <c:pt idx="1">
                  <c:v>2014</c:v>
                </c:pt>
                <c:pt idx="2">
                  <c:v>2020</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2011</c:v>
                </c:pt>
                <c:pt idx="1">
                  <c:v>2014</c:v>
                </c:pt>
                <c:pt idx="2">
                  <c:v>2020</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2011</c:v>
                </c:pt>
                <c:pt idx="1">
                  <c:v>2014</c:v>
                </c:pt>
                <c:pt idx="2">
                  <c:v>2020</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2011</c:v>
                </c:pt>
                <c:pt idx="1">
                  <c:v>2014</c:v>
                </c:pt>
                <c:pt idx="2">
                  <c:v>2020</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2011</c:v>
                </c:pt>
                <c:pt idx="1">
                  <c:v>2014</c:v>
                </c:pt>
                <c:pt idx="2">
                  <c:v>2020</c:v>
                </c:pt>
              </c:numCache>
            </c:numRef>
          </c:xVal>
          <c:yVal>
            <c:numRef>
              <c:f>Water!$X$105:$X$116</c:f>
              <c:numCache>
                <c:formatCode>0.0</c:formatCode>
                <c:ptCount val="12"/>
                <c:pt idx="0">
                  <c:v>99.897092069771915</c:v>
                </c:pt>
                <c:pt idx="1">
                  <c:v>99.866985647676088</c:v>
                </c:pt>
                <c:pt idx="2">
                  <c:v>99.613747055944117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2011</c:v>
                </c:pt>
                <c:pt idx="1">
                  <c:v>2014</c:v>
                </c:pt>
                <c:pt idx="2">
                  <c:v>2020</c:v>
                </c:pt>
              </c:numCache>
            </c:numRef>
          </c:xVal>
          <c:yVal>
            <c:numRef>
              <c:f>Water!$S$105:$S$116</c:f>
              <c:numCache>
                <c:formatCode>0.0</c:formatCode>
                <c:ptCount val="12"/>
                <c:pt idx="0">
                  <c:v>99.717312974980047</c:v>
                </c:pt>
                <c:pt idx="1">
                  <c:v>99.862008289907067</c:v>
                </c:pt>
                <c:pt idx="2">
                  <c:v>99.941359074477447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2011</c:v>
                </c:pt>
                <c:pt idx="1">
                  <c:v>2014</c:v>
                </c:pt>
                <c:pt idx="2">
                  <c:v>2020</c:v>
                </c:pt>
              </c:numCache>
            </c:numRef>
          </c:xVal>
          <c:yVal>
            <c:numRef>
              <c:f>Water!$N$105:$N$116</c:f>
              <c:numCache>
                <c:formatCode>0.0</c:formatCode>
                <c:ptCount val="12"/>
                <c:pt idx="0">
                  <c:v>99.634744906356772</c:v>
                </c:pt>
                <c:pt idx="1">
                  <c:v>99.964695561013912</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2011</c:v>
                </c:pt>
                <c:pt idx="1">
                  <c:v>2014</c:v>
                </c:pt>
                <c:pt idx="2">
                  <c:v>2020</c:v>
                </c:pt>
              </c:numCache>
            </c:numRef>
          </c:xVal>
          <c:yVal>
            <c:numRef>
              <c:f>Water!$I$105:$I$116</c:f>
              <c:numCache>
                <c:formatCode>0.0</c:formatCode>
                <c:ptCount val="12"/>
                <c:pt idx="0">
                  <c:v>99.249822611117153</c:v>
                </c:pt>
                <c:pt idx="1">
                  <c:v>99.819779959829063</c:v>
                </c:pt>
                <c:pt idx="2">
                  <c:v>99.900193157137437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2011</c:v>
                </c:pt>
                <c:pt idx="1">
                  <c:v>2014</c:v>
                </c:pt>
                <c:pt idx="2">
                  <c:v>2020</c:v>
                </c:pt>
              </c:numCache>
            </c:numRef>
          </c:xVal>
          <c:yVal>
            <c:numRef>
              <c:f>Water!$D$105:$D$116</c:f>
              <c:numCache>
                <c:formatCode>0.0</c:formatCode>
                <c:ptCount val="12"/>
                <c:pt idx="0">
                  <c:v>97.930025585069018</c:v>
                </c:pt>
                <c:pt idx="1">
                  <c:v>99.6880097879056</c:v>
                </c:pt>
                <c:pt idx="2">
                  <c:v>99.410473578802197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Water!$E$99:$E$100</c:f>
              <c:numCache>
                <c:formatCode>0.0</c:formatCode>
                <c:ptCount val="2"/>
                <c:pt idx="0">
                  <c:v>97.436247458846751</c:v>
                </c:pt>
                <c:pt idx="1">
                  <c:v>98.902960235855204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Water!$F$99:$F$100</c:f>
              <c:numCache>
                <c:formatCode>0.0</c:formatCode>
                <c:ptCount val="2"/>
                <c:pt idx="0">
                  <c:v>0.76693327281749779</c:v>
                </c:pt>
                <c:pt idx="1">
                  <c:v>0.77847795828816346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Water!$G$99:$G$100</c:f>
              <c:numCache>
                <c:formatCode>0.0</c:formatCode>
                <c:ptCount val="2"/>
                <c:pt idx="0">
                  <c:v>1.7968192683357529</c:v>
                </c:pt>
                <c:pt idx="1">
                  <c:v>0.31856180585663196</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2005</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Water!$J$99:$J$100</c:f>
              <c:numCache>
                <c:formatCode>0.0</c:formatCode>
                <c:ptCount val="2"/>
                <c:pt idx="0">
                  <c:v>98.387008637892066</c:v>
                </c:pt>
                <c:pt idx="1">
                  <c:v>99.083137720990038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Water!$K$99:$K$100</c:f>
              <c:numCache>
                <c:formatCode>0.0</c:formatCode>
                <c:ptCount val="2"/>
                <c:pt idx="0">
                  <c:v>0.88646202650874795</c:v>
                </c:pt>
                <c:pt idx="1">
                  <c:v>0.89273411472708053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Water!$L$99:$L$100</c:f>
              <c:numCache>
                <c:formatCode>0.0</c:formatCode>
                <c:ptCount val="2"/>
                <c:pt idx="0">
                  <c:v>0.72652933559918154</c:v>
                </c:pt>
                <c:pt idx="1">
                  <c:v>2.4128164282885223E-2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Water!$O$99:$O$100</c:f>
              <c:numCache>
                <c:formatCode>0.0</c:formatCode>
                <c:ptCount val="2"/>
                <c:pt idx="0">
                  <c:v>99.435119743818873</c:v>
                </c:pt>
                <c:pt idx="1">
                  <c:v>99.781641960719753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Water!$P$99:$P$100</c:f>
              <c:numCache>
                <c:formatCode>0.0</c:formatCode>
                <c:ptCount val="2"/>
                <c:pt idx="0">
                  <c:v>0.21759972432007305</c:v>
                </c:pt>
                <c:pt idx="1">
                  <c:v>0.21835803928024689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Water!$Q$99:$Q$100</c:f>
              <c:numCache>
                <c:formatCode>0.0</c:formatCode>
                <c:ptCount val="2"/>
                <c:pt idx="0">
                  <c:v>0.34728053186105967</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Water!$T$99:$T$100</c:f>
              <c:numCache>
                <c:formatCode>0.0</c:formatCode>
                <c:ptCount val="2"/>
                <c:pt idx="0">
                  <c:v>99.409941713248827</c:v>
                </c:pt>
                <c:pt idx="1">
                  <c:v>99.664693492645171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Water!$U$99:$U$100</c:f>
              <c:numCache>
                <c:formatCode>0.0</c:formatCode>
                <c:ptCount val="2"/>
                <c:pt idx="0">
                  <c:v>0.29092289760220746</c:v>
                </c:pt>
                <c:pt idx="1">
                  <c:v>0.29166842792396425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Water!$V$99:$V$100</c:f>
              <c:numCache>
                <c:formatCode>0.0</c:formatCode>
                <c:ptCount val="2"/>
                <c:pt idx="0">
                  <c:v>0.29913538914897231</c:v>
                </c:pt>
                <c:pt idx="1">
                  <c:v>4.3638079430863286E-2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Water!$Y$99:$Y$100</c:f>
              <c:numCache>
                <c:formatCode>0.0</c:formatCode>
                <c:ptCount val="2"/>
                <c:pt idx="0">
                  <c:v>99.77280334101161</c:v>
                </c:pt>
                <c:pt idx="1">
                  <c:v>99.410432693735686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Water!$Z$99:$Z$100</c:f>
              <c:numCache>
                <c:formatCode>0.0</c:formatCode>
                <c:ptCount val="2"/>
                <c:pt idx="0">
                  <c:v>0.21789329493479948</c:v>
                </c:pt>
                <c:pt idx="1">
                  <c:v>0.21710191560417436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Water!$AA$99:$AA$100</c:f>
              <c:numCache>
                <c:formatCode>0.0</c:formatCode>
                <c:ptCount val="2"/>
                <c:pt idx="0">
                  <c:v>9.3033640535935547E-3</c:v>
                </c:pt>
                <c:pt idx="1">
                  <c:v>0.37246539066013895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2011</c:v>
                </c:pt>
                <c:pt idx="1">
                  <c:v>2014</c:v>
                </c:pt>
                <c:pt idx="2">
                  <c:v>2020</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2011</c:v>
                </c:pt>
                <c:pt idx="1">
                  <c:v>2014</c:v>
                </c:pt>
                <c:pt idx="2">
                  <c:v>2020</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2011</c:v>
                </c:pt>
                <c:pt idx="1">
                  <c:v>2014</c:v>
                </c:pt>
                <c:pt idx="2">
                  <c:v>2020</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2011</c:v>
                </c:pt>
                <c:pt idx="1">
                  <c:v>2014</c:v>
                </c:pt>
                <c:pt idx="2">
                  <c:v>2020</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2011</c:v>
                </c:pt>
                <c:pt idx="1">
                  <c:v>2014</c:v>
                </c:pt>
                <c:pt idx="2">
                  <c:v>2020</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2011</c:v>
                </c:pt>
                <c:pt idx="1">
                  <c:v>2014</c:v>
                </c:pt>
                <c:pt idx="2">
                  <c:v>2020</c:v>
                </c:pt>
              </c:numCache>
            </c:numRef>
          </c:xVal>
          <c:yVal>
            <c:numRef>
              <c:f>Water!$X$205:$X$216</c:f>
              <c:numCache>
                <c:formatCode>0.0</c:formatCode>
                <c:ptCount val="12"/>
                <c:pt idx="0">
                  <c:v>99.906536114297609</c:v>
                </c:pt>
                <c:pt idx="1">
                  <c:v>100</c:v>
                </c:pt>
                <c:pt idx="2">
                  <c:v>99.590432139482772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2011</c:v>
                </c:pt>
                <c:pt idx="1">
                  <c:v>2014</c:v>
                </c:pt>
                <c:pt idx="2">
                  <c:v>2020</c:v>
                </c:pt>
              </c:numCache>
            </c:numRef>
          </c:xVal>
          <c:yVal>
            <c:numRef>
              <c:f>Water!$S$205:$S$216</c:f>
              <c:numCache>
                <c:formatCode>0.0</c:formatCode>
                <c:ptCount val="12"/>
                <c:pt idx="0">
                  <c:v>99.76263090205218</c:v>
                </c:pt>
                <c:pt idx="1">
                  <c:v>99.958186056841996</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2011</c:v>
                </c:pt>
                <c:pt idx="1">
                  <c:v>2014</c:v>
                </c:pt>
                <c:pt idx="2">
                  <c:v>2020</c:v>
                </c:pt>
              </c:numCache>
            </c:numRef>
          </c:xVal>
          <c:yVal>
            <c:numRef>
              <c:f>Water!$N$205:$N$216</c:f>
              <c:numCache>
                <c:formatCode>0.0</c:formatCode>
                <c:ptCount val="12"/>
                <c:pt idx="0">
                  <c:v>99.424836530454058</c:v>
                </c:pt>
                <c:pt idx="1">
                  <c:v>99.855994315806456</c:v>
                </c:pt>
                <c:pt idx="2">
                  <c:v>99.984570805283923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2011</c:v>
                </c:pt>
                <c:pt idx="1">
                  <c:v>2014</c:v>
                </c:pt>
                <c:pt idx="2">
                  <c:v>2020</c:v>
                </c:pt>
              </c:numCache>
            </c:numRef>
          </c:xVal>
          <c:yVal>
            <c:numRef>
              <c:f>Water!$I$205:$I$216</c:f>
              <c:numCache>
                <c:formatCode>0.0</c:formatCode>
                <c:ptCount val="12"/>
                <c:pt idx="0">
                  <c:v>99.050801618044744</c:v>
                </c:pt>
                <c:pt idx="1">
                  <c:v>99.902679721160254</c:v>
                </c:pt>
                <c:pt idx="2">
                  <c:v>99.817796522216412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2011</c:v>
                </c:pt>
                <c:pt idx="1">
                  <c:v>2014</c:v>
                </c:pt>
                <c:pt idx="2">
                  <c:v>2020</c:v>
                </c:pt>
              </c:numCache>
            </c:numRef>
          </c:xVal>
          <c:yVal>
            <c:numRef>
              <c:f>Water!$D$205:$D$216</c:f>
              <c:numCache>
                <c:formatCode>0.0</c:formatCode>
                <c:ptCount val="12"/>
                <c:pt idx="0">
                  <c:v>97.409550403502152</c:v>
                </c:pt>
                <c:pt idx="1">
                  <c:v>99.707386999954423</c:v>
                </c:pt>
                <c:pt idx="2">
                  <c:v>99.527848259548534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Water!$E$199:$E$200</c:f>
              <c:numCache>
                <c:formatCode>0.0</c:formatCode>
                <c:ptCount val="2"/>
                <c:pt idx="0">
                  <c:v>97.086122292377482</c:v>
                </c:pt>
                <c:pt idx="1">
                  <c:v>99.244692159602423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Water!$F$199:$F$200</c:f>
              <c:numCache>
                <c:formatCode>0.0</c:formatCode>
                <c:ptCount val="2"/>
                <c:pt idx="0">
                  <c:v>0.61066540236997502</c:v>
                </c:pt>
                <c:pt idx="1">
                  <c:v>0.62424266661112915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Water!$G$199:$G$200</c:f>
              <c:numCache>
                <c:formatCode>0.0</c:formatCode>
                <c:ptCount val="2"/>
                <c:pt idx="0">
                  <c:v>2.3032123052525435</c:v>
                </c:pt>
                <c:pt idx="1">
                  <c:v>0.13106517378645322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Water!$J$199:$J$200</c:f>
              <c:numCache>
                <c:formatCode>0.0</c:formatCode>
                <c:ptCount val="2"/>
                <c:pt idx="0">
                  <c:v>98.444496903105744</c:v>
                </c:pt>
                <c:pt idx="1">
                  <c:v>99.220113177352417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Water!$K$199:$K$200</c:f>
              <c:numCache>
                <c:formatCode>0.0</c:formatCode>
                <c:ptCount val="2"/>
                <c:pt idx="0">
                  <c:v>0.71977241959526816</c:v>
                </c:pt>
                <c:pt idx="1">
                  <c:v>0.72544330237647114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Water!$L$199:$L$200</c:f>
              <c:numCache>
                <c:formatCode>0.0</c:formatCode>
                <c:ptCount val="2"/>
                <c:pt idx="0">
                  <c:v>0.83573067729898298</c:v>
                </c:pt>
                <c:pt idx="1">
                  <c:v>5.4443520271107104E-2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Water!$O$199:$O$200</c:f>
              <c:numCache>
                <c:formatCode>0.0</c:formatCode>
                <c:ptCount val="2"/>
                <c:pt idx="0">
                  <c:v>98.982147818653871</c:v>
                </c:pt>
                <c:pt idx="1">
                  <c:v>99.562680227399682</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Water!$P$199:$P$200</c:f>
              <c:numCache>
                <c:formatCode>0.0</c:formatCode>
                <c:ptCount val="2"/>
                <c:pt idx="0">
                  <c:v>0.43476983822330095</c:v>
                </c:pt>
                <c:pt idx="1">
                  <c:v>0.4373197726003184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Water!$Q$199:$Q$200</c:f>
              <c:numCache>
                <c:formatCode>0.0</c:formatCode>
                <c:ptCount val="2"/>
                <c:pt idx="0">
                  <c:v>0.58308234312282536</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Water!$T$199:$T$200</c:f>
              <c:numCache>
                <c:formatCode>0.0</c:formatCode>
                <c:ptCount val="2"/>
                <c:pt idx="0">
                  <c:v>99.662579634204747</c:v>
                </c:pt>
                <c:pt idx="1">
                  <c:v>99.897011866611052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Water!$U$199:$U$200</c:f>
              <c:numCache>
                <c:formatCode>0.0</c:formatCode>
                <c:ptCount val="2"/>
                <c:pt idx="0">
                  <c:v>0.10274644710054755</c:v>
                </c:pt>
                <c:pt idx="1">
                  <c:v>0.10298813338896196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Water!$V$199:$V$200</c:f>
              <c:numCache>
                <c:formatCode>0.0</c:formatCode>
                <c:ptCount val="2"/>
                <c:pt idx="0">
                  <c:v>0.23467391869471044</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Water!$Y$199:$Y$200</c:f>
              <c:numCache>
                <c:formatCode>0.0</c:formatCode>
                <c:ptCount val="2"/>
                <c:pt idx="0">
                  <c:v>99.876208298353134</c:v>
                </c:pt>
                <c:pt idx="1">
                  <c:v>99.509701535990473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Water!$Z$199:$Z$200</c:f>
              <c:numCache>
                <c:formatCode>0.0</c:formatCode>
                <c:ptCount val="2"/>
                <c:pt idx="0">
                  <c:v>0.1237917016468657</c:v>
                </c:pt>
                <c:pt idx="1">
                  <c:v>0.12333743434386171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Water!$AA$199:$AA$200</c:f>
              <c:numCache>
                <c:formatCode>0.0</c:formatCode>
                <c:ptCount val="2"/>
                <c:pt idx="0">
                  <c:v>0</c:v>
                </c:pt>
                <c:pt idx="1">
                  <c:v>0.36696102966566002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2011</c:v>
                </c:pt>
                <c:pt idx="1">
                  <c:v>2014</c:v>
                </c:pt>
                <c:pt idx="2">
                  <c:v>2020</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2011</c:v>
                </c:pt>
                <c:pt idx="1">
                  <c:v>2014</c:v>
                </c:pt>
                <c:pt idx="2">
                  <c:v>2020</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2011</c:v>
                </c:pt>
                <c:pt idx="1">
                  <c:v>2014</c:v>
                </c:pt>
                <c:pt idx="2">
                  <c:v>2020</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2011</c:v>
                </c:pt>
                <c:pt idx="1">
                  <c:v>2014</c:v>
                </c:pt>
                <c:pt idx="2">
                  <c:v>2020</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2011</c:v>
                </c:pt>
                <c:pt idx="1">
                  <c:v>2014</c:v>
                </c:pt>
                <c:pt idx="2">
                  <c:v>2020</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2011</c:v>
                </c:pt>
                <c:pt idx="1">
                  <c:v>2014</c:v>
                </c:pt>
                <c:pt idx="2">
                  <c:v>2020</c:v>
                </c:pt>
              </c:numCache>
            </c:numRef>
          </c:xVal>
          <c:yVal>
            <c:numRef>
              <c:f>Water!$X$305:$X$316</c:f>
              <c:numCache>
                <c:formatCode>0.0</c:formatCode>
                <c:ptCount val="12"/>
                <c:pt idx="0">
                  <c:v>99.799946478861415</c:v>
                </c:pt>
                <c:pt idx="1">
                  <c:v>99.471067225781411</c:v>
                </c:pt>
                <c:pt idx="2">
                  <c:v>99.522466633129454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2011</c:v>
                </c:pt>
                <c:pt idx="1">
                  <c:v>2014</c:v>
                </c:pt>
                <c:pt idx="2">
                  <c:v>2020</c:v>
                </c:pt>
              </c:numCache>
            </c:numRef>
          </c:xVal>
          <c:yVal>
            <c:numRef>
              <c:f>Water!$S$305:$S$316</c:f>
              <c:numCache>
                <c:formatCode>0.0</c:formatCode>
                <c:ptCount val="12"/>
                <c:pt idx="0">
                  <c:v>100</c:v>
                </c:pt>
                <c:pt idx="1">
                  <c:v>99.416970297146705</c:v>
                </c:pt>
                <c:pt idx="2">
                  <c:v>99.597687155361243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2011</c:v>
                </c:pt>
                <c:pt idx="1">
                  <c:v>2014</c:v>
                </c:pt>
                <c:pt idx="2">
                  <c:v>2020</c:v>
                </c:pt>
              </c:numCache>
            </c:numRef>
          </c:xVal>
          <c:yVal>
            <c:numRef>
              <c:f>Water!$N$305:$N$316</c:f>
              <c:numCache>
                <c:formatCode>0.0</c:formatCode>
                <c:ptCount val="12"/>
                <c:pt idx="0">
                  <c:v>99.480244163336394</c:v>
                </c:pt>
                <c:pt idx="1">
                  <c:v>99.678967113653968</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2011</c:v>
                </c:pt>
                <c:pt idx="1">
                  <c:v>2014</c:v>
                </c:pt>
                <c:pt idx="2">
                  <c:v>2020</c:v>
                </c:pt>
              </c:numCache>
            </c:numRef>
          </c:xVal>
          <c:yVal>
            <c:numRef>
              <c:f>Water!$I$305:$I$316</c:f>
              <c:numCache>
                <c:formatCode>0.0</c:formatCode>
                <c:ptCount val="12"/>
                <c:pt idx="0">
                  <c:v>99.678623883718871</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2011</c:v>
                </c:pt>
                <c:pt idx="1">
                  <c:v>2014</c:v>
                </c:pt>
                <c:pt idx="2">
                  <c:v>2020</c:v>
                </c:pt>
              </c:numCache>
            </c:numRef>
          </c:xVal>
          <c:yVal>
            <c:numRef>
              <c:f>Water!$D$305:$D$316</c:f>
              <c:numCache>
                <c:formatCode>0.0</c:formatCode>
                <c:ptCount val="12"/>
                <c:pt idx="0">
                  <c:v>99.422148306491252</c:v>
                </c:pt>
                <c:pt idx="1">
                  <c:v>99.225866524377963</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Water!$E$299:$E$300</c:f>
              <c:numCache>
                <c:formatCode>0.0</c:formatCode>
                <c:ptCount val="2"/>
                <c:pt idx="0">
                  <c:v>98.053724595811033</c:v>
                </c:pt>
                <c:pt idx="1">
                  <c:v>98.853241402572706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Water!$F$299:$F$300</c:f>
              <c:numCache>
                <c:formatCode>0.0</c:formatCode>
                <c:ptCount val="2"/>
                <c:pt idx="0">
                  <c:v>1.0548222169086379</c:v>
                </c:pt>
                <c:pt idx="1">
                  <c:v>1.0634230945809593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Water!$G$299:$G$300</c:f>
              <c:numCache>
                <c:formatCode>0.0</c:formatCode>
                <c:ptCount val="2"/>
                <c:pt idx="0">
                  <c:v>0.89145318728033374</c:v>
                </c:pt>
                <c:pt idx="1">
                  <c:v>8.3335502846338727E-2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Water!$J$299:$J$300</c:f>
              <c:numCache>
                <c:formatCode>0.0</c:formatCode>
                <c:ptCount val="2"/>
                <c:pt idx="0">
                  <c:v>99.145029353268257</c:v>
                </c:pt>
                <c:pt idx="1">
                  <c:v>99.434152913215954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Water!$K$299:$K$300</c:f>
              <c:numCache>
                <c:formatCode>0.0</c:formatCode>
                <c:ptCount val="2"/>
                <c:pt idx="0">
                  <c:v>0.5642017796202351</c:v>
                </c:pt>
                <c:pt idx="1">
                  <c:v>0.56584708678406059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Water!$L$299:$L$300</c:f>
              <c:numCache>
                <c:formatCode>0.0</c:formatCode>
                <c:ptCount val="2"/>
                <c:pt idx="0">
                  <c:v>0.29076886711150962</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Water!$O$299:$O$300</c:f>
              <c:numCache>
                <c:formatCode>0.0</c:formatCode>
                <c:ptCount val="2"/>
                <c:pt idx="0">
                  <c:v>98.80011911756894</c:v>
                </c:pt>
                <c:pt idx="1">
                  <c:v>99.419630757642793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Water!$P$299:$P$300</c:f>
              <c:numCache>
                <c:formatCode>0.0</c:formatCode>
                <c:ptCount val="2"/>
                <c:pt idx="0">
                  <c:v>0.576752798618268</c:v>
                </c:pt>
                <c:pt idx="1">
                  <c:v>0.58036924235720733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Water!$Q$299:$Q$300</c:f>
              <c:numCache>
                <c:formatCode>0.0</c:formatCode>
                <c:ptCount val="2"/>
                <c:pt idx="0">
                  <c:v>0.62312808381278728</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Water!$T$299:$T$300</c:f>
              <c:numCache>
                <c:formatCode>0.0</c:formatCode>
                <c:ptCount val="2"/>
                <c:pt idx="0">
                  <c:v>99.18812039200931</c:v>
                </c:pt>
                <c:pt idx="1">
                  <c:v>98.816555845778126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Water!$U$299:$U$300</c:f>
              <c:numCache>
                <c:formatCode>0.0</c:formatCode>
                <c:ptCount val="2"/>
                <c:pt idx="0">
                  <c:v>0.68750845220864931</c:v>
                </c:pt>
                <c:pt idx="1">
                  <c:v>0.68493300501733845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Water!$V$299:$V$300</c:f>
              <c:numCache>
                <c:formatCode>0.0</c:formatCode>
                <c:ptCount val="2"/>
                <c:pt idx="0">
                  <c:v>0.12437115578204327</c:v>
                </c:pt>
                <c:pt idx="1">
                  <c:v>0.49851114920453199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Water!$Y$299:$Y$300</c:f>
              <c:numCache>
                <c:formatCode>0.0</c:formatCode>
                <c:ptCount val="2"/>
                <c:pt idx="0">
                  <c:v>99.116647941962</c:v>
                </c:pt>
                <c:pt idx="1">
                  <c:v>98.841174130978416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Water!$Z$299:$Z$300</c:f>
              <c:numCache>
                <c:formatCode>0.0</c:formatCode>
                <c:ptCount val="2"/>
                <c:pt idx="0">
                  <c:v>0.63239597666397007</c:v>
                </c:pt>
                <c:pt idx="1">
                  <c:v>0.63063836547190955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Water!$AA$299:$AA$300</c:f>
              <c:numCache>
                <c:formatCode>0.0</c:formatCode>
                <c:ptCount val="2"/>
                <c:pt idx="0">
                  <c:v>0.25095608137402792</c:v>
                </c:pt>
                <c:pt idx="1">
                  <c:v>0.52818750354967392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Water!$E$299:$E$300</c:f>
              <c:numCache>
                <c:formatCode>0.0</c:formatCode>
                <c:ptCount val="2"/>
                <c:pt idx="0">
                  <c:v>98.053724595811033</c:v>
                </c:pt>
                <c:pt idx="1">
                  <c:v>98.853241402572706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Water!$F$299:$F$300</c:f>
              <c:numCache>
                <c:formatCode>0.0</c:formatCode>
                <c:ptCount val="2"/>
                <c:pt idx="0">
                  <c:v>1.0548222169086379</c:v>
                </c:pt>
                <c:pt idx="1">
                  <c:v>1.0634230945809593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Water!$G$299:$G$300</c:f>
              <c:numCache>
                <c:formatCode>0.0</c:formatCode>
                <c:ptCount val="2"/>
                <c:pt idx="0">
                  <c:v>0.89145318728033374</c:v>
                </c:pt>
                <c:pt idx="1">
                  <c:v>8.3335502846338727E-2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Water!$J$299:$J$300</c:f>
              <c:numCache>
                <c:formatCode>0.0</c:formatCode>
                <c:ptCount val="2"/>
                <c:pt idx="0">
                  <c:v>99.145029353268257</c:v>
                </c:pt>
                <c:pt idx="1">
                  <c:v>99.434152913215954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Water!$K$299:$K$300</c:f>
              <c:numCache>
                <c:formatCode>0.0</c:formatCode>
                <c:ptCount val="2"/>
                <c:pt idx="0">
                  <c:v>0.5642017796202351</c:v>
                </c:pt>
                <c:pt idx="1">
                  <c:v>0.56584708678406059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Water!$L$299:$L$300</c:f>
              <c:numCache>
                <c:formatCode>0.0</c:formatCode>
                <c:ptCount val="2"/>
                <c:pt idx="0">
                  <c:v>0.29076886711150962</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Water!$O$299:$O$300</c:f>
              <c:numCache>
                <c:formatCode>0.0</c:formatCode>
                <c:ptCount val="2"/>
                <c:pt idx="0">
                  <c:v>98.80011911756894</c:v>
                </c:pt>
                <c:pt idx="1">
                  <c:v>99.419630757642793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Water!$P$299:$P$300</c:f>
              <c:numCache>
                <c:formatCode>0.0</c:formatCode>
                <c:ptCount val="2"/>
                <c:pt idx="0">
                  <c:v>0.576752798618268</c:v>
                </c:pt>
                <c:pt idx="1">
                  <c:v>0.58036924235720733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Water!$Q$299:$Q$300</c:f>
              <c:numCache>
                <c:formatCode>0.0</c:formatCode>
                <c:ptCount val="2"/>
                <c:pt idx="0">
                  <c:v>0.62312808381278728</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Water!$T$299:$T$300</c:f>
              <c:numCache>
                <c:formatCode>0.0</c:formatCode>
                <c:ptCount val="2"/>
                <c:pt idx="0">
                  <c:v>99.18812039200931</c:v>
                </c:pt>
                <c:pt idx="1">
                  <c:v>98.816555845778126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Water!$U$299:$U$300</c:f>
              <c:numCache>
                <c:formatCode>0.0</c:formatCode>
                <c:ptCount val="2"/>
                <c:pt idx="0">
                  <c:v>0.68750845220864931</c:v>
                </c:pt>
                <c:pt idx="1">
                  <c:v>0.68493300501733845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Water!$V$299:$V$300</c:f>
              <c:numCache>
                <c:formatCode>0.0</c:formatCode>
                <c:ptCount val="2"/>
                <c:pt idx="0">
                  <c:v>0.12437115578204327</c:v>
                </c:pt>
                <c:pt idx="1">
                  <c:v>0.49851114920453199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Water!$Y$299:$Y$300</c:f>
              <c:numCache>
                <c:formatCode>0.0</c:formatCode>
                <c:ptCount val="2"/>
                <c:pt idx="0">
                  <c:v>99.116647941962</c:v>
                </c:pt>
                <c:pt idx="1">
                  <c:v>98.841174130978416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Water!$Z$299:$Z$300</c:f>
              <c:numCache>
                <c:formatCode>0.0</c:formatCode>
                <c:ptCount val="2"/>
                <c:pt idx="0">
                  <c:v>0.63239597666397007</c:v>
                </c:pt>
                <c:pt idx="1">
                  <c:v>0.63063836547190955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Water!$AA$299:$AA$300</c:f>
              <c:numCache>
                <c:formatCode>0.0</c:formatCode>
                <c:ptCount val="2"/>
                <c:pt idx="0">
                  <c:v>0.25095608137402792</c:v>
                </c:pt>
                <c:pt idx="1">
                  <c:v>0.52818750354967392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Water!$E$99:$E$100</c:f>
              <c:numCache>
                <c:formatCode>0.0</c:formatCode>
                <c:ptCount val="2"/>
                <c:pt idx="0">
                  <c:v>97.436247458846751</c:v>
                </c:pt>
                <c:pt idx="1">
                  <c:v>98.902960235855204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Water!$F$99:$F$100</c:f>
              <c:numCache>
                <c:formatCode>0.0</c:formatCode>
                <c:ptCount val="2"/>
                <c:pt idx="0">
                  <c:v>0.76693327281749779</c:v>
                </c:pt>
                <c:pt idx="1">
                  <c:v>0.77847795828816346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Water!$G$99:$G$100</c:f>
              <c:numCache>
                <c:formatCode>0.0</c:formatCode>
                <c:ptCount val="2"/>
                <c:pt idx="0">
                  <c:v>1.7968192683357529</c:v>
                </c:pt>
                <c:pt idx="1">
                  <c:v>0.31856180585663196</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2005</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Water!$J$99:$J$100</c:f>
              <c:numCache>
                <c:formatCode>0.0</c:formatCode>
                <c:ptCount val="2"/>
                <c:pt idx="0">
                  <c:v>98.387008637892066</c:v>
                </c:pt>
                <c:pt idx="1">
                  <c:v>99.083137720990038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Water!$K$99:$K$100</c:f>
              <c:numCache>
                <c:formatCode>0.0</c:formatCode>
                <c:ptCount val="2"/>
                <c:pt idx="0">
                  <c:v>0.88646202650874795</c:v>
                </c:pt>
                <c:pt idx="1">
                  <c:v>0.89273411472708053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Water!$L$99:$L$100</c:f>
              <c:numCache>
                <c:formatCode>0.0</c:formatCode>
                <c:ptCount val="2"/>
                <c:pt idx="0">
                  <c:v>0.72652933559918154</c:v>
                </c:pt>
                <c:pt idx="1">
                  <c:v>2.4128164282885223E-2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Water!$O$99:$O$100</c:f>
              <c:numCache>
                <c:formatCode>0.0</c:formatCode>
                <c:ptCount val="2"/>
                <c:pt idx="0">
                  <c:v>99.435119743818873</c:v>
                </c:pt>
                <c:pt idx="1">
                  <c:v>99.781641960719753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Water!$P$99:$P$100</c:f>
              <c:numCache>
                <c:formatCode>0.0</c:formatCode>
                <c:ptCount val="2"/>
                <c:pt idx="0">
                  <c:v>0.21759972432007305</c:v>
                </c:pt>
                <c:pt idx="1">
                  <c:v>0.21835803928024689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Water!$Q$99:$Q$100</c:f>
              <c:numCache>
                <c:formatCode>0.0</c:formatCode>
                <c:ptCount val="2"/>
                <c:pt idx="0">
                  <c:v>0.34728053186105967</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Water!$T$99:$T$100</c:f>
              <c:numCache>
                <c:formatCode>0.0</c:formatCode>
                <c:ptCount val="2"/>
                <c:pt idx="0">
                  <c:v>99.409941713248827</c:v>
                </c:pt>
                <c:pt idx="1">
                  <c:v>99.664693492645171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Water!$U$99:$U$100</c:f>
              <c:numCache>
                <c:formatCode>0.0</c:formatCode>
                <c:ptCount val="2"/>
                <c:pt idx="0">
                  <c:v>0.29092289760220746</c:v>
                </c:pt>
                <c:pt idx="1">
                  <c:v>0.29166842792396425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Water!$V$99:$V$100</c:f>
              <c:numCache>
                <c:formatCode>0.0</c:formatCode>
                <c:ptCount val="2"/>
                <c:pt idx="0">
                  <c:v>0.29913538914897231</c:v>
                </c:pt>
                <c:pt idx="1">
                  <c:v>4.3638079430863286E-2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Water!$Y$99:$Y$100</c:f>
              <c:numCache>
                <c:formatCode>0.0</c:formatCode>
                <c:ptCount val="2"/>
                <c:pt idx="0">
                  <c:v>99.77280334101161</c:v>
                </c:pt>
                <c:pt idx="1">
                  <c:v>99.410432693735686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Water!$Z$99:$Z$100</c:f>
              <c:numCache>
                <c:formatCode>0.0</c:formatCode>
                <c:ptCount val="2"/>
                <c:pt idx="0">
                  <c:v>0.21789329493479948</c:v>
                </c:pt>
                <c:pt idx="1">
                  <c:v>0.21710191560417436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Water!$AA$99:$AA$100</c:f>
              <c:numCache>
                <c:formatCode>0.0</c:formatCode>
                <c:ptCount val="2"/>
                <c:pt idx="0">
                  <c:v>9.3033640535935547E-3</c:v>
                </c:pt>
                <c:pt idx="1">
                  <c:v>0.37246539066013895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Water!$E$199:$E$200</c:f>
              <c:numCache>
                <c:formatCode>0.0</c:formatCode>
                <c:ptCount val="2"/>
                <c:pt idx="0">
                  <c:v>97.086122292377482</c:v>
                </c:pt>
                <c:pt idx="1">
                  <c:v>99.244692159602423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Water!$F$199:$F$200</c:f>
              <c:numCache>
                <c:formatCode>0.0</c:formatCode>
                <c:ptCount val="2"/>
                <c:pt idx="0">
                  <c:v>0.61066540236997502</c:v>
                </c:pt>
                <c:pt idx="1">
                  <c:v>0.62424266661112915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Water!$G$199:$G$200</c:f>
              <c:numCache>
                <c:formatCode>0.0</c:formatCode>
                <c:ptCount val="2"/>
                <c:pt idx="0">
                  <c:v>2.3032123052525435</c:v>
                </c:pt>
                <c:pt idx="1">
                  <c:v>0.13106517378645322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Water!$J$199:$J$200</c:f>
              <c:numCache>
                <c:formatCode>0.0</c:formatCode>
                <c:ptCount val="2"/>
                <c:pt idx="0">
                  <c:v>98.444496903105744</c:v>
                </c:pt>
                <c:pt idx="1">
                  <c:v>99.220113177352417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Water!$K$199:$K$200</c:f>
              <c:numCache>
                <c:formatCode>0.0</c:formatCode>
                <c:ptCount val="2"/>
                <c:pt idx="0">
                  <c:v>0.71977241959526816</c:v>
                </c:pt>
                <c:pt idx="1">
                  <c:v>0.72544330237647114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Water!$L$199:$L$200</c:f>
              <c:numCache>
                <c:formatCode>0.0</c:formatCode>
                <c:ptCount val="2"/>
                <c:pt idx="0">
                  <c:v>0.83573067729898298</c:v>
                </c:pt>
                <c:pt idx="1">
                  <c:v>5.4443520271107104E-2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Water!$O$199:$O$200</c:f>
              <c:numCache>
                <c:formatCode>0.0</c:formatCode>
                <c:ptCount val="2"/>
                <c:pt idx="0">
                  <c:v>98.982147818653871</c:v>
                </c:pt>
                <c:pt idx="1">
                  <c:v>99.562680227399682</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Water!$P$199:$P$200</c:f>
              <c:numCache>
                <c:formatCode>0.0</c:formatCode>
                <c:ptCount val="2"/>
                <c:pt idx="0">
                  <c:v>0.43476983822330095</c:v>
                </c:pt>
                <c:pt idx="1">
                  <c:v>0.4373197726003184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Water!$Q$199:$Q$200</c:f>
              <c:numCache>
                <c:formatCode>0.0</c:formatCode>
                <c:ptCount val="2"/>
                <c:pt idx="0">
                  <c:v>0.58308234312282536</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Water!$T$199:$T$200</c:f>
              <c:numCache>
                <c:formatCode>0.0</c:formatCode>
                <c:ptCount val="2"/>
                <c:pt idx="0">
                  <c:v>99.662579634204747</c:v>
                </c:pt>
                <c:pt idx="1">
                  <c:v>99.897011866611052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Water!$U$199:$U$200</c:f>
              <c:numCache>
                <c:formatCode>0.0</c:formatCode>
                <c:ptCount val="2"/>
                <c:pt idx="0">
                  <c:v>0.10274644710054755</c:v>
                </c:pt>
                <c:pt idx="1">
                  <c:v>0.10298813338896196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Water!$V$199:$V$200</c:f>
              <c:numCache>
                <c:formatCode>0.0</c:formatCode>
                <c:ptCount val="2"/>
                <c:pt idx="0">
                  <c:v>0.23467391869471044</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Water!$Y$199:$Y$200</c:f>
              <c:numCache>
                <c:formatCode>0.0</c:formatCode>
                <c:ptCount val="2"/>
                <c:pt idx="0">
                  <c:v>99.876208298353134</c:v>
                </c:pt>
                <c:pt idx="1">
                  <c:v>99.509701535990473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Water!$Z$199:$Z$200</c:f>
              <c:numCache>
                <c:formatCode>0.0</c:formatCode>
                <c:ptCount val="2"/>
                <c:pt idx="0">
                  <c:v>0.1237917016468657</c:v>
                </c:pt>
                <c:pt idx="1">
                  <c:v>0.12333743434386171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Water!$AA$199:$AA$200</c:f>
              <c:numCache>
                <c:formatCode>0.0</c:formatCode>
                <c:ptCount val="2"/>
                <c:pt idx="0">
                  <c:v>0</c:v>
                </c:pt>
                <c:pt idx="1">
                  <c:v>0.36696102966566002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2011</c:v>
                </c:pt>
                <c:pt idx="1">
                  <c:v>2014</c:v>
                </c:pt>
                <c:pt idx="2">
                  <c:v>2020</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2011</c:v>
                </c:pt>
                <c:pt idx="1">
                  <c:v>2014</c:v>
                </c:pt>
                <c:pt idx="2">
                  <c:v>2020</c:v>
                </c:pt>
              </c:numCache>
            </c:numRef>
          </c:xVal>
          <c:yVal>
            <c:numRef>
              <c:f>Sanitation!$W$105:$W$116</c:f>
              <c:numCache>
                <c:formatCode>0.0</c:formatCode>
                <c:ptCount val="12"/>
                <c:pt idx="0">
                  <c:v>8.881878473634644E-2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2011</c:v>
                </c:pt>
                <c:pt idx="1">
                  <c:v>2014</c:v>
                </c:pt>
                <c:pt idx="2">
                  <c:v>2020</c:v>
                </c:pt>
              </c:numCache>
            </c:numRef>
          </c:xVal>
          <c:yVal>
            <c:numRef>
              <c:f>Sanitation!$R$105:$R$116</c:f>
              <c:numCache>
                <c:formatCode>0.0</c:formatCode>
                <c:ptCount val="12"/>
                <c:pt idx="0">
                  <c:v>0</c:v>
                </c:pt>
                <c:pt idx="1">
                  <c:v>0</c:v>
                </c:pt>
                <c:pt idx="2">
                  <c:v>3.6344562382777133E-2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2011</c:v>
                </c:pt>
                <c:pt idx="1">
                  <c:v>2014</c:v>
                </c:pt>
                <c:pt idx="2">
                  <c:v>2020</c:v>
                </c:pt>
              </c:numCache>
            </c:numRef>
          </c:xVal>
          <c:yVal>
            <c:numRef>
              <c:f>Sanitation!$M$105:$M$116</c:f>
              <c:numCache>
                <c:formatCode>0.0</c:formatCode>
                <c:ptCount val="12"/>
                <c:pt idx="0">
                  <c:v>2.8426635027177748E-2</c:v>
                </c:pt>
                <c:pt idx="1">
                  <c:v>0</c:v>
                </c:pt>
                <c:pt idx="2">
                  <c:v>2.3759572024419893E-2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2011</c:v>
                </c:pt>
                <c:pt idx="1">
                  <c:v>2014</c:v>
                </c:pt>
                <c:pt idx="2">
                  <c:v>2020</c:v>
                </c:pt>
              </c:numCache>
            </c:numRef>
          </c:xVal>
          <c:yVal>
            <c:numRef>
              <c:f>Sanitation!$H$105:$H$116</c:f>
              <c:numCache>
                <c:formatCode>0.0</c:formatCode>
                <c:ptCount val="12"/>
                <c:pt idx="0">
                  <c:v>2.4167684356697388</c:v>
                </c:pt>
                <c:pt idx="1">
                  <c:v>3.7813291880777866E-2</c:v>
                </c:pt>
                <c:pt idx="2">
                  <c:v>0.15910328385014075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2011</c:v>
                </c:pt>
                <c:pt idx="1">
                  <c:v>2014</c:v>
                </c:pt>
                <c:pt idx="2">
                  <c:v>2020</c:v>
                </c:pt>
              </c:numCache>
            </c:numRef>
          </c:xVal>
          <c:yVal>
            <c:numRef>
              <c:f>Sanitation!$X$105:$X$116</c:f>
              <c:numCache>
                <c:formatCode>0.0</c:formatCode>
                <c:ptCount val="12"/>
                <c:pt idx="0">
                  <c:v>99.735231865108673</c:v>
                </c:pt>
                <c:pt idx="1">
                  <c:v>99.716638401036278</c:v>
                </c:pt>
                <c:pt idx="2">
                  <c:v>99.099474893953428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2011</c:v>
                </c:pt>
                <c:pt idx="1">
                  <c:v>2014</c:v>
                </c:pt>
                <c:pt idx="2">
                  <c:v>2020</c:v>
                </c:pt>
              </c:numCache>
            </c:numRef>
          </c:xVal>
          <c:yVal>
            <c:numRef>
              <c:f>Sanitation!$S$105:$S$116</c:f>
              <c:numCache>
                <c:formatCode>0.0</c:formatCode>
                <c:ptCount val="12"/>
                <c:pt idx="0">
                  <c:v>99.366306843268092</c:v>
                </c:pt>
                <c:pt idx="1">
                  <c:v>99.790867078117941</c:v>
                </c:pt>
                <c:pt idx="2">
                  <c:v>98.463965192642462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2011</c:v>
                </c:pt>
                <c:pt idx="1">
                  <c:v>2014</c:v>
                </c:pt>
                <c:pt idx="2">
                  <c:v>2020</c:v>
                </c:pt>
              </c:numCache>
            </c:numRef>
          </c:xVal>
          <c:yVal>
            <c:numRef>
              <c:f>Sanitation!$N$105:$N$116</c:f>
              <c:numCache>
                <c:formatCode>0.0</c:formatCode>
                <c:ptCount val="12"/>
                <c:pt idx="0">
                  <c:v>99.792314333557314</c:v>
                </c:pt>
                <c:pt idx="1">
                  <c:v>99.797548839185296</c:v>
                </c:pt>
                <c:pt idx="2">
                  <c:v>98.695074141236233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2011</c:v>
                </c:pt>
                <c:pt idx="1">
                  <c:v>2014</c:v>
                </c:pt>
                <c:pt idx="2">
                  <c:v>2020</c:v>
                </c:pt>
              </c:numCache>
            </c:numRef>
          </c:xVal>
          <c:yVal>
            <c:numRef>
              <c:f>Sanitation!$I$105:$I$116</c:f>
              <c:numCache>
                <c:formatCode>0.0</c:formatCode>
                <c:ptCount val="12"/>
                <c:pt idx="0">
                  <c:v>99.586645320103557</c:v>
                </c:pt>
                <c:pt idx="1">
                  <c:v>99.677983433545364</c:v>
                </c:pt>
                <c:pt idx="2">
                  <c:v>99.079891307215007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2011</c:v>
                </c:pt>
                <c:pt idx="1">
                  <c:v>2014</c:v>
                </c:pt>
                <c:pt idx="2">
                  <c:v>2020</c:v>
                </c:pt>
              </c:numCache>
            </c:numRef>
          </c:xVal>
          <c:yVal>
            <c:numRef>
              <c:f>Sanitation!$D$105:$D$116</c:f>
              <c:numCache>
                <c:formatCode>0.0</c:formatCode>
                <c:ptCount val="12"/>
                <c:pt idx="0">
                  <c:v>94.973357146825066</c:v>
                </c:pt>
                <c:pt idx="1">
                  <c:v>99.39437683597842</c:v>
                </c:pt>
                <c:pt idx="2">
                  <c:v>98.537825646702473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Sanitation!$E$99:$E$100</c:f>
              <c:numCache>
                <c:formatCode>0.0</c:formatCode>
                <c:ptCount val="2"/>
                <c:pt idx="0">
                  <c:v>91.130885220624563</c:v>
                </c:pt>
                <c:pt idx="1">
                  <c:v>94.472456523065688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Sanitation!$F$99:$F$100</c:f>
              <c:numCache>
                <c:formatCode>0.0</c:formatCode>
                <c:ptCount val="2"/>
                <c:pt idx="0">
                  <c:v>4.5898266353677952</c:v>
                </c:pt>
                <c:pt idx="1">
                  <c:v>4.7581255927497406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Sanitation!$G$99:$G$100</c:f>
              <c:numCache>
                <c:formatCode>0.0</c:formatCode>
                <c:ptCount val="2"/>
                <c:pt idx="0">
                  <c:v>2.1352925761156598</c:v>
                </c:pt>
                <c:pt idx="1">
                  <c:v>0.76941788418457691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Sanitation!$H$99:$H$100</c:f>
              <c:numCache>
                <c:formatCode>0.0</c:formatCode>
                <c:ptCount val="2"/>
                <c:pt idx="0">
                  <c:v>2.1439955678919773</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Sanitation!$J$99:$J$100</c:f>
              <c:numCache>
                <c:formatCode>0.0</c:formatCode>
                <c:ptCount val="2"/>
                <c:pt idx="0">
                  <c:v>96.263834615369703</c:v>
                </c:pt>
                <c:pt idx="1">
                  <c:v>95.600821196696344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Sanitation!$K$99:$K$100</c:f>
              <c:numCache>
                <c:formatCode>0.0</c:formatCode>
                <c:ptCount val="2"/>
                <c:pt idx="0">
                  <c:v>3.5593541922351148</c:v>
                </c:pt>
                <c:pt idx="1">
                  <c:v>3.5348392786053768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Sanitation!$L$99:$L$100</c:f>
              <c:numCache>
                <c:formatCode>0.0</c:formatCode>
                <c:ptCount val="2"/>
                <c:pt idx="0">
                  <c:v>0.1601431214751301</c:v>
                </c:pt>
                <c:pt idx="1">
                  <c:v>0.84633801282234344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Sanitation!$M$99:$M$100</c:f>
              <c:numCache>
                <c:formatCode>0.0</c:formatCode>
                <c:ptCount val="2"/>
                <c:pt idx="0">
                  <c:v>1.6668070920048461E-2</c:v>
                </c:pt>
                <c:pt idx="1">
                  <c:v>1.8001511875935933E-2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Sanitation!$O$99:$O$100</c:f>
              <c:numCache>
                <c:formatCode>0.0</c:formatCode>
                <c:ptCount val="2"/>
                <c:pt idx="0">
                  <c:v>96.78152838083993</c:v>
                </c:pt>
                <c:pt idx="1">
                  <c:v>95.595538614190573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Sanitation!$P$99:$P$100</c:f>
              <c:numCache>
                <c:formatCode>0.0</c:formatCode>
                <c:ptCount val="2"/>
                <c:pt idx="0">
                  <c:v>3.21847161916007</c:v>
                </c:pt>
                <c:pt idx="1">
                  <c:v>3.1790315062745322</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Sanitation!$Q$99:$Q$100</c:f>
              <c:numCache>
                <c:formatCode>0.0</c:formatCode>
                <c:ptCount val="2"/>
                <c:pt idx="0">
                  <c:v>0</c:v>
                </c:pt>
                <c:pt idx="1">
                  <c:v>1.1916813573223237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Sanitation!$R$99:$R$100</c:f>
              <c:numCache>
                <c:formatCode>0.0</c:formatCode>
                <c:ptCount val="2"/>
                <c:pt idx="0">
                  <c:v>0</c:v>
                </c:pt>
                <c:pt idx="1">
                  <c:v>3.374852221257818E-2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Sanitation!$T$99:$T$100</c:f>
              <c:numCache>
                <c:formatCode>0.0</c:formatCode>
                <c:ptCount val="2"/>
                <c:pt idx="0">
                  <c:v>96.715279077237312</c:v>
                </c:pt>
                <c:pt idx="1">
                  <c:v>95.463814343888956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Sanitation!$U$99:$U$100</c:f>
              <c:numCache>
                <c:formatCode>0.0</c:formatCode>
                <c:ptCount val="2"/>
                <c:pt idx="0">
                  <c:v>3.1969485066737779</c:v>
                </c:pt>
                <c:pt idx="1">
                  <c:v>3.1555810169802641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Sanitation!$V$99:$V$100</c:f>
              <c:numCache>
                <c:formatCode>0.0</c:formatCode>
                <c:ptCount val="2"/>
                <c:pt idx="0">
                  <c:v>7.4125632322221691E-3</c:v>
                </c:pt>
                <c:pt idx="1">
                  <c:v>1.3806046391307802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Sanitation!$W$99:$W$100</c:f>
              <c:numCache>
                <c:formatCode>0.0</c:formatCode>
                <c:ptCount val="2"/>
                <c:pt idx="0">
                  <c:v>8.035985285669156E-2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Sanitation!$Y$99:$Y$100</c:f>
              <c:numCache>
                <c:formatCode>0.0</c:formatCode>
                <c:ptCount val="2"/>
                <c:pt idx="0">
                  <c:v>97.563410128832999</c:v>
                </c:pt>
                <c:pt idx="1">
                  <c:v>96.755653988127875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Sanitation!$Z$99:$Z$100</c:f>
              <c:numCache>
                <c:formatCode>0.0</c:formatCode>
                <c:ptCount val="2"/>
                <c:pt idx="0">
                  <c:v>2.4051608376336784</c:v>
                </c:pt>
                <c:pt idx="1">
                  <c:v>2.3852478043211218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Sanitation!$AA$99:$AA$100</c:f>
              <c:numCache>
                <c:formatCode>0.0</c:formatCode>
                <c:ptCount val="2"/>
                <c:pt idx="0">
                  <c:v>3.1429033533328266E-2</c:v>
                </c:pt>
                <c:pt idx="1">
                  <c:v>0.85909820755099986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2011</c:v>
                </c:pt>
                <c:pt idx="1">
                  <c:v>2014</c:v>
                </c:pt>
                <c:pt idx="2">
                  <c:v>2020</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2011</c:v>
                </c:pt>
                <c:pt idx="1">
                  <c:v>2014</c:v>
                </c:pt>
                <c:pt idx="2">
                  <c:v>2020</c:v>
                </c:pt>
              </c:numCache>
            </c:numRef>
          </c:xVal>
          <c:yVal>
            <c:numRef>
              <c:f>Sanitation!$W$205:$W$216</c:f>
              <c:numCache>
                <c:formatCode>0.0</c:formatCode>
                <c:ptCount val="12"/>
                <c:pt idx="0">
                  <c:v>3.1120580352969201E-2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2011</c:v>
                </c:pt>
                <c:pt idx="1">
                  <c:v>2014</c:v>
                </c:pt>
                <c:pt idx="2">
                  <c:v>2020</c:v>
                </c:pt>
              </c:numCache>
            </c:numRef>
          </c:xVal>
          <c:yVal>
            <c:numRef>
              <c:f>Sanitation!$R$205:$R$216</c:f>
              <c:numCache>
                <c:formatCode>0.0</c:formatCode>
                <c:ptCount val="12"/>
                <c:pt idx="0">
                  <c:v>3.8901774173568118E-2</c:v>
                </c:pt>
                <c:pt idx="1">
                  <c:v>0</c:v>
                </c:pt>
                <c:pt idx="2">
                  <c:v>1.3463049331092703E-2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2011</c:v>
                </c:pt>
                <c:pt idx="1">
                  <c:v>2014</c:v>
                </c:pt>
                <c:pt idx="2">
                  <c:v>2020</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2011</c:v>
                </c:pt>
                <c:pt idx="1">
                  <c:v>2014</c:v>
                </c:pt>
                <c:pt idx="2">
                  <c:v>2020</c:v>
                </c:pt>
              </c:numCache>
            </c:numRef>
          </c:xVal>
          <c:yVal>
            <c:numRef>
              <c:f>Sanitation!$H$205:$H$216</c:f>
              <c:numCache>
                <c:formatCode>0.0</c:formatCode>
                <c:ptCount val="12"/>
                <c:pt idx="0">
                  <c:v>0.32665232858347848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2011</c:v>
                </c:pt>
                <c:pt idx="1">
                  <c:v>2014</c:v>
                </c:pt>
                <c:pt idx="2">
                  <c:v>2020</c:v>
                </c:pt>
              </c:numCache>
            </c:numRef>
          </c:xVal>
          <c:yVal>
            <c:numRef>
              <c:f>Sanitation!$X$205:$X$216</c:f>
              <c:numCache>
                <c:formatCode>0.0</c:formatCode>
                <c:ptCount val="12"/>
                <c:pt idx="0">
                  <c:v>99.829314667501109</c:v>
                </c:pt>
                <c:pt idx="1">
                  <c:v>99.619783925950941</c:v>
                </c:pt>
                <c:pt idx="2">
                  <c:v>99.3142749859188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2011</c:v>
                </c:pt>
                <c:pt idx="1">
                  <c:v>2014</c:v>
                </c:pt>
                <c:pt idx="2">
                  <c:v>2020</c:v>
                </c:pt>
              </c:numCache>
            </c:numRef>
          </c:xVal>
          <c:yVal>
            <c:numRef>
              <c:f>Sanitation!$S$205:$S$216</c:f>
              <c:numCache>
                <c:formatCode>0.0</c:formatCode>
                <c:ptCount val="12"/>
                <c:pt idx="0">
                  <c:v>99.791167668147125</c:v>
                </c:pt>
                <c:pt idx="1">
                  <c:v>99.848485650767856</c:v>
                </c:pt>
                <c:pt idx="2">
                  <c:v>98.81900951235248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2011</c:v>
                </c:pt>
                <c:pt idx="1">
                  <c:v>2014</c:v>
                </c:pt>
                <c:pt idx="2">
                  <c:v>2020</c:v>
                </c:pt>
              </c:numCache>
            </c:numRef>
          </c:xVal>
          <c:yVal>
            <c:numRef>
              <c:f>Sanitation!$N$205:$N$216</c:f>
              <c:numCache>
                <c:formatCode>0.0</c:formatCode>
                <c:ptCount val="12"/>
                <c:pt idx="0">
                  <c:v>99.711731001811344</c:v>
                </c:pt>
                <c:pt idx="1">
                  <c:v>99.481579064322162</c:v>
                </c:pt>
                <c:pt idx="2">
                  <c:v>98.891087073970681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2011</c:v>
                </c:pt>
                <c:pt idx="1">
                  <c:v>2014</c:v>
                </c:pt>
                <c:pt idx="2">
                  <c:v>2020</c:v>
                </c:pt>
              </c:numCache>
            </c:numRef>
          </c:xVal>
          <c:yVal>
            <c:numRef>
              <c:f>Sanitation!$I$205:$I$216</c:f>
              <c:numCache>
                <c:formatCode>0.0</c:formatCode>
                <c:ptCount val="12"/>
                <c:pt idx="0">
                  <c:v>99.715711962275776</c:v>
                </c:pt>
                <c:pt idx="1">
                  <c:v>99.829788523600939</c:v>
                </c:pt>
                <c:pt idx="2">
                  <c:v>99.474941434626118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2011</c:v>
                </c:pt>
                <c:pt idx="1">
                  <c:v>2014</c:v>
                </c:pt>
                <c:pt idx="2">
                  <c:v>2020</c:v>
                </c:pt>
              </c:numCache>
            </c:numRef>
          </c:xVal>
          <c:yVal>
            <c:numRef>
              <c:f>Sanitation!$D$205:$D$216</c:f>
              <c:numCache>
                <c:formatCode>0.0</c:formatCode>
                <c:ptCount val="12"/>
                <c:pt idx="0">
                  <c:v>98.338571430269866</c:v>
                </c:pt>
                <c:pt idx="1">
                  <c:v>99.683390505973918</c:v>
                </c:pt>
                <c:pt idx="2">
                  <c:v>98.811452244107414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Sanitation!$E$199:$E$200</c:f>
              <c:numCache>
                <c:formatCode>0.0</c:formatCode>
                <c:ptCount val="2"/>
                <c:pt idx="0">
                  <c:v>93.773233389236907</c:v>
                </c:pt>
                <c:pt idx="1">
                  <c:v>94.026684371622565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Sanitation!$F$199:$F$200</c:f>
              <c:numCache>
                <c:formatCode>0.0</c:formatCode>
                <c:ptCount val="2"/>
                <c:pt idx="0">
                  <c:v>5.0255830051443766</c:v>
                </c:pt>
                <c:pt idx="1">
                  <c:v>5.0391661877187417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Sanitation!$G$199:$G$200</c:f>
              <c:numCache>
                <c:formatCode>0.0</c:formatCode>
                <c:ptCount val="2"/>
                <c:pt idx="0">
                  <c:v>0.90564102261461699</c:v>
                </c:pt>
                <c:pt idx="1">
                  <c:v>0.93414944065870031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Sanitation!$H$199:$H$200</c:f>
              <c:numCache>
                <c:formatCode>0.0</c:formatCode>
                <c:ptCount val="2"/>
                <c:pt idx="0">
                  <c:v>0.29554258300409941</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Sanitation!$J$199:$J$200</c:f>
              <c:numCache>
                <c:formatCode>0.0</c:formatCode>
                <c:ptCount val="2"/>
                <c:pt idx="0">
                  <c:v>95.971376827948902</c:v>
                </c:pt>
                <c:pt idx="1">
                  <c:v>95.639651982313353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Sanitation!$K$199:$K$200</c:f>
              <c:numCache>
                <c:formatCode>0.0</c:formatCode>
                <c:ptCount val="2"/>
                <c:pt idx="0">
                  <c:v>3.8903794121577948</c:v>
                </c:pt>
                <c:pt idx="1">
                  <c:v>3.8769323245717184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Sanitation!$L$199:$L$200</c:f>
              <c:numCache>
                <c:formatCode>0.0</c:formatCode>
                <c:ptCount val="2"/>
                <c:pt idx="0">
                  <c:v>0.13824375989329951</c:v>
                </c:pt>
                <c:pt idx="1">
                  <c:v>0.48341569311493515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Sanitation!$O$199:$O$200</c:f>
              <c:numCache>
                <c:formatCode>0.0</c:formatCode>
                <c:ptCount val="2"/>
                <c:pt idx="0">
                  <c:v>96.603571441978204</c:v>
                </c:pt>
                <c:pt idx="1">
                  <c:v>95.622813098003789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Sanitation!$P$199:$P$200</c:f>
              <c:numCache>
                <c:formatCode>0.0</c:formatCode>
                <c:ptCount val="2"/>
                <c:pt idx="0">
                  <c:v>3.3111896573490469</c:v>
                </c:pt>
                <c:pt idx="1">
                  <c:v>3.2775731270649948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Sanitation!$Q$199:$Q$200</c:f>
              <c:numCache>
                <c:formatCode>0.0</c:formatCode>
                <c:ptCount val="2"/>
                <c:pt idx="0">
                  <c:v>5.51708380704099E-2</c:v>
                </c:pt>
                <c:pt idx="1">
                  <c:v>1.0926697682914295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Sanitation!$R$199:$R$200</c:f>
              <c:numCache>
                <c:formatCode>0.0</c:formatCode>
                <c:ptCount val="2"/>
                <c:pt idx="0">
                  <c:v>3.0068062602335743E-2</c:v>
                </c:pt>
                <c:pt idx="1">
                  <c:v>6.9440066397907785E-3</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Sanitation!$T$199:$T$200</c:f>
              <c:numCache>
                <c:formatCode>0.0</c:formatCode>
                <c:ptCount val="2"/>
                <c:pt idx="0">
                  <c:v>96.890573566907818</c:v>
                </c:pt>
                <c:pt idx="1">
                  <c:v>95.852467617801253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Sanitation!$U$199:$U$200</c:f>
              <c:numCache>
                <c:formatCode>0.0</c:formatCode>
                <c:ptCount val="2"/>
                <c:pt idx="0">
                  <c:v>3.0812776433094071</c:v>
                </c:pt>
                <c:pt idx="1">
                  <c:v>3.0482641876695795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Sanitation!$V$199:$V$200</c:f>
              <c:numCache>
                <c:formatCode>0.0</c:formatCode>
                <c:ptCount val="2"/>
                <c:pt idx="0">
                  <c:v>0</c:v>
                </c:pt>
                <c:pt idx="1">
                  <c:v>1.0992681945291736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Sanitation!$W$199:$W$200</c:f>
              <c:numCache>
                <c:formatCode>0.0</c:formatCode>
                <c:ptCount val="2"/>
                <c:pt idx="0">
                  <c:v>2.8148789782776032E-2</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Sanitation!$Y$199:$Y$200</c:f>
              <c:numCache>
                <c:formatCode>0.0</c:formatCode>
                <c:ptCount val="2"/>
                <c:pt idx="0">
                  <c:v>97.634584058562268</c:v>
                </c:pt>
                <c:pt idx="1">
                  <c:v>97.029210539048279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Sanitation!$Z$199:$Z$200</c:f>
              <c:numCache>
                <c:formatCode>0.0</c:formatCode>
                <c:ptCount val="2"/>
                <c:pt idx="0">
                  <c:v>2.2911596583272584</c:v>
                </c:pt>
                <c:pt idx="1">
                  <c:v>2.2769535509370931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Sanitation!$AA$199:$AA$200</c:f>
              <c:numCache>
                <c:formatCode>0.0</c:formatCode>
                <c:ptCount val="2"/>
                <c:pt idx="0">
                  <c:v>7.4256283110472054E-2</c:v>
                </c:pt>
                <c:pt idx="1">
                  <c:v>0.69383591001462719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2011</c:v>
                </c:pt>
                <c:pt idx="1">
                  <c:v>2014</c:v>
                </c:pt>
                <c:pt idx="2">
                  <c:v>2020</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2011</c:v>
                </c:pt>
                <c:pt idx="1">
                  <c:v>2014</c:v>
                </c:pt>
                <c:pt idx="2">
                  <c:v>2020</c:v>
                </c:pt>
              </c:numCache>
            </c:numRef>
          </c:xVal>
          <c:yVal>
            <c:numRef>
              <c:f>Sanitation!$W$305:$W$316</c:f>
              <c:numCache>
                <c:formatCode>0.0</c:formatCode>
                <c:ptCount val="12"/>
                <c:pt idx="0">
                  <c:v>0.38138973116536246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2011</c:v>
                </c:pt>
                <c:pt idx="1">
                  <c:v>2014</c:v>
                </c:pt>
                <c:pt idx="2">
                  <c:v>2020</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2011</c:v>
                </c:pt>
                <c:pt idx="1">
                  <c:v>2014</c:v>
                </c:pt>
                <c:pt idx="2">
                  <c:v>2020</c:v>
                </c:pt>
              </c:numCache>
            </c:numRef>
          </c:xVal>
          <c:yVal>
            <c:numRef>
              <c:f>Sanitation!$M$305:$M$316</c:f>
              <c:numCache>
                <c:formatCode>0.0</c:formatCode>
                <c:ptCount val="12"/>
                <c:pt idx="0">
                  <c:v>0.3890160973703341</c:v>
                </c:pt>
                <c:pt idx="1">
                  <c:v>0</c:v>
                </c:pt>
                <c:pt idx="2">
                  <c:v>0.17722982630652828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2011</c:v>
                </c:pt>
                <c:pt idx="1">
                  <c:v>2014</c:v>
                </c:pt>
                <c:pt idx="2">
                  <c:v>2020</c:v>
                </c:pt>
              </c:numCache>
            </c:numRef>
          </c:xVal>
          <c:yVal>
            <c:numRef>
              <c:f>Sanitation!$H$305:$H$316</c:f>
              <c:numCache>
                <c:formatCode>0.0</c:formatCode>
                <c:ptCount val="12"/>
                <c:pt idx="0">
                  <c:v>12.181936439455741</c:v>
                </c:pt>
                <c:pt idx="1">
                  <c:v>0.22572396315223311</c:v>
                </c:pt>
                <c:pt idx="2">
                  <c:v>1.2465707983302146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2011</c:v>
                </c:pt>
                <c:pt idx="1">
                  <c:v>2014</c:v>
                </c:pt>
                <c:pt idx="2">
                  <c:v>2020</c:v>
                </c:pt>
              </c:numCache>
            </c:numRef>
          </c:xVal>
          <c:yVal>
            <c:numRef>
              <c:f>Sanitation!$X$305:$X$316</c:f>
              <c:numCache>
                <c:formatCode>0.0</c:formatCode>
                <c:ptCount val="12"/>
                <c:pt idx="0">
                  <c:v>98.734158812921933</c:v>
                </c:pt>
                <c:pt idx="1">
                  <c:v>100</c:v>
                </c:pt>
                <c:pt idx="2">
                  <c:v>98.167704251808146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2011</c:v>
                </c:pt>
                <c:pt idx="1">
                  <c:v>2014</c:v>
                </c:pt>
                <c:pt idx="2">
                  <c:v>2020</c:v>
                </c:pt>
              </c:numCache>
            </c:numRef>
          </c:xVal>
          <c:yVal>
            <c:numRef>
              <c:f>Sanitation!$S$305:$S$316</c:f>
              <c:numCache>
                <c:formatCode>0.0</c:formatCode>
                <c:ptCount val="12"/>
                <c:pt idx="0">
                  <c:v>98.060148074553737</c:v>
                </c:pt>
                <c:pt idx="1">
                  <c:v>99.798270327017875</c:v>
                </c:pt>
                <c:pt idx="2">
                  <c:v>97.886218673968955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2011</c:v>
                </c:pt>
                <c:pt idx="1">
                  <c:v>2014</c:v>
                </c:pt>
                <c:pt idx="2">
                  <c:v>2020</c:v>
                </c:pt>
              </c:numCache>
            </c:numRef>
          </c:xVal>
          <c:yVal>
            <c:numRef>
              <c:f>Sanitation!$N$305:$N$316</c:f>
              <c:numCache>
                <c:formatCode>0.0</c:formatCode>
                <c:ptCount val="12"/>
                <c:pt idx="0">
                  <c:v>99.221799619412778</c:v>
                </c:pt>
                <c:pt idx="1">
                  <c:v>99.860376468811992</c:v>
                </c:pt>
                <c:pt idx="2">
                  <c:v>97.86408766045119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2011</c:v>
                </c:pt>
                <c:pt idx="1">
                  <c:v>2014</c:v>
                </c:pt>
                <c:pt idx="2">
                  <c:v>2020</c:v>
                </c:pt>
              </c:numCache>
            </c:numRef>
          </c:xVal>
          <c:yVal>
            <c:numRef>
              <c:f>Sanitation!$I$305:$I$316</c:f>
              <c:numCache>
                <c:formatCode>0.0</c:formatCode>
                <c:ptCount val="12"/>
                <c:pt idx="0">
                  <c:v>98.64329212448267</c:v>
                </c:pt>
                <c:pt idx="1">
                  <c:v>99.596618422032222</c:v>
                </c:pt>
                <c:pt idx="2">
                  <c:v>98.107974714022703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2011</c:v>
                </c:pt>
                <c:pt idx="1">
                  <c:v>2014</c:v>
                </c:pt>
                <c:pt idx="2">
                  <c:v>2020</c:v>
                </c:pt>
              </c:numCache>
            </c:numRef>
          </c:xVal>
          <c:yVal>
            <c:numRef>
              <c:f>Sanitation!$D$305:$D$316</c:f>
              <c:numCache>
                <c:formatCode>0.0</c:formatCode>
                <c:ptCount val="12"/>
                <c:pt idx="0">
                  <c:v>78.662818767763767</c:v>
                </c:pt>
                <c:pt idx="1">
                  <c:v>97.893679569057369</c:v>
                </c:pt>
                <c:pt idx="2">
                  <c:v>92.65187535636214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Sanitation!$E$299:$E$300</c:f>
              <c:numCache>
                <c:formatCode>0.0</c:formatCode>
                <c:ptCount val="2"/>
                <c:pt idx="0">
                  <c:v>79.258924465892918</c:v>
                </c:pt>
                <c:pt idx="1">
                  <c:v>92.020826075516794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Sanitation!$F$299:$F$300</c:f>
              <c:numCache>
                <c:formatCode>0.0</c:formatCode>
                <c:ptCount val="2"/>
                <c:pt idx="0">
                  <c:v>3.2322826496875194</c:v>
                </c:pt>
                <c:pt idx="1">
                  <c:v>3.752729696222417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Sanitation!$G$299:$G$300</c:f>
              <c:numCache>
                <c:formatCode>0.0</c:formatCode>
                <c:ptCount val="2"/>
                <c:pt idx="0">
                  <c:v>6.8544373799179539</c:v>
                </c:pt>
                <c:pt idx="1">
                  <c:v>4.2264442282607888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Sanitation!$H$299:$H$300</c:f>
              <c:numCache>
                <c:formatCode>0.0</c:formatCode>
                <c:ptCount val="2"/>
                <c:pt idx="0">
                  <c:v>10.654355504501609</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Sanitation!$J$299:$J$300</c:f>
              <c:numCache>
                <c:formatCode>0.0</c:formatCode>
                <c:ptCount val="2"/>
                <c:pt idx="0">
                  <c:v>96.766441893127578</c:v>
                </c:pt>
                <c:pt idx="1">
                  <c:v>95.840017496771523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Sanitation!$K$299:$K$300</c:f>
              <c:numCache>
                <c:formatCode>0.0</c:formatCode>
                <c:ptCount val="2"/>
                <c:pt idx="0">
                  <c:v>2.5347455770301113</c:v>
                </c:pt>
                <c:pt idx="1">
                  <c:v>2.5104783817589471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Sanitation!$L$299:$L$300</c:f>
              <c:numCache>
                <c:formatCode>0.0</c:formatCode>
                <c:ptCount val="2"/>
                <c:pt idx="0">
                  <c:v>0.41436170890973756</c:v>
                </c:pt>
                <c:pt idx="1">
                  <c:v>1.5405072966663766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Sanitation!$M$299:$M$300</c:f>
              <c:numCache>
                <c:formatCode>0.0</c:formatCode>
                <c:ptCount val="2"/>
                <c:pt idx="0">
                  <c:v>0.28445082093257668</c:v>
                </c:pt>
                <c:pt idx="1">
                  <c:v>0.10899682480315676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Sanitation!$O$299:$O$300</c:f>
              <c:numCache>
                <c:formatCode>0.0</c:formatCode>
                <c:ptCount val="2"/>
                <c:pt idx="0">
                  <c:v>96.938853413728168</c:v>
                </c:pt>
                <c:pt idx="1">
                  <c:v>95.094984312818525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Sanitation!$P$299:$P$300</c:f>
              <c:numCache>
                <c:formatCode>0.0</c:formatCode>
                <c:ptCount val="2"/>
                <c:pt idx="0">
                  <c:v>3.0611465862718319</c:v>
                </c:pt>
                <c:pt idx="1">
                  <c:v>3.0029206695726534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Sanitation!$Q$299:$Q$300</c:f>
              <c:numCache>
                <c:formatCode>0.0</c:formatCode>
                <c:ptCount val="2"/>
                <c:pt idx="0">
                  <c:v>0</c:v>
                </c:pt>
                <c:pt idx="1">
                  <c:v>1.9020950176088149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Sanitation!$T$299:$T$300</c:f>
              <c:numCache>
                <c:formatCode>0.0</c:formatCode>
                <c:ptCount val="2"/>
                <c:pt idx="0">
                  <c:v>95.96943258587072</c:v>
                </c:pt>
                <c:pt idx="1">
                  <c:v>95.307045648979184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Sanitation!$U$299:$U$300</c:f>
              <c:numCache>
                <c:formatCode>0.0</c:formatCode>
                <c:ptCount val="2"/>
                <c:pt idx="0">
                  <c:v>2.9846515710315629</c:v>
                </c:pt>
                <c:pt idx="1">
                  <c:v>2.9640513219881477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Sanitation!$V$299:$V$300</c:f>
              <c:numCache>
                <c:formatCode>0.0</c:formatCode>
                <c:ptCount val="2"/>
                <c:pt idx="0">
                  <c:v>0.70084894347192517</c:v>
                </c:pt>
                <c:pt idx="1">
                  <c:v>1.728903029032665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Sanitation!$W$299:$W$300</c:f>
              <c:numCache>
                <c:formatCode>0.0</c:formatCode>
                <c:ptCount val="2"/>
                <c:pt idx="0">
                  <c:v>0.34506689962579173</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Sanitation!$Y$299:$Y$300</c:f>
              <c:numCache>
                <c:formatCode>0.0</c:formatCode>
                <c:ptCount val="2"/>
                <c:pt idx="0">
                  <c:v>97.034614836130785</c:v>
                </c:pt>
                <c:pt idx="1">
                  <c:v>95.988448043692983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Sanitation!$Z$299:$Z$300</c:f>
              <c:numCache>
                <c:formatCode>0.0</c:formatCode>
                <c:ptCount val="2"/>
                <c:pt idx="0">
                  <c:v>2.5181177082049677</c:v>
                </c:pt>
                <c:pt idx="1">
                  <c:v>2.4909689311399741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Sanitation!$AA$299:$AA$300</c:f>
              <c:numCache>
                <c:formatCode>0.0</c:formatCode>
                <c:ptCount val="2"/>
                <c:pt idx="0">
                  <c:v>0.44726745566424597</c:v>
                </c:pt>
                <c:pt idx="1">
                  <c:v>1.520583025167042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Sanitation!$E$299:$E$300</c:f>
              <c:numCache>
                <c:formatCode>0.0</c:formatCode>
                <c:ptCount val="2"/>
                <c:pt idx="0">
                  <c:v>79.258924465892918</c:v>
                </c:pt>
                <c:pt idx="1">
                  <c:v>92.020826075516794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Sanitation!$F$299:$F$300</c:f>
              <c:numCache>
                <c:formatCode>0.0</c:formatCode>
                <c:ptCount val="2"/>
                <c:pt idx="0">
                  <c:v>3.2322826496875194</c:v>
                </c:pt>
                <c:pt idx="1">
                  <c:v>3.752729696222417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Sanitation!$G$299:$G$300</c:f>
              <c:numCache>
                <c:formatCode>0.0</c:formatCode>
                <c:ptCount val="2"/>
                <c:pt idx="0">
                  <c:v>6.8544373799179539</c:v>
                </c:pt>
                <c:pt idx="1">
                  <c:v>4.2264442282607888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Sanitation!$H$299:$H$300</c:f>
              <c:numCache>
                <c:formatCode>0.0</c:formatCode>
                <c:ptCount val="2"/>
                <c:pt idx="0">
                  <c:v>10.654355504501609</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Sanitation!$J$299:$J$300</c:f>
              <c:numCache>
                <c:formatCode>0.0</c:formatCode>
                <c:ptCount val="2"/>
                <c:pt idx="0">
                  <c:v>96.766441893127578</c:v>
                </c:pt>
                <c:pt idx="1">
                  <c:v>95.840017496771523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Sanitation!$K$299:$K$300</c:f>
              <c:numCache>
                <c:formatCode>0.0</c:formatCode>
                <c:ptCount val="2"/>
                <c:pt idx="0">
                  <c:v>2.5347455770301113</c:v>
                </c:pt>
                <c:pt idx="1">
                  <c:v>2.5104783817589471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Sanitation!$L$299:$L$300</c:f>
              <c:numCache>
                <c:formatCode>0.0</c:formatCode>
                <c:ptCount val="2"/>
                <c:pt idx="0">
                  <c:v>0.41436170890973756</c:v>
                </c:pt>
                <c:pt idx="1">
                  <c:v>1.5405072966663766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Sanitation!$M$299:$M$300</c:f>
              <c:numCache>
                <c:formatCode>0.0</c:formatCode>
                <c:ptCount val="2"/>
                <c:pt idx="0">
                  <c:v>0.28445082093257668</c:v>
                </c:pt>
                <c:pt idx="1">
                  <c:v>0.10899682480315676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Sanitation!$O$299:$O$300</c:f>
              <c:numCache>
                <c:formatCode>0.0</c:formatCode>
                <c:ptCount val="2"/>
                <c:pt idx="0">
                  <c:v>96.938853413728168</c:v>
                </c:pt>
                <c:pt idx="1">
                  <c:v>95.094984312818525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Sanitation!$P$299:$P$300</c:f>
              <c:numCache>
                <c:formatCode>0.0</c:formatCode>
                <c:ptCount val="2"/>
                <c:pt idx="0">
                  <c:v>3.0611465862718319</c:v>
                </c:pt>
                <c:pt idx="1">
                  <c:v>3.0029206695726534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Sanitation!$Q$299:$Q$300</c:f>
              <c:numCache>
                <c:formatCode>0.0</c:formatCode>
                <c:ptCount val="2"/>
                <c:pt idx="0">
                  <c:v>0</c:v>
                </c:pt>
                <c:pt idx="1">
                  <c:v>1.9020950176088149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Sanitation!$T$299:$T$300</c:f>
              <c:numCache>
                <c:formatCode>0.0</c:formatCode>
                <c:ptCount val="2"/>
                <c:pt idx="0">
                  <c:v>95.96943258587072</c:v>
                </c:pt>
                <c:pt idx="1">
                  <c:v>95.307045648979184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Sanitation!$U$299:$U$300</c:f>
              <c:numCache>
                <c:formatCode>0.0</c:formatCode>
                <c:ptCount val="2"/>
                <c:pt idx="0">
                  <c:v>2.9846515710315629</c:v>
                </c:pt>
                <c:pt idx="1">
                  <c:v>2.9640513219881477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Sanitation!$V$299:$V$300</c:f>
              <c:numCache>
                <c:formatCode>0.0</c:formatCode>
                <c:ptCount val="2"/>
                <c:pt idx="0">
                  <c:v>0.70084894347192517</c:v>
                </c:pt>
                <c:pt idx="1">
                  <c:v>1.728903029032665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Sanitation!$W$299:$W$300</c:f>
              <c:numCache>
                <c:formatCode>0.0</c:formatCode>
                <c:ptCount val="2"/>
                <c:pt idx="0">
                  <c:v>0.34506689962579173</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Sanitation!$Y$299:$Y$300</c:f>
              <c:numCache>
                <c:formatCode>0.0</c:formatCode>
                <c:ptCount val="2"/>
                <c:pt idx="0">
                  <c:v>97.034614836130785</c:v>
                </c:pt>
                <c:pt idx="1">
                  <c:v>95.988448043692983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Sanitation!$Z$299:$Z$300</c:f>
              <c:numCache>
                <c:formatCode>0.0</c:formatCode>
                <c:ptCount val="2"/>
                <c:pt idx="0">
                  <c:v>2.5181177082049677</c:v>
                </c:pt>
                <c:pt idx="1">
                  <c:v>2.4909689311399741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Sanitation!$AA$299:$AA$300</c:f>
              <c:numCache>
                <c:formatCode>0.0</c:formatCode>
                <c:ptCount val="2"/>
                <c:pt idx="0">
                  <c:v>0.44726745566424597</c:v>
                </c:pt>
                <c:pt idx="1">
                  <c:v>1.520583025167042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Sanitation!$E$99:$E$100</c:f>
              <c:numCache>
                <c:formatCode>0.0</c:formatCode>
                <c:ptCount val="2"/>
                <c:pt idx="0">
                  <c:v>91.130885220624563</c:v>
                </c:pt>
                <c:pt idx="1">
                  <c:v>94.472456523065688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Sanitation!$F$99:$F$100</c:f>
              <c:numCache>
                <c:formatCode>0.0</c:formatCode>
                <c:ptCount val="2"/>
                <c:pt idx="0">
                  <c:v>4.5898266353677952</c:v>
                </c:pt>
                <c:pt idx="1">
                  <c:v>4.7581255927497406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Sanitation!$G$99:$G$100</c:f>
              <c:numCache>
                <c:formatCode>0.0</c:formatCode>
                <c:ptCount val="2"/>
                <c:pt idx="0">
                  <c:v>2.1352925761156598</c:v>
                </c:pt>
                <c:pt idx="1">
                  <c:v>0.76941788418457691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Sanitation!$H$99:$H$100</c:f>
              <c:numCache>
                <c:formatCode>0.0</c:formatCode>
                <c:ptCount val="2"/>
                <c:pt idx="0">
                  <c:v>2.1439955678919773</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Sanitation!$J$99:$J$100</c:f>
              <c:numCache>
                <c:formatCode>0.0</c:formatCode>
                <c:ptCount val="2"/>
                <c:pt idx="0">
                  <c:v>96.263834615369703</c:v>
                </c:pt>
                <c:pt idx="1">
                  <c:v>95.600821196696344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Sanitation!$K$99:$K$100</c:f>
              <c:numCache>
                <c:formatCode>0.0</c:formatCode>
                <c:ptCount val="2"/>
                <c:pt idx="0">
                  <c:v>3.5593541922351148</c:v>
                </c:pt>
                <c:pt idx="1">
                  <c:v>3.5348392786053768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Sanitation!$L$99:$L$100</c:f>
              <c:numCache>
                <c:formatCode>0.0</c:formatCode>
                <c:ptCount val="2"/>
                <c:pt idx="0">
                  <c:v>0.1601431214751301</c:v>
                </c:pt>
                <c:pt idx="1">
                  <c:v>0.84633801282234344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Sanitation!$M$99:$M$100</c:f>
              <c:numCache>
                <c:formatCode>0.0</c:formatCode>
                <c:ptCount val="2"/>
                <c:pt idx="0">
                  <c:v>1.6668070920048461E-2</c:v>
                </c:pt>
                <c:pt idx="1">
                  <c:v>1.8001511875935933E-2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Sanitation!$O$99:$O$100</c:f>
              <c:numCache>
                <c:formatCode>0.0</c:formatCode>
                <c:ptCount val="2"/>
                <c:pt idx="0">
                  <c:v>96.78152838083993</c:v>
                </c:pt>
                <c:pt idx="1">
                  <c:v>95.595538614190573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Sanitation!$P$99:$P$100</c:f>
              <c:numCache>
                <c:formatCode>0.0</c:formatCode>
                <c:ptCount val="2"/>
                <c:pt idx="0">
                  <c:v>3.21847161916007</c:v>
                </c:pt>
                <c:pt idx="1">
                  <c:v>3.1790315062745322</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Sanitation!$Q$99:$Q$100</c:f>
              <c:numCache>
                <c:formatCode>0.0</c:formatCode>
                <c:ptCount val="2"/>
                <c:pt idx="0">
                  <c:v>0</c:v>
                </c:pt>
                <c:pt idx="1">
                  <c:v>1.1916813573223237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Sanitation!$R$99:$R$100</c:f>
              <c:numCache>
                <c:formatCode>0.0</c:formatCode>
                <c:ptCount val="2"/>
                <c:pt idx="0">
                  <c:v>0</c:v>
                </c:pt>
                <c:pt idx="1">
                  <c:v>3.374852221257818E-2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Sanitation!$T$99:$T$100</c:f>
              <c:numCache>
                <c:formatCode>0.0</c:formatCode>
                <c:ptCount val="2"/>
                <c:pt idx="0">
                  <c:v>96.715279077237312</c:v>
                </c:pt>
                <c:pt idx="1">
                  <c:v>95.463814343888956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Sanitation!$U$99:$U$100</c:f>
              <c:numCache>
                <c:formatCode>0.0</c:formatCode>
                <c:ptCount val="2"/>
                <c:pt idx="0">
                  <c:v>3.1969485066737779</c:v>
                </c:pt>
                <c:pt idx="1">
                  <c:v>3.1555810169802641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Sanitation!$V$99:$V$100</c:f>
              <c:numCache>
                <c:formatCode>0.0</c:formatCode>
                <c:ptCount val="2"/>
                <c:pt idx="0">
                  <c:v>7.4125632322221691E-3</c:v>
                </c:pt>
                <c:pt idx="1">
                  <c:v>1.3806046391307802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Sanitation!$W$99:$W$100</c:f>
              <c:numCache>
                <c:formatCode>0.0</c:formatCode>
                <c:ptCount val="2"/>
                <c:pt idx="0">
                  <c:v>8.035985285669156E-2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Sanitation!$Y$99:$Y$100</c:f>
              <c:numCache>
                <c:formatCode>0.0</c:formatCode>
                <c:ptCount val="2"/>
                <c:pt idx="0">
                  <c:v>97.563410128832999</c:v>
                </c:pt>
                <c:pt idx="1">
                  <c:v>96.755653988127875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Sanitation!$Z$99:$Z$100</c:f>
              <c:numCache>
                <c:formatCode>0.0</c:formatCode>
                <c:ptCount val="2"/>
                <c:pt idx="0">
                  <c:v>2.4051608376336784</c:v>
                </c:pt>
                <c:pt idx="1">
                  <c:v>2.3852478043211218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Sanitation!$AA$99:$AA$100</c:f>
              <c:numCache>
                <c:formatCode>0.0</c:formatCode>
                <c:ptCount val="2"/>
                <c:pt idx="0">
                  <c:v>3.1429033533328266E-2</c:v>
                </c:pt>
                <c:pt idx="1">
                  <c:v>0.85909820755099986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Sanitation!$E$199:$E$200</c:f>
              <c:numCache>
                <c:formatCode>0.0</c:formatCode>
                <c:ptCount val="2"/>
                <c:pt idx="0">
                  <c:v>93.773233389236907</c:v>
                </c:pt>
                <c:pt idx="1">
                  <c:v>94.026684371622565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Sanitation!$F$199:$F$200</c:f>
              <c:numCache>
                <c:formatCode>0.0</c:formatCode>
                <c:ptCount val="2"/>
                <c:pt idx="0">
                  <c:v>5.0255830051443766</c:v>
                </c:pt>
                <c:pt idx="1">
                  <c:v>5.0391661877187417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Sanitation!$G$199:$G$200</c:f>
              <c:numCache>
                <c:formatCode>0.0</c:formatCode>
                <c:ptCount val="2"/>
                <c:pt idx="0">
                  <c:v>0.90564102261461699</c:v>
                </c:pt>
                <c:pt idx="1">
                  <c:v>0.93414944065870031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Sanitation!$H$199:$H$200</c:f>
              <c:numCache>
                <c:formatCode>0.0</c:formatCode>
                <c:ptCount val="2"/>
                <c:pt idx="0">
                  <c:v>0.29554258300409941</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Sanitation!$J$199:$J$200</c:f>
              <c:numCache>
                <c:formatCode>0.0</c:formatCode>
                <c:ptCount val="2"/>
                <c:pt idx="0">
                  <c:v>95.971376827948902</c:v>
                </c:pt>
                <c:pt idx="1">
                  <c:v>95.639651982313353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Sanitation!$K$199:$K$200</c:f>
              <c:numCache>
                <c:formatCode>0.0</c:formatCode>
                <c:ptCount val="2"/>
                <c:pt idx="0">
                  <c:v>3.8903794121577948</c:v>
                </c:pt>
                <c:pt idx="1">
                  <c:v>3.8769323245717184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Sanitation!$L$199:$L$200</c:f>
              <c:numCache>
                <c:formatCode>0.0</c:formatCode>
                <c:ptCount val="2"/>
                <c:pt idx="0">
                  <c:v>0.13824375989329951</c:v>
                </c:pt>
                <c:pt idx="1">
                  <c:v>0.48341569311493515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Sanitation!$O$199:$O$200</c:f>
              <c:numCache>
                <c:formatCode>0.0</c:formatCode>
                <c:ptCount val="2"/>
                <c:pt idx="0">
                  <c:v>96.603571441978204</c:v>
                </c:pt>
                <c:pt idx="1">
                  <c:v>95.622813098003789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Sanitation!$P$199:$P$200</c:f>
              <c:numCache>
                <c:formatCode>0.0</c:formatCode>
                <c:ptCount val="2"/>
                <c:pt idx="0">
                  <c:v>3.3111896573490469</c:v>
                </c:pt>
                <c:pt idx="1">
                  <c:v>3.2775731270649948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Sanitation!$Q$199:$Q$200</c:f>
              <c:numCache>
                <c:formatCode>0.0</c:formatCode>
                <c:ptCount val="2"/>
                <c:pt idx="0">
                  <c:v>5.51708380704099E-2</c:v>
                </c:pt>
                <c:pt idx="1">
                  <c:v>1.0926697682914295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Sanitation!$R$199:$R$200</c:f>
              <c:numCache>
                <c:formatCode>0.0</c:formatCode>
                <c:ptCount val="2"/>
                <c:pt idx="0">
                  <c:v>3.0068062602335743E-2</c:v>
                </c:pt>
                <c:pt idx="1">
                  <c:v>6.9440066397907785E-3</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Sanitation!$T$199:$T$200</c:f>
              <c:numCache>
                <c:formatCode>0.0</c:formatCode>
                <c:ptCount val="2"/>
                <c:pt idx="0">
                  <c:v>96.890573566907818</c:v>
                </c:pt>
                <c:pt idx="1">
                  <c:v>95.852467617801253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Sanitation!$U$199:$U$200</c:f>
              <c:numCache>
                <c:formatCode>0.0</c:formatCode>
                <c:ptCount val="2"/>
                <c:pt idx="0">
                  <c:v>3.0812776433094071</c:v>
                </c:pt>
                <c:pt idx="1">
                  <c:v>3.0482641876695795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Sanitation!$V$199:$V$200</c:f>
              <c:numCache>
                <c:formatCode>0.0</c:formatCode>
                <c:ptCount val="2"/>
                <c:pt idx="0">
                  <c:v>0</c:v>
                </c:pt>
                <c:pt idx="1">
                  <c:v>1.0992681945291736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Sanitation!$W$199:$W$200</c:f>
              <c:numCache>
                <c:formatCode>0.0</c:formatCode>
                <c:ptCount val="2"/>
                <c:pt idx="0">
                  <c:v>2.8148789782776032E-2</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Sanitation!$Y$199:$Y$200</c:f>
              <c:numCache>
                <c:formatCode>0.0</c:formatCode>
                <c:ptCount val="2"/>
                <c:pt idx="0">
                  <c:v>97.634584058562268</c:v>
                </c:pt>
                <c:pt idx="1">
                  <c:v>97.029210539048279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Sanitation!$Z$199:$Z$200</c:f>
              <c:numCache>
                <c:formatCode>0.0</c:formatCode>
                <c:ptCount val="2"/>
                <c:pt idx="0">
                  <c:v>2.2911596583272584</c:v>
                </c:pt>
                <c:pt idx="1">
                  <c:v>2.2769535509370931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Sanitation!$AA$199:$AA$200</c:f>
              <c:numCache>
                <c:formatCode>0.0</c:formatCode>
                <c:ptCount val="2"/>
                <c:pt idx="0">
                  <c:v>7.4256283110472054E-2</c:v>
                </c:pt>
                <c:pt idx="1">
                  <c:v>0.69383591001462719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79.039783648861658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12.259733411216171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8.7004829399222068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92.129834429409968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5.7583134123588327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2.1118521582312555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95.533450311345575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4.3656310945335193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0.10091859412090498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96.093669466778991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3.9063305332210501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96.95564604126443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2.0875475493819962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0.95680640935356753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84.478725146462452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13.336405791888145</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2.184869061649461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91.984703845966635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6.9817016125225786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1.0335945415108052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94.165405917051075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5.2696927354778254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0.56490134747110166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93.708321215481732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5.6190209263439126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0.67265785817428647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97.62958098563611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2.1686567521876041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0.20176226217632279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84.647780821759767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14.131608300589034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1.2206108776512827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93.221128843400052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5.9393637804761479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0.83950737612380788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93.904603069361357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5.7702998944988853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0.32509703613975011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93.407671215979391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5.8920015335220528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0.70032725049853028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97.743315625674114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2.1809535022500626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7.5730872075826516E-2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97.965611339004184</c:v>
                </c:pt>
                <c:pt idx="1">
                  <c:v>98.550566704933942</c:v>
                </c:pt>
                <c:pt idx="2">
                  <c:v>98.325538684644684</c:v>
                </c:pt>
                <c:pt idx="3">
                  <c:v>98.942202800115197</c:v>
                </c:pt>
                <c:pt idx="4">
                  <c:v>98.756554655928738</c:v>
                </c:pt>
              </c:numCache>
            </c:numRef>
          </c:val>
          <c:extLst>
            <c:ext xmlns:c16="http://schemas.microsoft.com/office/drawing/2014/chart" uri="{C3380CC4-5D6E-409C-BE32-E72D297353CC}">
              <c16:uniqueId val="{00000000-BF3E-487A-A683-C04529BDEFE5}"/>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1.4565369674870638</c:v>
                </c:pt>
                <c:pt idx="1">
                  <c:v>1.1280571787849185</c:v>
                </c:pt>
                <c:pt idx="2">
                  <c:v>1.1547054786917084</c:v>
                </c:pt>
                <c:pt idx="3">
                  <c:v>1.0577971998847757</c:v>
                </c:pt>
                <c:pt idx="4">
                  <c:v>1.0433918229326684</c:v>
                </c:pt>
              </c:numCache>
            </c:numRef>
          </c:val>
          <c:extLst>
            <c:ext xmlns:c16="http://schemas.microsoft.com/office/drawing/2014/chart" uri="{C3380CC4-5D6E-409C-BE32-E72D297353CC}">
              <c16:uniqueId val="{00000001-BF3E-487A-A683-C04529BDEFE5}"/>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0.57785169350875232</c:v>
                </c:pt>
                <c:pt idx="1">
                  <c:v>0.32137611628113927</c:v>
                </c:pt>
                <c:pt idx="2">
                  <c:v>0.5197558366636077</c:v>
                </c:pt>
                <c:pt idx="3">
                  <c:v>2.708944180085382E-14</c:v>
                </c:pt>
                <c:pt idx="4">
                  <c:v>0.2000535211385932</c:v>
                </c:pt>
              </c:numCache>
            </c:numRef>
          </c:val>
          <c:extLst>
            <c:ext xmlns:c16="http://schemas.microsoft.com/office/drawing/2014/chart" uri="{C3380CC4-5D6E-409C-BE32-E72D297353CC}">
              <c16:uniqueId val="{00000002-BF3E-487A-A683-C04529BDEFE5}"/>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F3E-487A-A683-C04529BDEFE5}"/>
            </c:ext>
          </c:extLst>
        </c:ser>
        <c:dLbls>
          <c:showLegendKey val="0"/>
          <c:showVal val="0"/>
          <c:showCatName val="0"/>
          <c:showSerName val="0"/>
          <c:showPercent val="0"/>
          <c:showBubbleSize val="0"/>
        </c:dLbls>
        <c:gapWidth val="50"/>
        <c:overlap val="100"/>
        <c:axId val="217500288"/>
        <c:axId val="217510272"/>
      </c:barChart>
      <c:catAx>
        <c:axId val="217500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10272"/>
        <c:crosses val="autoZero"/>
        <c:auto val="1"/>
        <c:lblAlgn val="ctr"/>
        <c:lblOffset val="100"/>
        <c:tickLblSkip val="1"/>
        <c:tickMarkSkip val="1"/>
        <c:noMultiLvlLbl val="0"/>
      </c:catAx>
      <c:valAx>
        <c:axId val="217510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00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MICS11!$R$18:$AG$18</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848-4EB5-A4D9-0A1936522440}"/>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MICS11!$R$19:$AG$19</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848-4EB5-A4D9-0A1936522440}"/>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MICS11!$R$20:$AG$20</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B848-4EB5-A4D9-0A1936522440}"/>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MICS11!$R$15:$AG$15</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MICS11!$R$21:$AG$21</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B848-4EB5-A4D9-0A1936522440}"/>
            </c:ext>
          </c:extLst>
        </c:ser>
        <c:dLbls>
          <c:showLegendKey val="0"/>
          <c:showVal val="0"/>
          <c:showCatName val="0"/>
          <c:showSerName val="0"/>
          <c:showPercent val="0"/>
          <c:showBubbleSize val="0"/>
        </c:dLbls>
        <c:gapWidth val="50"/>
        <c:overlap val="100"/>
        <c:axId val="217575808"/>
        <c:axId val="217577344"/>
      </c:barChart>
      <c:catAx>
        <c:axId val="21757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7344"/>
        <c:crosses val="autoZero"/>
        <c:auto val="1"/>
        <c:lblAlgn val="ctr"/>
        <c:lblOffset val="100"/>
        <c:tickLblSkip val="1"/>
        <c:tickMarkSkip val="1"/>
        <c:noMultiLvlLbl val="0"/>
      </c:catAx>
      <c:valAx>
        <c:axId val="217577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75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97.316911701753739</c:v>
                </c:pt>
                <c:pt idx="1">
                  <c:v>98.806400737292165</c:v>
                </c:pt>
                <c:pt idx="2">
                  <c:v>99.234849815197862</c:v>
                </c:pt>
                <c:pt idx="3">
                  <c:v>99.340376107188035</c:v>
                </c:pt>
                <c:pt idx="4">
                  <c:v>99.583463352025774</c:v>
                </c:pt>
              </c:numCache>
            </c:numRef>
          </c:val>
          <c:extLst>
            <c:ext xmlns:c16="http://schemas.microsoft.com/office/drawing/2014/chart" uri="{C3380CC4-5D6E-409C-BE32-E72D297353CC}">
              <c16:uniqueId val="{00000000-7869-459C-A036-26B5A9A217F5}"/>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0.61311388331529326</c:v>
                </c:pt>
                <c:pt idx="1">
                  <c:v>0.44342187382498038</c:v>
                </c:pt>
                <c:pt idx="2">
                  <c:v>0.39989509115891303</c:v>
                </c:pt>
                <c:pt idx="3">
                  <c:v>0.37693686779201502</c:v>
                </c:pt>
                <c:pt idx="4">
                  <c:v>0.31362871774614492</c:v>
                </c:pt>
              </c:numCache>
            </c:numRef>
          </c:val>
          <c:extLst>
            <c:ext xmlns:c16="http://schemas.microsoft.com/office/drawing/2014/chart" uri="{C3380CC4-5D6E-409C-BE32-E72D297353CC}">
              <c16:uniqueId val="{00000001-7869-459C-A036-26B5A9A217F5}"/>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2.069974414930968</c:v>
                </c:pt>
                <c:pt idx="1">
                  <c:v>0.75017738888285446</c:v>
                </c:pt>
                <c:pt idx="2">
                  <c:v>0.36525509364322523</c:v>
                </c:pt>
                <c:pt idx="3">
                  <c:v>0.28268702501994963</c:v>
                </c:pt>
                <c:pt idx="4">
                  <c:v>0.10290793022808115</c:v>
                </c:pt>
              </c:numCache>
            </c:numRef>
          </c:val>
          <c:extLst>
            <c:ext xmlns:c16="http://schemas.microsoft.com/office/drawing/2014/chart" uri="{C3380CC4-5D6E-409C-BE32-E72D297353CC}">
              <c16:uniqueId val="{00000002-7869-459C-A036-26B5A9A217F5}"/>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869-459C-A036-26B5A9A217F5}"/>
            </c:ext>
          </c:extLst>
        </c:ser>
        <c:dLbls>
          <c:showLegendKey val="0"/>
          <c:showVal val="0"/>
          <c:showCatName val="0"/>
          <c:showSerName val="0"/>
          <c:showPercent val="0"/>
          <c:showBubbleSize val="0"/>
        </c:dLbls>
        <c:gapWidth val="50"/>
        <c:overlap val="100"/>
        <c:axId val="217622400"/>
        <c:axId val="217623936"/>
      </c:barChart>
      <c:catAx>
        <c:axId val="217622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23936"/>
        <c:crosses val="autoZero"/>
        <c:auto val="1"/>
        <c:lblAlgn val="ctr"/>
        <c:lblOffset val="100"/>
        <c:tickLblSkip val="1"/>
        <c:tickMarkSkip val="1"/>
        <c:noMultiLvlLbl val="0"/>
      </c:catAx>
      <c:valAx>
        <c:axId val="217623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22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MICS11!$R$124:$AG$124</c:f>
              <c:numCache>
                <c:formatCode>###0.0</c:formatCode>
                <c:ptCount val="16"/>
                <c:pt idx="0">
                  <c:v>90.863009100951345</c:v>
                </c:pt>
                <c:pt idx="1">
                  <c:v>98.869367686796849</c:v>
                </c:pt>
                <c:pt idx="2">
                  <c:v>95.636630360803849</c:v>
                </c:pt>
                <c:pt idx="3">
                  <c:v>85.081485384522324</c:v>
                </c:pt>
                <c:pt idx="4">
                  <c:v>85.76150413453415</c:v>
                </c:pt>
                <c:pt idx="5">
                  <c:v>95.462859444155526</c:v>
                </c:pt>
                <c:pt idx="6">
                  <c:v>88.323530635104632</c:v>
                </c:pt>
                <c:pt idx="7">
                  <c:v>94.589640644538989</c:v>
                </c:pt>
                <c:pt idx="8">
                  <c:v>97.322957575227719</c:v>
                </c:pt>
                <c:pt idx="9">
                  <c:v>92.83605167080033</c:v>
                </c:pt>
                <c:pt idx="10">
                  <c:v>95.318300978291788</c:v>
                </c:pt>
                <c:pt idx="11">
                  <c:v>96.640764782799408</c:v>
                </c:pt>
                <c:pt idx="12">
                  <c:v>80.090455890601774</c:v>
                </c:pt>
                <c:pt idx="13">
                  <c:v>66.533043745864347</c:v>
                </c:pt>
                <c:pt idx="14">
                  <c:v>78.441553124066829</c:v>
                </c:pt>
                <c:pt idx="15">
                  <c:v>98.21867451550736</c:v>
                </c:pt>
              </c:numCache>
            </c:numRef>
          </c:val>
          <c:extLst>
            <c:ext xmlns:c16="http://schemas.microsoft.com/office/drawing/2014/chart" uri="{C3380CC4-5D6E-409C-BE32-E72D297353CC}">
              <c16:uniqueId val="{00000000-83EC-4A0F-A6BE-9EA288329D05}"/>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MICS11!$R$125:$AG$125</c:f>
              <c:numCache>
                <c:formatCode>###0.0</c:formatCode>
                <c:ptCount val="16"/>
                <c:pt idx="0">
                  <c:v>5.1496640117809251</c:v>
                </c:pt>
                <c:pt idx="1">
                  <c:v>0.77978070579097702</c:v>
                </c:pt>
                <c:pt idx="2">
                  <c:v>4.3095021596418119</c:v>
                </c:pt>
                <c:pt idx="3">
                  <c:v>13.433285893029126</c:v>
                </c:pt>
                <c:pt idx="4">
                  <c:v>13.934397352345611</c:v>
                </c:pt>
                <c:pt idx="5">
                  <c:v>2.6616547725236548</c:v>
                </c:pt>
                <c:pt idx="6">
                  <c:v>9.3370511153376228</c:v>
                </c:pt>
                <c:pt idx="7">
                  <c:v>5.1283100161120698</c:v>
                </c:pt>
                <c:pt idx="8">
                  <c:v>1.4154301796727702</c:v>
                </c:pt>
                <c:pt idx="9">
                  <c:v>7.1025732600399794</c:v>
                </c:pt>
                <c:pt idx="10">
                  <c:v>4.6816990217082086</c:v>
                </c:pt>
                <c:pt idx="11">
                  <c:v>2.9177717853088736</c:v>
                </c:pt>
                <c:pt idx="12">
                  <c:v>16.433164862690408</c:v>
                </c:pt>
                <c:pt idx="13">
                  <c:v>33.207644576058343</c:v>
                </c:pt>
                <c:pt idx="14">
                  <c:v>9.034382550081558</c:v>
                </c:pt>
                <c:pt idx="15">
                  <c:v>1.4012279631917748</c:v>
                </c:pt>
              </c:numCache>
            </c:numRef>
          </c:val>
          <c:extLst>
            <c:ext xmlns:c16="http://schemas.microsoft.com/office/drawing/2014/chart" uri="{C3380CC4-5D6E-409C-BE32-E72D297353CC}">
              <c16:uniqueId val="{00000001-83EC-4A0F-A6BE-9EA288329D05}"/>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MICS11!$R$126:$AG$126</c:f>
              <c:numCache>
                <c:formatCode>###0.0</c:formatCode>
                <c:ptCount val="16"/>
                <c:pt idx="0">
                  <c:v>0.72782210961963978</c:v>
                </c:pt>
                <c:pt idx="1">
                  <c:v>0.24439267640319895</c:v>
                </c:pt>
                <c:pt idx="2">
                  <c:v>5.3867479554338793E-2</c:v>
                </c:pt>
                <c:pt idx="3">
                  <c:v>0.7922308062279303</c:v>
                </c:pt>
                <c:pt idx="4">
                  <c:v>0.24884839338342146</c:v>
                </c:pt>
                <c:pt idx="5">
                  <c:v>1.8754857833208187</c:v>
                </c:pt>
                <c:pt idx="6">
                  <c:v>1.7470186255473106</c:v>
                </c:pt>
                <c:pt idx="7">
                  <c:v>0.2652867171137317</c:v>
                </c:pt>
                <c:pt idx="8">
                  <c:v>0.92017494610076001</c:v>
                </c:pt>
                <c:pt idx="9">
                  <c:v>4.4721171210682087E-14</c:v>
                </c:pt>
                <c:pt idx="10">
                  <c:v>3.5527136788005009E-15</c:v>
                </c:pt>
                <c:pt idx="11">
                  <c:v>0.39560888857892479</c:v>
                </c:pt>
                <c:pt idx="12">
                  <c:v>3.1701969236624197</c:v>
                </c:pt>
                <c:pt idx="13">
                  <c:v>0.25931167807731015</c:v>
                </c:pt>
                <c:pt idx="14">
                  <c:v>3.4641028986399274</c:v>
                </c:pt>
                <c:pt idx="15">
                  <c:v>0.35402585016470522</c:v>
                </c:pt>
              </c:numCache>
            </c:numRef>
          </c:val>
          <c:extLst>
            <c:ext xmlns:c16="http://schemas.microsoft.com/office/drawing/2014/chart" uri="{C3380CC4-5D6E-409C-BE32-E72D297353CC}">
              <c16:uniqueId val="{00000002-83EC-4A0F-A6BE-9EA288329D05}"/>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MICS11!$R$121:$AG$121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MICS11!$R$127:$AG$127</c:f>
              <c:numCache>
                <c:formatCode>###0.0</c:formatCode>
                <c:ptCount val="16"/>
                <c:pt idx="0">
                  <c:v>3.2595047776480901</c:v>
                </c:pt>
                <c:pt idx="1">
                  <c:v>0.10645893100897486</c:v>
                </c:pt>
                <c:pt idx="2">
                  <c:v>0</c:v>
                </c:pt>
                <c:pt idx="3">
                  <c:v>0.69299791622061979</c:v>
                </c:pt>
                <c:pt idx="4">
                  <c:v>5.5250119736817913E-2</c:v>
                </c:pt>
                <c:pt idx="5">
                  <c:v>0</c:v>
                </c:pt>
                <c:pt idx="6">
                  <c:v>0.59239962401043467</c:v>
                </c:pt>
                <c:pt idx="7">
                  <c:v>1.6762622235209895E-2</c:v>
                </c:pt>
                <c:pt idx="8">
                  <c:v>0.3414372989987513</c:v>
                </c:pt>
                <c:pt idx="9">
                  <c:v>6.1375069159645655E-2</c:v>
                </c:pt>
                <c:pt idx="10">
                  <c:v>0</c:v>
                </c:pt>
                <c:pt idx="11">
                  <c:v>4.5854543312793296E-2</c:v>
                </c:pt>
                <c:pt idx="12">
                  <c:v>0.30618232304539855</c:v>
                </c:pt>
                <c:pt idx="13">
                  <c:v>0</c:v>
                </c:pt>
                <c:pt idx="14">
                  <c:v>9.059961427211686</c:v>
                </c:pt>
                <c:pt idx="15">
                  <c:v>2.6071671136160463E-2</c:v>
                </c:pt>
              </c:numCache>
            </c:numRef>
          </c:val>
          <c:extLst>
            <c:ext xmlns:c16="http://schemas.microsoft.com/office/drawing/2014/chart" uri="{C3380CC4-5D6E-409C-BE32-E72D297353CC}">
              <c16:uniqueId val="{00000003-83EC-4A0F-A6BE-9EA288329D05}"/>
            </c:ext>
          </c:extLst>
        </c:ser>
        <c:dLbls>
          <c:showLegendKey val="0"/>
          <c:showVal val="0"/>
          <c:showCatName val="0"/>
          <c:showSerName val="0"/>
          <c:showPercent val="0"/>
          <c:showBubbleSize val="0"/>
        </c:dLbls>
        <c:gapWidth val="50"/>
        <c:overlap val="100"/>
        <c:axId val="218514560"/>
        <c:axId val="218516096"/>
      </c:barChart>
      <c:catAx>
        <c:axId val="21851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6096"/>
        <c:crosses val="autoZero"/>
        <c:auto val="1"/>
        <c:lblAlgn val="ctr"/>
        <c:lblOffset val="100"/>
        <c:tickLblSkip val="1"/>
        <c:tickMarkSkip val="1"/>
        <c:noMultiLvlLbl val="0"/>
      </c:catAx>
      <c:valAx>
        <c:axId val="218516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001-43A0-903A-409D54A854D5}"/>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001-43A0-903A-409D54A854D5}"/>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001-43A0-903A-409D54A854D5}"/>
            </c:ext>
          </c:extLst>
        </c:ser>
        <c:dLbls>
          <c:showLegendKey val="0"/>
          <c:showVal val="0"/>
          <c:showCatName val="0"/>
          <c:showSerName val="0"/>
          <c:showPercent val="0"/>
          <c:showBubbleSize val="0"/>
        </c:dLbls>
        <c:gapWidth val="50"/>
        <c:overlap val="100"/>
        <c:axId val="218598400"/>
        <c:axId val="218604288"/>
      </c:barChart>
      <c:catAx>
        <c:axId val="218598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04288"/>
        <c:crosses val="autoZero"/>
        <c:auto val="1"/>
        <c:lblAlgn val="ctr"/>
        <c:lblOffset val="100"/>
        <c:tickLblSkip val="1"/>
        <c:tickMarkSkip val="1"/>
        <c:noMultiLvlLbl val="0"/>
      </c:catAx>
      <c:valAx>
        <c:axId val="21860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98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MICS11!$R$221:$AG$221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MICS11!$R$222:$AG$222</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D19B-4090-BF49-7405EE0A1CE2}"/>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MICS11!$R$221:$AG$221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MICS11!$R$223:$AG$223</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D19B-4090-BF49-7405EE0A1CE2}"/>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MICS11!$R$221:$AG$221</c:f>
              <c:strCache>
                <c:ptCount val="16"/>
                <c:pt idx="0">
                  <c:v>Bethlehem</c:v>
                </c:pt>
                <c:pt idx="1">
                  <c:v>Dier El-Balah</c:v>
                </c:pt>
                <c:pt idx="2">
                  <c:v>Gaza</c:v>
                </c:pt>
                <c:pt idx="3">
                  <c:v>Hebron</c:v>
                </c:pt>
                <c:pt idx="4">
                  <c:v>Jenin</c:v>
                </c:pt>
                <c:pt idx="5">
                  <c:v>Jericho</c:v>
                </c:pt>
                <c:pt idx="6">
                  <c:v>Jerusalem</c:v>
                </c:pt>
                <c:pt idx="7">
                  <c:v>Khan Yunis</c:v>
                </c:pt>
                <c:pt idx="8">
                  <c:v>Nablus</c:v>
                </c:pt>
                <c:pt idx="9">
                  <c:v>North Gaza</c:v>
                </c:pt>
                <c:pt idx="10">
                  <c:v>Qalqiliya</c:v>
                </c:pt>
                <c:pt idx="11">
                  <c:v>Rafah</c:v>
                </c:pt>
                <c:pt idx="12">
                  <c:v>Ramallah &amp; Al-Bireh</c:v>
                </c:pt>
                <c:pt idx="13">
                  <c:v>Salfit</c:v>
                </c:pt>
                <c:pt idx="14">
                  <c:v>Tubas</c:v>
                </c:pt>
                <c:pt idx="15">
                  <c:v>Tulkarm</c:v>
                </c:pt>
              </c:strCache>
            </c:strRef>
          </c:cat>
          <c:val>
            <c:numRef>
              <c:f>MICS11!$R$224:$AG$224</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D19B-4090-BF49-7405EE0A1CE2}"/>
            </c:ext>
          </c:extLst>
        </c:ser>
        <c:dLbls>
          <c:showLegendKey val="0"/>
          <c:showVal val="0"/>
          <c:showCatName val="0"/>
          <c:showSerName val="0"/>
          <c:showPercent val="0"/>
          <c:showBubbleSize val="0"/>
        </c:dLbls>
        <c:gapWidth val="50"/>
        <c:overlap val="100"/>
        <c:axId val="218635648"/>
        <c:axId val="218670208"/>
      </c:barChart>
      <c:catAx>
        <c:axId val="21863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70208"/>
        <c:crosses val="autoZero"/>
        <c:auto val="1"/>
        <c:lblAlgn val="ctr"/>
        <c:lblOffset val="100"/>
        <c:tickLblSkip val="1"/>
        <c:tickMarkSkip val="1"/>
        <c:noMultiLvlLbl val="0"/>
      </c:catAx>
      <c:valAx>
        <c:axId val="218670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3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245-4F6B-8BFE-9C9F7DD3CEF4}"/>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245-4F6B-8BFE-9C9F7DD3CEF4}"/>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5245-4F6B-8BFE-9C9F7DD3CEF4}"/>
            </c:ext>
          </c:extLst>
        </c:ser>
        <c:dLbls>
          <c:showLegendKey val="0"/>
          <c:showVal val="0"/>
          <c:showCatName val="0"/>
          <c:showSerName val="0"/>
          <c:showPercent val="0"/>
          <c:showBubbleSize val="0"/>
        </c:dLbls>
        <c:gapWidth val="50"/>
        <c:overlap val="100"/>
        <c:axId val="219045888"/>
        <c:axId val="219047424"/>
      </c:barChart>
      <c:catAx>
        <c:axId val="21904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47424"/>
        <c:crosses val="autoZero"/>
        <c:auto val="1"/>
        <c:lblAlgn val="ctr"/>
        <c:lblOffset val="100"/>
        <c:tickLblSkip val="1"/>
        <c:tickMarkSkip val="1"/>
        <c:noMultiLvlLbl val="0"/>
      </c:catAx>
      <c:valAx>
        <c:axId val="21904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4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96.919191469195368</c:v>
                </c:pt>
                <c:pt idx="1">
                  <c:v>98.762866215121534</c:v>
                </c:pt>
                <c:pt idx="2">
                  <c:v>99.050542226651928</c:v>
                </c:pt>
                <c:pt idx="3">
                  <c:v>99.762630902052194</c:v>
                </c:pt>
                <c:pt idx="4">
                  <c:v>99.768260468362698</c:v>
                </c:pt>
              </c:numCache>
            </c:numRef>
          </c:val>
          <c:extLst>
            <c:ext xmlns:c16="http://schemas.microsoft.com/office/drawing/2014/chart" uri="{C3380CC4-5D6E-409C-BE32-E72D297353CC}">
              <c16:uniqueId val="{00000000-B8DF-49D1-AD60-D3AAA5862267}"/>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0.49035893430678795</c:v>
                </c:pt>
                <c:pt idx="1">
                  <c:v>0.28793540292320219</c:v>
                </c:pt>
                <c:pt idx="2">
                  <c:v>0.37429430380215328</c:v>
                </c:pt>
                <c:pt idx="3">
                  <c:v>0</c:v>
                </c:pt>
                <c:pt idx="4">
                  <c:v>0.13827564593488773</c:v>
                </c:pt>
              </c:numCache>
            </c:numRef>
          </c:val>
          <c:extLst>
            <c:ext xmlns:c16="http://schemas.microsoft.com/office/drawing/2014/chart" uri="{C3380CC4-5D6E-409C-BE32-E72D297353CC}">
              <c16:uniqueId val="{00000001-B8DF-49D1-AD60-D3AAA5862267}"/>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2.5904495964978436</c:v>
                </c:pt>
                <c:pt idx="1">
                  <c:v>0.94919838195526407</c:v>
                </c:pt>
                <c:pt idx="2">
                  <c:v>0.57516346954591913</c:v>
                </c:pt>
                <c:pt idx="3">
                  <c:v>0.23736909794780559</c:v>
                </c:pt>
                <c:pt idx="4">
                  <c:v>9.3463885702414595E-2</c:v>
                </c:pt>
              </c:numCache>
            </c:numRef>
          </c:val>
          <c:extLst>
            <c:ext xmlns:c16="http://schemas.microsoft.com/office/drawing/2014/chart" uri="{C3380CC4-5D6E-409C-BE32-E72D297353CC}">
              <c16:uniqueId val="{00000002-B8DF-49D1-AD60-D3AAA5862267}"/>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8DF-49D1-AD60-D3AAA5862267}"/>
            </c:ext>
          </c:extLst>
        </c:ser>
        <c:dLbls>
          <c:showLegendKey val="0"/>
          <c:showVal val="0"/>
          <c:showCatName val="0"/>
          <c:showSerName val="0"/>
          <c:showPercent val="0"/>
          <c:showBubbleSize val="0"/>
        </c:dLbls>
        <c:gapWidth val="50"/>
        <c:overlap val="100"/>
        <c:axId val="219190784"/>
        <c:axId val="219192320"/>
      </c:barChart>
      <c:catAx>
        <c:axId val="219190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2320"/>
        <c:crosses val="autoZero"/>
        <c:auto val="1"/>
        <c:lblAlgn val="ctr"/>
        <c:lblOffset val="100"/>
        <c:tickLblSkip val="1"/>
        <c:tickMarkSkip val="1"/>
        <c:noMultiLvlLbl val="0"/>
      </c:catAx>
      <c:valAx>
        <c:axId val="21919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0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89.077536541066152</c:v>
                </c:pt>
                <c:pt idx="1">
                  <c:v>91.651044241886922</c:v>
                </c:pt>
                <c:pt idx="2">
                  <c:v>91.12779336121784</c:v>
                </c:pt>
                <c:pt idx="3">
                  <c:v>91.520536150026587</c:v>
                </c:pt>
                <c:pt idx="4">
                  <c:v>93.153082787562482</c:v>
                </c:pt>
              </c:numCache>
            </c:numRef>
          </c:val>
          <c:extLst>
            <c:ext xmlns:c16="http://schemas.microsoft.com/office/drawing/2014/chart" uri="{C3380CC4-5D6E-409C-BE32-E72D297353CC}">
              <c16:uniqueId val="{00000000-94DF-4626-9A6F-984CD283BCC7}"/>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9.2610348892038843</c:v>
                </c:pt>
                <c:pt idx="1">
                  <c:v>8.0646677203888331</c:v>
                </c:pt>
                <c:pt idx="2">
                  <c:v>8.5839376405934722</c:v>
                </c:pt>
                <c:pt idx="3">
                  <c:v>8.2706315181204246</c:v>
                </c:pt>
                <c:pt idx="4">
                  <c:v>6.6762318799385323</c:v>
                </c:pt>
              </c:numCache>
            </c:numRef>
          </c:val>
          <c:extLst>
            <c:ext xmlns:c16="http://schemas.microsoft.com/office/drawing/2014/chart" uri="{C3380CC4-5D6E-409C-BE32-E72D297353CC}">
              <c16:uniqueId val="{00000001-94DF-4626-9A6F-984CD283BCC7}"/>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1.3347762411464852</c:v>
                </c:pt>
                <c:pt idx="1">
                  <c:v>0.28428803772424516</c:v>
                </c:pt>
                <c:pt idx="2">
                  <c:v>0.24936722401511957</c:v>
                </c:pt>
                <c:pt idx="3">
                  <c:v>0.17771175150001958</c:v>
                </c:pt>
                <c:pt idx="4">
                  <c:v>0.17068533249898543</c:v>
                </c:pt>
              </c:numCache>
            </c:numRef>
          </c:val>
          <c:extLst>
            <c:ext xmlns:c16="http://schemas.microsoft.com/office/drawing/2014/chart" uri="{C3380CC4-5D6E-409C-BE32-E72D297353CC}">
              <c16:uniqueId val="{00000002-94DF-4626-9A6F-984CD283BCC7}"/>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0.32665232858347848</c:v>
                </c:pt>
                <c:pt idx="1">
                  <c:v>0</c:v>
                </c:pt>
                <c:pt idx="2">
                  <c:v>3.8901774173568118E-2</c:v>
                </c:pt>
                <c:pt idx="3">
                  <c:v>3.1120580352969201E-2</c:v>
                </c:pt>
                <c:pt idx="4">
                  <c:v>0</c:v>
                </c:pt>
              </c:numCache>
            </c:numRef>
          </c:val>
          <c:extLst>
            <c:ext xmlns:c16="http://schemas.microsoft.com/office/drawing/2014/chart" uri="{C3380CC4-5D6E-409C-BE32-E72D297353CC}">
              <c16:uniqueId val="{00000003-94DF-4626-9A6F-984CD283BCC7}"/>
            </c:ext>
          </c:extLst>
        </c:ser>
        <c:dLbls>
          <c:showLegendKey val="0"/>
          <c:showVal val="0"/>
          <c:showCatName val="0"/>
          <c:showSerName val="0"/>
          <c:showPercent val="0"/>
          <c:showBubbleSize val="0"/>
        </c:dLbls>
        <c:gapWidth val="50"/>
        <c:overlap val="100"/>
        <c:axId val="219462656"/>
        <c:axId val="219509504"/>
      </c:barChart>
      <c:catAx>
        <c:axId val="219462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9504"/>
        <c:crosses val="autoZero"/>
        <c:auto val="1"/>
        <c:lblAlgn val="ctr"/>
        <c:lblOffset val="100"/>
        <c:tickLblSkip val="1"/>
        <c:tickMarkSkip val="1"/>
        <c:noMultiLvlLbl val="0"/>
      </c:catAx>
      <c:valAx>
        <c:axId val="219509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62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AA2-4DCA-8816-0806915D25C7}"/>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AA2-4DCA-8816-0806915D25C7}"/>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AA2-4DCA-8816-0806915D25C7}"/>
            </c:ext>
          </c:extLst>
        </c:ser>
        <c:dLbls>
          <c:showLegendKey val="0"/>
          <c:showVal val="0"/>
          <c:showCatName val="0"/>
          <c:showSerName val="0"/>
          <c:showPercent val="0"/>
          <c:showBubbleSize val="0"/>
        </c:dLbls>
        <c:gapWidth val="50"/>
        <c:overlap val="100"/>
        <c:axId val="219536768"/>
        <c:axId val="219542656"/>
      </c:barChart>
      <c:catAx>
        <c:axId val="21953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2656"/>
        <c:crosses val="autoZero"/>
        <c:auto val="1"/>
        <c:lblAlgn val="ctr"/>
        <c:lblOffset val="100"/>
        <c:tickLblSkip val="1"/>
        <c:tickMarkSkip val="1"/>
        <c:noMultiLvlLbl val="0"/>
      </c:catAx>
      <c:valAx>
        <c:axId val="21954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86.574726189952855</c:v>
                </c:pt>
                <c:pt idx="1">
                  <c:v>92.023879966909448</c:v>
                </c:pt>
                <c:pt idx="2">
                  <c:v>91.706359366775828</c:v>
                </c:pt>
                <c:pt idx="3">
                  <c:v>90.712488392490854</c:v>
                </c:pt>
                <c:pt idx="4">
                  <c:v>92.75899419624578</c:v>
                </c:pt>
              </c:numCache>
            </c:numRef>
          </c:val>
          <c:extLst>
            <c:ext xmlns:c16="http://schemas.microsoft.com/office/drawing/2014/chart" uri="{C3380CC4-5D6E-409C-BE32-E72D297353CC}">
              <c16:uniqueId val="{00000000-CAB3-4453-B944-013C70399DAB}"/>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8.3986309568720738</c:v>
                </c:pt>
                <c:pt idx="1">
                  <c:v>7.5627653531942567</c:v>
                </c:pt>
                <c:pt idx="2">
                  <c:v>8.0859549667816069</c:v>
                </c:pt>
                <c:pt idx="3">
                  <c:v>8.6538184507771874</c:v>
                </c:pt>
                <c:pt idx="4">
                  <c:v>6.9762376688630194</c:v>
                </c:pt>
              </c:numCache>
            </c:numRef>
          </c:val>
          <c:extLst>
            <c:ext xmlns:c16="http://schemas.microsoft.com/office/drawing/2014/chart" uri="{C3380CC4-5D6E-409C-BE32-E72D297353CC}">
              <c16:uniqueId val="{00000001-CAB3-4453-B944-013C70399DAB}"/>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2.6098744175053321</c:v>
                </c:pt>
                <c:pt idx="1">
                  <c:v>0.38492804486911797</c:v>
                </c:pt>
                <c:pt idx="2">
                  <c:v>0.20768566644256481</c:v>
                </c:pt>
                <c:pt idx="3">
                  <c:v>0.54487437199561173</c:v>
                </c:pt>
                <c:pt idx="4">
                  <c:v>0.26476813489120055</c:v>
                </c:pt>
              </c:numCache>
            </c:numRef>
          </c:val>
          <c:extLst>
            <c:ext xmlns:c16="http://schemas.microsoft.com/office/drawing/2014/chart" uri="{C3380CC4-5D6E-409C-BE32-E72D297353CC}">
              <c16:uniqueId val="{00000002-CAB3-4453-B944-013C70399DAB}"/>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2.4167684356697388</c:v>
                </c:pt>
                <c:pt idx="1">
                  <c:v>2.8426635027177748E-2</c:v>
                </c:pt>
                <c:pt idx="2">
                  <c:v>0</c:v>
                </c:pt>
                <c:pt idx="3">
                  <c:v>8.881878473634644E-2</c:v>
                </c:pt>
                <c:pt idx="4">
                  <c:v>0</c:v>
                </c:pt>
              </c:numCache>
            </c:numRef>
          </c:val>
          <c:extLst>
            <c:ext xmlns:c16="http://schemas.microsoft.com/office/drawing/2014/chart" uri="{C3380CC4-5D6E-409C-BE32-E72D297353CC}">
              <c16:uniqueId val="{00000003-CAB3-4453-B944-013C70399DAB}"/>
            </c:ext>
          </c:extLst>
        </c:ser>
        <c:dLbls>
          <c:showLegendKey val="0"/>
          <c:showVal val="0"/>
          <c:showCatName val="0"/>
          <c:showSerName val="0"/>
          <c:showPercent val="0"/>
          <c:showBubbleSize val="0"/>
        </c:dLbls>
        <c:gapWidth val="50"/>
        <c:overlap val="100"/>
        <c:axId val="218557056"/>
        <c:axId val="218571136"/>
      </c:barChart>
      <c:catAx>
        <c:axId val="218557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1136"/>
        <c:crosses val="autoZero"/>
        <c:auto val="1"/>
        <c:lblAlgn val="ctr"/>
        <c:lblOffset val="100"/>
        <c:tickLblSkip val="1"/>
        <c:tickMarkSkip val="1"/>
        <c:noMultiLvlLbl val="0"/>
      </c:catAx>
      <c:valAx>
        <c:axId val="218571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7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72.37592534682706</c:v>
                </c:pt>
                <c:pt idx="1">
                  <c:v>92.143037620674036</c:v>
                </c:pt>
                <c:pt idx="2">
                  <c:v>91.04070083413437</c:v>
                </c:pt>
                <c:pt idx="3">
                  <c:v>90.328694015972417</c:v>
                </c:pt>
                <c:pt idx="4">
                  <c:v>91.697336422553178</c:v>
                </c:pt>
              </c:numCache>
            </c:numRef>
          </c:val>
          <c:extLst>
            <c:ext xmlns:c16="http://schemas.microsoft.com/office/drawing/2014/chart" uri="{C3380CC4-5D6E-409C-BE32-E72D297353CC}">
              <c16:uniqueId val="{00000000-1C0E-4B5F-9716-BEF0C6AF4C7B}"/>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6.2868934209367273</c:v>
                </c:pt>
                <c:pt idx="1">
                  <c:v>6.5002545038086188</c:v>
                </c:pt>
                <c:pt idx="2">
                  <c:v>8.1810987852784347</c:v>
                </c:pt>
                <c:pt idx="3">
                  <c:v>7.7314540585813702</c:v>
                </c:pt>
                <c:pt idx="4">
                  <c:v>7.0368223903687666</c:v>
                </c:pt>
              </c:numCache>
            </c:numRef>
          </c:val>
          <c:extLst>
            <c:ext xmlns:c16="http://schemas.microsoft.com/office/drawing/2014/chart" uri="{C3380CC4-5D6E-409C-BE32-E72D297353CC}">
              <c16:uniqueId val="{00000001-1C0E-4B5F-9716-BEF0C6AF4C7B}"/>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9.1552447927804703</c:v>
                </c:pt>
                <c:pt idx="1">
                  <c:v>0.96769177814701091</c:v>
                </c:pt>
                <c:pt idx="2">
                  <c:v>0.77820038058719554</c:v>
                </c:pt>
                <c:pt idx="3">
                  <c:v>1.5584621942808505</c:v>
                </c:pt>
                <c:pt idx="4">
                  <c:v>1.2658411870780553</c:v>
                </c:pt>
              </c:numCache>
            </c:numRef>
          </c:val>
          <c:extLst>
            <c:ext xmlns:c16="http://schemas.microsoft.com/office/drawing/2014/chart" uri="{C3380CC4-5D6E-409C-BE32-E72D297353CC}">
              <c16:uniqueId val="{00000002-1C0E-4B5F-9716-BEF0C6AF4C7B}"/>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12.181936439455741</c:v>
                </c:pt>
                <c:pt idx="1">
                  <c:v>0.3890160973703341</c:v>
                </c:pt>
                <c:pt idx="2">
                  <c:v>0</c:v>
                </c:pt>
                <c:pt idx="3">
                  <c:v>0.38138973116536246</c:v>
                </c:pt>
                <c:pt idx="4">
                  <c:v>0</c:v>
                </c:pt>
              </c:numCache>
            </c:numRef>
          </c:val>
          <c:extLst>
            <c:ext xmlns:c16="http://schemas.microsoft.com/office/drawing/2014/chart" uri="{C3380CC4-5D6E-409C-BE32-E72D297353CC}">
              <c16:uniqueId val="{00000003-1C0E-4B5F-9716-BEF0C6AF4C7B}"/>
            </c:ext>
          </c:extLst>
        </c:ser>
        <c:dLbls>
          <c:showLegendKey val="0"/>
          <c:showVal val="0"/>
          <c:showCatName val="0"/>
          <c:showSerName val="0"/>
          <c:showPercent val="0"/>
          <c:showBubbleSize val="0"/>
        </c:dLbls>
        <c:gapWidth val="50"/>
        <c:overlap val="100"/>
        <c:axId val="217771392"/>
        <c:axId val="217773184"/>
      </c:barChart>
      <c:catAx>
        <c:axId val="217771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73184"/>
        <c:crosses val="autoZero"/>
        <c:auto val="1"/>
        <c:lblAlgn val="ctr"/>
        <c:lblOffset val="100"/>
        <c:tickLblSkip val="1"/>
        <c:tickMarkSkip val="1"/>
        <c:noMultiLvlLbl val="0"/>
      </c:catAx>
      <c:valAx>
        <c:axId val="2177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71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97.772205089924157</c:v>
                </c:pt>
                <c:pt idx="1">
                  <c:v>98.868305826431879</c:v>
                </c:pt>
                <c:pt idx="2">
                  <c:v>98.521954981199954</c:v>
                </c:pt>
                <c:pt idx="3">
                  <c:v>98.365340369133179</c:v>
                </c:pt>
                <c:pt idx="4">
                  <c:v>98.431113780678629</c:v>
                </c:pt>
              </c:numCache>
            </c:numRef>
          </c:val>
          <c:extLst>
            <c:ext xmlns:c16="http://schemas.microsoft.com/office/drawing/2014/chart" uri="{C3380CC4-5D6E-409C-BE32-E72D297353CC}">
              <c16:uniqueId val="{00000000-005E-47EB-978E-30A7BB115407}"/>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1.4536614344538115</c:v>
                </c:pt>
                <c:pt idx="1">
                  <c:v>1.1316941735681116</c:v>
                </c:pt>
                <c:pt idx="2">
                  <c:v>1.1570121324540044</c:v>
                </c:pt>
                <c:pt idx="3">
                  <c:v>1.0516299280134971</c:v>
                </c:pt>
                <c:pt idx="4">
                  <c:v>1.039953445102791</c:v>
                </c:pt>
              </c:numCache>
            </c:numRef>
          </c:val>
          <c:extLst>
            <c:ext xmlns:c16="http://schemas.microsoft.com/office/drawing/2014/chart" uri="{C3380CC4-5D6E-409C-BE32-E72D297353CC}">
              <c16:uniqueId val="{00000001-005E-47EB-978E-30A7BB115407}"/>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0.77413347562203194</c:v>
                </c:pt>
                <c:pt idx="1">
                  <c:v>9.5479180117763462E-15</c:v>
                </c:pt>
                <c:pt idx="2">
                  <c:v>0.32103288634604144</c:v>
                </c:pt>
                <c:pt idx="3">
                  <c:v>0.58302970285332401</c:v>
                </c:pt>
                <c:pt idx="4">
                  <c:v>0.52893277421857987</c:v>
                </c:pt>
              </c:numCache>
            </c:numRef>
          </c:val>
          <c:extLst>
            <c:ext xmlns:c16="http://schemas.microsoft.com/office/drawing/2014/chart" uri="{C3380CC4-5D6E-409C-BE32-E72D297353CC}">
              <c16:uniqueId val="{00000002-005E-47EB-978E-30A7BB115407}"/>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05E-47EB-978E-30A7BB115407}"/>
            </c:ext>
          </c:extLst>
        </c:ser>
        <c:dLbls>
          <c:showLegendKey val="0"/>
          <c:showVal val="0"/>
          <c:showCatName val="0"/>
          <c:showSerName val="0"/>
          <c:showPercent val="0"/>
          <c:showBubbleSize val="0"/>
        </c:dLbls>
        <c:gapWidth val="50"/>
        <c:overlap val="100"/>
        <c:axId val="217359872"/>
        <c:axId val="217361408"/>
      </c:barChart>
      <c:catAx>
        <c:axId val="217359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61408"/>
        <c:crosses val="autoZero"/>
        <c:auto val="1"/>
        <c:lblAlgn val="ctr"/>
        <c:lblOffset val="100"/>
        <c:tickLblSkip val="1"/>
        <c:tickMarkSkip val="1"/>
        <c:noMultiLvlLbl val="0"/>
      </c:catAx>
      <c:valAx>
        <c:axId val="217361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59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MICS14!$R$15:$S$15</c:f>
              <c:strCache>
                <c:ptCount val="2"/>
                <c:pt idx="0">
                  <c:v>Gaza Strip</c:v>
                </c:pt>
                <c:pt idx="1">
                  <c:v>West Bank</c:v>
                </c:pt>
              </c:strCache>
            </c:strRef>
          </c:cat>
          <c:val>
            <c:numRef>
              <c:f>MICS14!$R$18:$S$18</c:f>
              <c:numCache>
                <c:formatCode>###0.0</c:formatCode>
                <c:ptCount val="2"/>
                <c:pt idx="0">
                  <c:v>99.46051502956108</c:v>
                </c:pt>
                <c:pt idx="1">
                  <c:v>99.371440078392766</c:v>
                </c:pt>
              </c:numCache>
            </c:numRef>
          </c:val>
          <c:extLst>
            <c:ext xmlns:c16="http://schemas.microsoft.com/office/drawing/2014/chart" uri="{C3380CC4-5D6E-409C-BE32-E72D297353CC}">
              <c16:uniqueId val="{00000000-FB7E-4EA8-9227-591B680EE2F8}"/>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MICS14!$R$15:$S$15</c:f>
              <c:strCache>
                <c:ptCount val="2"/>
                <c:pt idx="0">
                  <c:v>Gaza Strip</c:v>
                </c:pt>
                <c:pt idx="1">
                  <c:v>West Bank</c:v>
                </c:pt>
              </c:strCache>
            </c:strRef>
          </c:cat>
          <c:val>
            <c:numRef>
              <c:f>MICS14!$R$19:$S$19</c:f>
              <c:numCache>
                <c:formatCode>###0.0</c:formatCode>
                <c:ptCount val="2"/>
                <c:pt idx="0">
                  <c:v>0.43103823892069021</c:v>
                </c:pt>
                <c:pt idx="1">
                  <c:v>0.43344690356924559</c:v>
                </c:pt>
              </c:numCache>
            </c:numRef>
          </c:val>
          <c:extLst>
            <c:ext xmlns:c16="http://schemas.microsoft.com/office/drawing/2014/chart" uri="{C3380CC4-5D6E-409C-BE32-E72D297353CC}">
              <c16:uniqueId val="{00000001-FB7E-4EA8-9227-591B680EE2F8}"/>
            </c:ext>
          </c:extLst>
        </c:ser>
        <c:ser>
          <c:idx val="2"/>
          <c:order val="2"/>
          <c:tx>
            <c:strRef>
              <c:f>MICS14!$B$20</c:f>
              <c:strCache>
                <c:ptCount val="1"/>
                <c:pt idx="0">
                  <c:v>Unimproved</c:v>
                </c:pt>
              </c:strCache>
            </c:strRef>
          </c:tx>
          <c:spPr>
            <a:solidFill>
              <a:srgbClr val="FFD54F"/>
            </a:solidFill>
          </c:spPr>
          <c:invertIfNegative val="0"/>
          <c:cat>
            <c:strRef>
              <c:f>MICS14!$R$15:$S$15</c:f>
              <c:strCache>
                <c:ptCount val="2"/>
                <c:pt idx="0">
                  <c:v>Gaza Strip</c:v>
                </c:pt>
                <c:pt idx="1">
                  <c:v>West Bank</c:v>
                </c:pt>
              </c:strCache>
            </c:strRef>
          </c:cat>
          <c:val>
            <c:numRef>
              <c:f>MICS14!$R$20:$S$20</c:f>
              <c:numCache>
                <c:formatCode>###0.0</c:formatCode>
                <c:ptCount val="2"/>
                <c:pt idx="0">
                  <c:v>0.10844673151822998</c:v>
                </c:pt>
                <c:pt idx="1">
                  <c:v>0.19511301803798858</c:v>
                </c:pt>
              </c:numCache>
            </c:numRef>
          </c:val>
          <c:extLst>
            <c:ext xmlns:c16="http://schemas.microsoft.com/office/drawing/2014/chart" uri="{C3380CC4-5D6E-409C-BE32-E72D297353CC}">
              <c16:uniqueId val="{00000001-F45C-4C00-BCD9-747EBC37B759}"/>
            </c:ext>
          </c:extLst>
        </c:ser>
        <c:ser>
          <c:idx val="3"/>
          <c:order val="3"/>
          <c:tx>
            <c:strRef>
              <c:f>MICS14!$B$21</c:f>
              <c:strCache>
                <c:ptCount val="1"/>
                <c:pt idx="0">
                  <c:v>Surface water</c:v>
                </c:pt>
              </c:strCache>
            </c:strRef>
          </c:tx>
          <c:spPr>
            <a:solidFill>
              <a:srgbClr val="FFB300"/>
            </a:solidFill>
          </c:spPr>
          <c:invertIfNegative val="0"/>
          <c:cat>
            <c:strRef>
              <c:f>MICS14!$R$15:$S$15</c:f>
              <c:strCache>
                <c:ptCount val="2"/>
                <c:pt idx="0">
                  <c:v>Gaza Strip</c:v>
                </c:pt>
                <c:pt idx="1">
                  <c:v>West Bank</c:v>
                </c:pt>
              </c:strCache>
            </c:strRef>
          </c:cat>
          <c:val>
            <c:numRef>
              <c:f>MICS14!$R$21:$S$21</c:f>
              <c:numCache>
                <c:formatCode>###0.0</c:formatCode>
                <c:ptCount val="2"/>
                <c:pt idx="0">
                  <c:v>0</c:v>
                </c:pt>
                <c:pt idx="1">
                  <c:v>0</c:v>
                </c:pt>
              </c:numCache>
            </c:numRef>
          </c:val>
          <c:extLst>
            <c:ext xmlns:c16="http://schemas.microsoft.com/office/drawing/2014/chart" uri="{C3380CC4-5D6E-409C-BE32-E72D297353CC}">
              <c16:uniqueId val="{00000002-F45C-4C00-BCD9-747EBC37B759}"/>
            </c:ext>
          </c:extLst>
        </c:ser>
        <c:dLbls>
          <c:showLegendKey val="0"/>
          <c:showVal val="0"/>
          <c:showCatName val="0"/>
          <c:showSerName val="0"/>
          <c:showPercent val="0"/>
          <c:showBubbleSize val="0"/>
        </c:dLbls>
        <c:gapWidth val="50"/>
        <c:overlap val="100"/>
        <c:axId val="221043712"/>
        <c:axId val="229978880"/>
      </c:barChart>
      <c:catAx>
        <c:axId val="221043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78880"/>
        <c:crosses val="autoZero"/>
        <c:auto val="1"/>
        <c:lblAlgn val="ctr"/>
        <c:lblOffset val="100"/>
        <c:tickLblSkip val="1"/>
        <c:tickMarkSkip val="1"/>
        <c:noMultiLvlLbl val="0"/>
      </c:catAx>
      <c:valAx>
        <c:axId val="229978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3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0997208682248056"/>
          <c:h val="9.20758724703057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99.063889632356961</c:v>
                </c:pt>
                <c:pt idx="1">
                  <c:v>99.373811667794783</c:v>
                </c:pt>
                <c:pt idx="2">
                  <c:v>99.563476176334262</c:v>
                </c:pt>
                <c:pt idx="3">
                  <c:v>99.484524465953029</c:v>
                </c:pt>
                <c:pt idx="4">
                  <c:v>99.553451449583733</c:v>
                </c:pt>
              </c:numCache>
            </c:numRef>
          </c:val>
          <c:extLst>
            <c:ext xmlns:c16="http://schemas.microsoft.com/office/drawing/2014/chart" uri="{C3380CC4-5D6E-409C-BE32-E72D297353CC}">
              <c16:uniqueId val="{00000000-3826-4E7B-93D5-96E9B5A3C9C1}"/>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0.62412015554864197</c:v>
                </c:pt>
                <c:pt idx="1">
                  <c:v>0.44596829203427441</c:v>
                </c:pt>
                <c:pt idx="2">
                  <c:v>0.401219384679673</c:v>
                </c:pt>
                <c:pt idx="3">
                  <c:v>0.37748382395404534</c:v>
                </c:pt>
                <c:pt idx="4">
                  <c:v>0.31353419809234717</c:v>
                </c:pt>
              </c:numCache>
            </c:numRef>
          </c:val>
          <c:extLst>
            <c:ext xmlns:c16="http://schemas.microsoft.com/office/drawing/2014/chart" uri="{C3380CC4-5D6E-409C-BE32-E72D297353CC}">
              <c16:uniqueId val="{00000001-3826-4E7B-93D5-96E9B5A3C9C1}"/>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0.31199021209439692</c:v>
                </c:pt>
                <c:pt idx="1">
                  <c:v>0.18022004017094267</c:v>
                </c:pt>
                <c:pt idx="2">
                  <c:v>3.5304438986064612E-2</c:v>
                </c:pt>
                <c:pt idx="3">
                  <c:v>0.13799171009292521</c:v>
                </c:pt>
                <c:pt idx="4">
                  <c:v>0.13301435232392</c:v>
                </c:pt>
              </c:numCache>
            </c:numRef>
          </c:val>
          <c:extLst>
            <c:ext xmlns:c16="http://schemas.microsoft.com/office/drawing/2014/chart" uri="{C3380CC4-5D6E-409C-BE32-E72D297353CC}">
              <c16:uniqueId val="{00000002-3826-4E7B-93D5-96E9B5A3C9C1}"/>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826-4E7B-93D5-96E9B5A3C9C1}"/>
            </c:ext>
          </c:extLst>
        </c:ser>
        <c:dLbls>
          <c:showLegendKey val="0"/>
          <c:showVal val="0"/>
          <c:showCatName val="0"/>
          <c:showSerName val="0"/>
          <c:showPercent val="0"/>
          <c:showBubbleSize val="0"/>
        </c:dLbls>
        <c:gapWidth val="50"/>
        <c:overlap val="100"/>
        <c:axId val="230023936"/>
        <c:axId val="230025472"/>
      </c:barChart>
      <c:catAx>
        <c:axId val="230023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5472"/>
        <c:crosses val="autoZero"/>
        <c:auto val="1"/>
        <c:lblAlgn val="ctr"/>
        <c:lblOffset val="100"/>
        <c:tickLblSkip val="1"/>
        <c:tickMarkSkip val="1"/>
        <c:noMultiLvlLbl val="0"/>
      </c:catAx>
      <c:valAx>
        <c:axId val="230025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3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MICS14!$R$121:$S$121</c:f>
              <c:strCache>
                <c:ptCount val="2"/>
                <c:pt idx="0">
                  <c:v>Gaza Strip</c:v>
                </c:pt>
                <c:pt idx="1">
                  <c:v>West Bank</c:v>
                </c:pt>
              </c:strCache>
            </c:strRef>
          </c:cat>
          <c:val>
            <c:numRef>
              <c:f>MICS14!$R$124:$S$124</c:f>
              <c:numCache>
                <c:formatCode>###0.0</c:formatCode>
                <c:ptCount val="2"/>
                <c:pt idx="0">
                  <c:v>98.360226198874841</c:v>
                </c:pt>
                <c:pt idx="1">
                  <c:v>98.848555232255919</c:v>
                </c:pt>
              </c:numCache>
            </c:numRef>
          </c:val>
          <c:extLst>
            <c:ext xmlns:c16="http://schemas.microsoft.com/office/drawing/2014/chart" uri="{C3380CC4-5D6E-409C-BE32-E72D297353CC}">
              <c16:uniqueId val="{00000000-21F5-497D-A5D7-634FFA028957}"/>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MICS14!$R$121:$S$121</c:f>
              <c:strCache>
                <c:ptCount val="2"/>
                <c:pt idx="0">
                  <c:v>Gaza Strip</c:v>
                </c:pt>
                <c:pt idx="1">
                  <c:v>West Bank</c:v>
                </c:pt>
              </c:strCache>
            </c:strRef>
          </c:cat>
          <c:val>
            <c:numRef>
              <c:f>MICS14!$R$125:$S$125</c:f>
              <c:numCache>
                <c:formatCode>###0.0</c:formatCode>
                <c:ptCount val="2"/>
                <c:pt idx="0">
                  <c:v>1.613853865230795</c:v>
                </c:pt>
                <c:pt idx="1">
                  <c:v>0.62062259796096808</c:v>
                </c:pt>
              </c:numCache>
            </c:numRef>
          </c:val>
          <c:extLst>
            <c:ext xmlns:c16="http://schemas.microsoft.com/office/drawing/2014/chart" uri="{C3380CC4-5D6E-409C-BE32-E72D297353CC}">
              <c16:uniqueId val="{00000001-21F5-497D-A5D7-634FFA028957}"/>
            </c:ext>
          </c:extLst>
        </c:ser>
        <c:ser>
          <c:idx val="2"/>
          <c:order val="2"/>
          <c:tx>
            <c:strRef>
              <c:f>MICS14!$B$126</c:f>
              <c:strCache>
                <c:ptCount val="1"/>
                <c:pt idx="0">
                  <c:v>Unimproved</c:v>
                </c:pt>
              </c:strCache>
            </c:strRef>
          </c:tx>
          <c:spPr>
            <a:solidFill>
              <a:srgbClr val="FFD54F"/>
            </a:solidFill>
          </c:spPr>
          <c:invertIfNegative val="0"/>
          <c:cat>
            <c:strRef>
              <c:f>MICS14!$R$121:$S$121</c:f>
              <c:strCache>
                <c:ptCount val="2"/>
                <c:pt idx="0">
                  <c:v>Gaza Strip</c:v>
                </c:pt>
                <c:pt idx="1">
                  <c:v>West Bank</c:v>
                </c:pt>
              </c:strCache>
            </c:strRef>
          </c:cat>
          <c:val>
            <c:numRef>
              <c:f>MICS14!$R$126:$S$126</c:f>
              <c:numCache>
                <c:formatCode>###0.0</c:formatCode>
                <c:ptCount val="2"/>
                <c:pt idx="0">
                  <c:v>2.5919935894364032E-2</c:v>
                </c:pt>
                <c:pt idx="1">
                  <c:v>0.51803227827020037</c:v>
                </c:pt>
              </c:numCache>
            </c:numRef>
          </c:val>
          <c:extLst>
            <c:ext xmlns:c16="http://schemas.microsoft.com/office/drawing/2014/chart" uri="{C3380CC4-5D6E-409C-BE32-E72D297353CC}">
              <c16:uniqueId val="{00000001-5600-4B2B-A796-04B96E30A564}"/>
            </c:ext>
          </c:extLst>
        </c:ser>
        <c:ser>
          <c:idx val="3"/>
          <c:order val="3"/>
          <c:tx>
            <c:strRef>
              <c:f>MICS14!$B$127</c:f>
              <c:strCache>
                <c:ptCount val="1"/>
                <c:pt idx="0">
                  <c:v>Open defecation</c:v>
                </c:pt>
              </c:strCache>
            </c:strRef>
          </c:tx>
          <c:spPr>
            <a:solidFill>
              <a:srgbClr val="FFB300"/>
            </a:solidFill>
          </c:spPr>
          <c:invertIfNegative val="0"/>
          <c:cat>
            <c:strRef>
              <c:f>MICS14!$R$121:$S$121</c:f>
              <c:strCache>
                <c:ptCount val="2"/>
                <c:pt idx="0">
                  <c:v>Gaza Strip</c:v>
                </c:pt>
                <c:pt idx="1">
                  <c:v>West Bank</c:v>
                </c:pt>
              </c:strCache>
            </c:strRef>
          </c:cat>
          <c:val>
            <c:numRef>
              <c:f>MICS14!$R$127:$S$127</c:f>
              <c:numCache>
                <c:formatCode>###0.0</c:formatCode>
                <c:ptCount val="2"/>
                <c:pt idx="0">
                  <c:v>0</c:v>
                </c:pt>
                <c:pt idx="1">
                  <c:v>1.2789891512912838E-2</c:v>
                </c:pt>
              </c:numCache>
            </c:numRef>
          </c:val>
          <c:extLst>
            <c:ext xmlns:c16="http://schemas.microsoft.com/office/drawing/2014/chart" uri="{C3380CC4-5D6E-409C-BE32-E72D297353CC}">
              <c16:uniqueId val="{00000002-5600-4B2B-A796-04B96E30A564}"/>
            </c:ext>
          </c:extLst>
        </c:ser>
        <c:dLbls>
          <c:showLegendKey val="0"/>
          <c:showVal val="0"/>
          <c:showCatName val="0"/>
          <c:showSerName val="0"/>
          <c:showPercent val="0"/>
          <c:showBubbleSize val="0"/>
        </c:dLbls>
        <c:gapWidth val="50"/>
        <c:overlap val="100"/>
        <c:axId val="230273024"/>
        <c:axId val="230274560"/>
      </c:barChart>
      <c:catAx>
        <c:axId val="23027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4560"/>
        <c:crosses val="autoZero"/>
        <c:auto val="1"/>
        <c:lblAlgn val="ctr"/>
        <c:lblOffset val="100"/>
        <c:tickLblSkip val="1"/>
        <c:tickMarkSkip val="1"/>
        <c:noMultiLvlLbl val="0"/>
      </c:catAx>
      <c:valAx>
        <c:axId val="23027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398326152627148"/>
          <c:h val="9.2075829895818417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F3E-4D93-A7B8-9E8DCFFF95F8}"/>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F3E-4D93-A7B8-9E8DCFFF95F8}"/>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F3E-4D93-A7B8-9E8DCFFF95F8}"/>
            </c:ext>
          </c:extLst>
        </c:ser>
        <c:dLbls>
          <c:showLegendKey val="0"/>
          <c:showVal val="0"/>
          <c:showCatName val="0"/>
          <c:showSerName val="0"/>
          <c:showPercent val="0"/>
          <c:showBubbleSize val="0"/>
        </c:dLbls>
        <c:gapWidth val="50"/>
        <c:overlap val="100"/>
        <c:axId val="231483264"/>
        <c:axId val="231484800"/>
      </c:barChart>
      <c:catAx>
        <c:axId val="231483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4800"/>
        <c:crosses val="autoZero"/>
        <c:auto val="1"/>
        <c:lblAlgn val="ctr"/>
        <c:lblOffset val="100"/>
        <c:tickLblSkip val="1"/>
        <c:tickMarkSkip val="1"/>
        <c:noMultiLvlLbl val="0"/>
      </c:catAx>
      <c:valAx>
        <c:axId val="231484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3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MICS14!$R$221:$S$221</c:f>
              <c:strCache>
                <c:ptCount val="2"/>
                <c:pt idx="0">
                  <c:v>Gaza Strip</c:v>
                </c:pt>
                <c:pt idx="1">
                  <c:v>West Bank</c:v>
                </c:pt>
              </c:strCache>
            </c:strRef>
          </c:cat>
          <c:val>
            <c:numRef>
              <c:f>MICS14!$R$222:$S$222</c:f>
              <c:numCache>
                <c:formatCode>###0</c:formatCode>
                <c:ptCount val="2"/>
                <c:pt idx="0">
                  <c:v>0</c:v>
                </c:pt>
                <c:pt idx="1">
                  <c:v>0</c:v>
                </c:pt>
              </c:numCache>
            </c:numRef>
          </c:val>
          <c:extLst>
            <c:ext xmlns:c16="http://schemas.microsoft.com/office/drawing/2014/chart" uri="{C3380CC4-5D6E-409C-BE32-E72D297353CC}">
              <c16:uniqueId val="{00000000-E807-4A4B-B651-21F02BD40584}"/>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MICS14!$R$221:$S$221</c:f>
              <c:strCache>
                <c:ptCount val="2"/>
                <c:pt idx="0">
                  <c:v>Gaza Strip</c:v>
                </c:pt>
                <c:pt idx="1">
                  <c:v>West Bank</c:v>
                </c:pt>
              </c:strCache>
            </c:strRef>
          </c:cat>
          <c:val>
            <c:numRef>
              <c:f>MICS14!$R$223:$S$223</c:f>
              <c:numCache>
                <c:formatCode>###0</c:formatCode>
                <c:ptCount val="2"/>
                <c:pt idx="0">
                  <c:v>0</c:v>
                </c:pt>
                <c:pt idx="1">
                  <c:v>0</c:v>
                </c:pt>
              </c:numCache>
            </c:numRef>
          </c:val>
          <c:extLst>
            <c:ext xmlns:c16="http://schemas.microsoft.com/office/drawing/2014/chart" uri="{C3380CC4-5D6E-409C-BE32-E72D297353CC}">
              <c16:uniqueId val="{00000001-E807-4A4B-B651-21F02BD40584}"/>
            </c:ext>
          </c:extLst>
        </c:ser>
        <c:ser>
          <c:idx val="2"/>
          <c:order val="2"/>
          <c:tx>
            <c:strRef>
              <c:f>MICS14!$B$224</c:f>
              <c:strCache>
                <c:ptCount val="1"/>
                <c:pt idx="0">
                  <c:v>No facility</c:v>
                </c:pt>
              </c:strCache>
            </c:strRef>
          </c:tx>
          <c:spPr>
            <a:solidFill>
              <a:srgbClr val="FFCA28"/>
            </a:solidFill>
          </c:spPr>
          <c:invertIfNegative val="0"/>
          <c:cat>
            <c:strRef>
              <c:f>MICS14!$R$221:$S$221</c:f>
              <c:strCache>
                <c:ptCount val="2"/>
                <c:pt idx="0">
                  <c:v>Gaza Strip</c:v>
                </c:pt>
                <c:pt idx="1">
                  <c:v>West Bank</c:v>
                </c:pt>
              </c:strCache>
            </c:strRef>
          </c:cat>
          <c:val>
            <c:numRef>
              <c:f>MICS14!$R$224:$S$224</c:f>
              <c:numCache>
                <c:formatCode>###0</c:formatCode>
                <c:ptCount val="2"/>
                <c:pt idx="0">
                  <c:v>0</c:v>
                </c:pt>
                <c:pt idx="1">
                  <c:v>0</c:v>
                </c:pt>
              </c:numCache>
            </c:numRef>
          </c:val>
          <c:extLst>
            <c:ext xmlns:c16="http://schemas.microsoft.com/office/drawing/2014/chart" uri="{C3380CC4-5D6E-409C-BE32-E72D297353CC}">
              <c16:uniqueId val="{00000001-DD6B-4D87-A0D4-98D4F3D7524C}"/>
            </c:ext>
          </c:extLst>
        </c:ser>
        <c:dLbls>
          <c:showLegendKey val="0"/>
          <c:showVal val="0"/>
          <c:showCatName val="0"/>
          <c:showSerName val="0"/>
          <c:showPercent val="0"/>
          <c:showBubbleSize val="0"/>
        </c:dLbls>
        <c:gapWidth val="50"/>
        <c:overlap val="100"/>
        <c:axId val="231536896"/>
        <c:axId val="231546880"/>
      </c:barChart>
      <c:catAx>
        <c:axId val="231536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6880"/>
        <c:crosses val="autoZero"/>
        <c:auto val="1"/>
        <c:lblAlgn val="ctr"/>
        <c:lblOffset val="100"/>
        <c:tickLblSkip val="1"/>
        <c:tickMarkSkip val="1"/>
        <c:noMultiLvlLbl val="0"/>
      </c:catAx>
      <c:valAx>
        <c:axId val="23154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6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88169312169312164"/>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D2A-46DD-9A49-C57128F710AB}"/>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D2A-46DD-9A49-C57128F710AB}"/>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3D2A-46DD-9A49-C57128F710AB}"/>
            </c:ext>
          </c:extLst>
        </c:ser>
        <c:dLbls>
          <c:showLegendKey val="0"/>
          <c:showVal val="0"/>
          <c:showCatName val="0"/>
          <c:showSerName val="0"/>
          <c:showPercent val="0"/>
          <c:showBubbleSize val="0"/>
        </c:dLbls>
        <c:gapWidth val="50"/>
        <c:overlap val="100"/>
        <c:axId val="231561856"/>
        <c:axId val="231588224"/>
      </c:barChart>
      <c:catAx>
        <c:axId val="231561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8224"/>
        <c:crosses val="autoZero"/>
        <c:auto val="1"/>
        <c:lblAlgn val="ctr"/>
        <c:lblOffset val="100"/>
        <c:tickLblSkip val="1"/>
        <c:tickMarkSkip val="1"/>
        <c:noMultiLvlLbl val="0"/>
      </c:catAx>
      <c:valAx>
        <c:axId val="23158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1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99.205460773734487</c:v>
                </c:pt>
                <c:pt idx="1">
                  <c:v>99.612267953978971</c:v>
                </c:pt>
                <c:pt idx="2">
                  <c:v>99.480076877295446</c:v>
                </c:pt>
                <c:pt idx="3">
                  <c:v>99.958186056841981</c:v>
                </c:pt>
                <c:pt idx="4">
                  <c:v>99.861594995369757</c:v>
                </c:pt>
              </c:numCache>
            </c:numRef>
          </c:val>
          <c:extLst>
            <c:ext xmlns:c16="http://schemas.microsoft.com/office/drawing/2014/chart" uri="{C3380CC4-5D6E-409C-BE32-E72D297353CC}">
              <c16:uniqueId val="{00000000-F249-46D5-A676-26CA12E4B284}"/>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0.50192622621995298</c:v>
                </c:pt>
                <c:pt idx="1">
                  <c:v>0.29041176718129141</c:v>
                </c:pt>
                <c:pt idx="2">
                  <c:v>0.37591743851103382</c:v>
                </c:pt>
                <c:pt idx="3">
                  <c:v>0</c:v>
                </c:pt>
                <c:pt idx="4">
                  <c:v>0.13840500463022171</c:v>
                </c:pt>
              </c:numCache>
            </c:numRef>
          </c:val>
          <c:extLst>
            <c:ext xmlns:c16="http://schemas.microsoft.com/office/drawing/2014/chart" uri="{C3380CC4-5D6E-409C-BE32-E72D297353CC}">
              <c16:uniqueId val="{00000001-F249-46D5-A676-26CA12E4B284}"/>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0.29261300004556035</c:v>
                </c:pt>
                <c:pt idx="1">
                  <c:v>9.7320278839737095E-2</c:v>
                </c:pt>
                <c:pt idx="2">
                  <c:v>0.14400568419352061</c:v>
                </c:pt>
                <c:pt idx="3">
                  <c:v>4.1813943158018674E-2</c:v>
                </c:pt>
                <c:pt idx="4">
                  <c:v>2.170486013142181E-14</c:v>
                </c:pt>
              </c:numCache>
            </c:numRef>
          </c:val>
          <c:extLst>
            <c:ext xmlns:c16="http://schemas.microsoft.com/office/drawing/2014/chart" uri="{C3380CC4-5D6E-409C-BE32-E72D297353CC}">
              <c16:uniqueId val="{00000002-F249-46D5-A676-26CA12E4B284}"/>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249-46D5-A676-26CA12E4B284}"/>
            </c:ext>
          </c:extLst>
        </c:ser>
        <c:dLbls>
          <c:showLegendKey val="0"/>
          <c:showVal val="0"/>
          <c:showCatName val="0"/>
          <c:showSerName val="0"/>
          <c:showPercent val="0"/>
          <c:showBubbleSize val="0"/>
        </c:dLbls>
        <c:gapWidth val="50"/>
        <c:overlap val="100"/>
        <c:axId val="232010112"/>
        <c:axId val="232011648"/>
      </c:barChart>
      <c:catAx>
        <c:axId val="23201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1648"/>
        <c:crosses val="autoZero"/>
        <c:auto val="1"/>
        <c:lblAlgn val="ctr"/>
        <c:lblOffset val="100"/>
        <c:tickLblSkip val="1"/>
        <c:tickMarkSkip val="1"/>
        <c:noMultiLvlLbl val="0"/>
      </c:catAx>
      <c:valAx>
        <c:axId val="23201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96.596189015193801</c:v>
                </c:pt>
                <c:pt idx="1">
                  <c:v>98.711007845269137</c:v>
                </c:pt>
                <c:pt idx="2">
                  <c:v>98.779316879749402</c:v>
                </c:pt>
                <c:pt idx="3">
                  <c:v>99.547139026836206</c:v>
                </c:pt>
                <c:pt idx="4">
                  <c:v>99.619783925950941</c:v>
                </c:pt>
              </c:numCache>
            </c:numRef>
          </c:val>
          <c:extLst>
            <c:ext xmlns:c16="http://schemas.microsoft.com/office/drawing/2014/chart" uri="{C3380CC4-5D6E-409C-BE32-E72D297353CC}">
              <c16:uniqueId val="{00000000-6E37-4A92-AAB3-F3B28119B59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3.0872014907801093</c:v>
                </c:pt>
                <c:pt idx="1">
                  <c:v>1.1187806783317982</c:v>
                </c:pt>
                <c:pt idx="2">
                  <c:v>0.70226218457272793</c:v>
                </c:pt>
                <c:pt idx="3">
                  <c:v>0.30134662393163841</c:v>
                </c:pt>
                <c:pt idx="4">
                  <c:v>0</c:v>
                </c:pt>
              </c:numCache>
            </c:numRef>
          </c:val>
          <c:extLst>
            <c:ext xmlns:c16="http://schemas.microsoft.com/office/drawing/2014/chart" uri="{C3380CC4-5D6E-409C-BE32-E72D297353CC}">
              <c16:uniqueId val="{00000001-6E37-4A92-AAB3-F3B28119B59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0.31660949402608995</c:v>
                </c:pt>
                <c:pt idx="1">
                  <c:v>0.17021147639906498</c:v>
                </c:pt>
                <c:pt idx="2">
                  <c:v>0.51842093567787018</c:v>
                </c:pt>
                <c:pt idx="3">
                  <c:v>0.15151434923215584</c:v>
                </c:pt>
                <c:pt idx="4">
                  <c:v>0.38021607404905922</c:v>
                </c:pt>
              </c:numCache>
            </c:numRef>
          </c:val>
          <c:extLst>
            <c:ext xmlns:c16="http://schemas.microsoft.com/office/drawing/2014/chart" uri="{C3380CC4-5D6E-409C-BE32-E72D297353CC}">
              <c16:uniqueId val="{00000002-6E37-4A92-AAB3-F3B28119B59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E37-4A92-AAB3-F3B28119B59E}"/>
            </c:ext>
          </c:extLst>
        </c:ser>
        <c:dLbls>
          <c:showLegendKey val="0"/>
          <c:showVal val="0"/>
          <c:showCatName val="0"/>
          <c:showSerName val="0"/>
          <c:showPercent val="0"/>
          <c:showBubbleSize val="0"/>
        </c:dLbls>
        <c:gapWidth val="50"/>
        <c:overlap val="100"/>
        <c:axId val="232056704"/>
        <c:axId val="232058240"/>
      </c:barChart>
      <c:catAx>
        <c:axId val="23205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8240"/>
        <c:crosses val="autoZero"/>
        <c:auto val="1"/>
        <c:lblAlgn val="ctr"/>
        <c:lblOffset val="100"/>
        <c:tickLblSkip val="1"/>
        <c:tickMarkSkip val="1"/>
        <c:noMultiLvlLbl val="0"/>
      </c:catAx>
      <c:valAx>
        <c:axId val="23205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E66E-4B24-A2C5-519B5886FC3C}"/>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66E-4B24-A2C5-519B5886FC3C}"/>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E66E-4B24-A2C5-519B5886FC3C}"/>
            </c:ext>
          </c:extLst>
        </c:ser>
        <c:dLbls>
          <c:showLegendKey val="0"/>
          <c:showVal val="0"/>
          <c:showCatName val="0"/>
          <c:showSerName val="0"/>
          <c:showPercent val="0"/>
          <c:showBubbleSize val="0"/>
        </c:dLbls>
        <c:gapWidth val="50"/>
        <c:overlap val="100"/>
        <c:axId val="233228544"/>
        <c:axId val="233263104"/>
      </c:barChart>
      <c:catAx>
        <c:axId val="233228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3104"/>
        <c:crosses val="autoZero"/>
        <c:auto val="1"/>
        <c:lblAlgn val="ctr"/>
        <c:lblOffset val="100"/>
        <c:tickLblSkip val="1"/>
        <c:tickMarkSkip val="1"/>
        <c:noMultiLvlLbl val="0"/>
      </c:catAx>
      <c:valAx>
        <c:axId val="233263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8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96.71211725958085</c:v>
                </c:pt>
                <c:pt idx="1">
                  <c:v>98.638283473410908</c:v>
                </c:pt>
                <c:pt idx="2">
                  <c:v>98.787982385692104</c:v>
                </c:pt>
                <c:pt idx="3">
                  <c:v>99.446974159509125</c:v>
                </c:pt>
                <c:pt idx="4">
                  <c:v>99.656617590597293</c:v>
                </c:pt>
              </c:numCache>
            </c:numRef>
          </c:val>
          <c:extLst>
            <c:ext xmlns:c16="http://schemas.microsoft.com/office/drawing/2014/chart" uri="{C3380CC4-5D6E-409C-BE32-E72D297353CC}">
              <c16:uniqueId val="{00000000-DE3B-4DD3-9B44-F4FA7103F602}"/>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2.6822595763975885</c:v>
                </c:pt>
                <c:pt idx="1">
                  <c:v>1.0396999601344588</c:v>
                </c:pt>
                <c:pt idx="2">
                  <c:v>1.0095664534931996</c:v>
                </c:pt>
                <c:pt idx="3">
                  <c:v>0.34389291860887028</c:v>
                </c:pt>
                <c:pt idx="4">
                  <c:v>6.0020810438993752E-2</c:v>
                </c:pt>
              </c:numCache>
            </c:numRef>
          </c:val>
          <c:extLst>
            <c:ext xmlns:c16="http://schemas.microsoft.com/office/drawing/2014/chart" uri="{C3380CC4-5D6E-409C-BE32-E72D297353CC}">
              <c16:uniqueId val="{00000001-DE3B-4DD3-9B44-F4FA7103F602}"/>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0.56780987214078338</c:v>
                </c:pt>
                <c:pt idx="1">
                  <c:v>0.32201656645463306</c:v>
                </c:pt>
                <c:pt idx="2">
                  <c:v>0.20245116081469683</c:v>
                </c:pt>
                <c:pt idx="3">
                  <c:v>0.20913292188200472</c:v>
                </c:pt>
                <c:pt idx="4">
                  <c:v>0.2833615989637136</c:v>
                </c:pt>
              </c:numCache>
            </c:numRef>
          </c:val>
          <c:extLst>
            <c:ext xmlns:c16="http://schemas.microsoft.com/office/drawing/2014/chart" uri="{C3380CC4-5D6E-409C-BE32-E72D297353CC}">
              <c16:uniqueId val="{00000002-DE3B-4DD3-9B44-F4FA7103F602}"/>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3.7813291880777866E-2</c:v>
                </c:pt>
                <c:pt idx="1">
                  <c:v>0</c:v>
                </c:pt>
                <c:pt idx="2">
                  <c:v>0</c:v>
                </c:pt>
                <c:pt idx="3">
                  <c:v>0</c:v>
                </c:pt>
                <c:pt idx="4">
                  <c:v>0</c:v>
                </c:pt>
              </c:numCache>
            </c:numRef>
          </c:val>
          <c:extLst>
            <c:ext xmlns:c16="http://schemas.microsoft.com/office/drawing/2014/chart" uri="{C3380CC4-5D6E-409C-BE32-E72D297353CC}">
              <c16:uniqueId val="{00000003-DE3B-4DD3-9B44-F4FA7103F602}"/>
            </c:ext>
          </c:extLst>
        </c:ser>
        <c:dLbls>
          <c:showLegendKey val="0"/>
          <c:showVal val="0"/>
          <c:showCatName val="0"/>
          <c:showSerName val="0"/>
          <c:showPercent val="0"/>
          <c:showBubbleSize val="0"/>
        </c:dLbls>
        <c:gapWidth val="50"/>
        <c:overlap val="100"/>
        <c:axId val="231175680"/>
        <c:axId val="231177216"/>
      </c:barChart>
      <c:catAx>
        <c:axId val="23117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7216"/>
        <c:crosses val="autoZero"/>
        <c:auto val="1"/>
        <c:lblAlgn val="ctr"/>
        <c:lblOffset val="100"/>
        <c:tickLblSkip val="1"/>
        <c:tickMarkSkip val="1"/>
        <c:noMultiLvlLbl val="0"/>
      </c:catAx>
      <c:valAx>
        <c:axId val="23117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5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96.728107781428903</c:v>
                </c:pt>
                <c:pt idx="1">
                  <c:v>99.131059642278998</c:v>
                </c:pt>
                <c:pt idx="2">
                  <c:v>99.355529792100938</c:v>
                </c:pt>
                <c:pt idx="3">
                  <c:v>99.185875404969153</c:v>
                </c:pt>
                <c:pt idx="4">
                  <c:v>99.642580439166267</c:v>
                </c:pt>
              </c:numCache>
            </c:numRef>
          </c:val>
          <c:extLst>
            <c:ext xmlns:c16="http://schemas.microsoft.com/office/drawing/2014/chart" uri="{C3380CC4-5D6E-409C-BE32-E72D297353CC}">
              <c16:uniqueId val="{00000000-C613-48A2-9700-FD7F7347D7CB}"/>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1.1655717876284766</c:v>
                </c:pt>
                <c:pt idx="1">
                  <c:v>0.46555877975320575</c:v>
                </c:pt>
                <c:pt idx="2">
                  <c:v>0.50484667671105332</c:v>
                </c:pt>
                <c:pt idx="3">
                  <c:v>0.6123949220487096</c:v>
                </c:pt>
                <c:pt idx="4">
                  <c:v>0.35741956083373394</c:v>
                </c:pt>
              </c:numCache>
            </c:numRef>
          </c:val>
          <c:extLst>
            <c:ext xmlns:c16="http://schemas.microsoft.com/office/drawing/2014/chart" uri="{C3380CC4-5D6E-409C-BE32-E72D297353CC}">
              <c16:uniqueId val="{00000001-C613-48A2-9700-FD7F7347D7CB}"/>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1.8805964677903868</c:v>
                </c:pt>
                <c:pt idx="1">
                  <c:v>0.40338157796779578</c:v>
                </c:pt>
                <c:pt idx="2">
                  <c:v>0.1396235311880083</c:v>
                </c:pt>
                <c:pt idx="3">
                  <c:v>0.20172967298213773</c:v>
                </c:pt>
                <c:pt idx="4">
                  <c:v>-5.5511151231257827E-16</c:v>
                </c:pt>
              </c:numCache>
            </c:numRef>
          </c:val>
          <c:extLst>
            <c:ext xmlns:c16="http://schemas.microsoft.com/office/drawing/2014/chart" uri="{C3380CC4-5D6E-409C-BE32-E72D297353CC}">
              <c16:uniqueId val="{00000002-C613-48A2-9700-FD7F7347D7CB}"/>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0.22572396315223311</c:v>
                </c:pt>
                <c:pt idx="1">
                  <c:v>0</c:v>
                </c:pt>
                <c:pt idx="2">
                  <c:v>0</c:v>
                </c:pt>
                <c:pt idx="3">
                  <c:v>0</c:v>
                </c:pt>
                <c:pt idx="4">
                  <c:v>0</c:v>
                </c:pt>
              </c:numCache>
            </c:numRef>
          </c:val>
          <c:extLst>
            <c:ext xmlns:c16="http://schemas.microsoft.com/office/drawing/2014/chart" uri="{C3380CC4-5D6E-409C-BE32-E72D297353CC}">
              <c16:uniqueId val="{00000003-C613-48A2-9700-FD7F7347D7CB}"/>
            </c:ext>
          </c:extLst>
        </c:ser>
        <c:dLbls>
          <c:showLegendKey val="0"/>
          <c:showVal val="0"/>
          <c:showCatName val="0"/>
          <c:showSerName val="0"/>
          <c:showPercent val="0"/>
          <c:showBubbleSize val="0"/>
        </c:dLbls>
        <c:gapWidth val="50"/>
        <c:overlap val="100"/>
        <c:axId val="230197504"/>
        <c:axId val="230223872"/>
      </c:barChart>
      <c:catAx>
        <c:axId val="23019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3872"/>
        <c:crosses val="autoZero"/>
        <c:auto val="1"/>
        <c:lblAlgn val="ctr"/>
        <c:lblOffset val="100"/>
        <c:tickLblSkip val="1"/>
        <c:tickMarkSkip val="1"/>
        <c:noMultiLvlLbl val="0"/>
      </c:catAx>
      <c:valAx>
        <c:axId val="230223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7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MICS20!$M$18:$Q$18</c:f>
              <c:numCache>
                <c:formatCode>###0.0</c:formatCode>
                <c:ptCount val="5"/>
                <c:pt idx="0">
                  <c:v>99.33638242388318</c:v>
                </c:pt>
                <c:pt idx="1">
                  <c:v>100</c:v>
                </c:pt>
                <c:pt idx="2">
                  <c:v>100</c:v>
                </c:pt>
                <c:pt idx="3">
                  <c:v>99.280038301097164</c:v>
                </c:pt>
                <c:pt idx="4">
                  <c:v>99.301038438245101</c:v>
                </c:pt>
              </c:numCache>
            </c:numRef>
          </c:val>
          <c:extLst>
            <c:ext xmlns:c16="http://schemas.microsoft.com/office/drawing/2014/chart" uri="{C3380CC4-5D6E-409C-BE32-E72D297353CC}">
              <c16:uniqueId val="{00000000-D13B-4A62-A1DB-8540847DE9BA}"/>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MICS20!$M$19:$Q$19</c:f>
              <c:numCache>
                <c:formatCode>###0.0</c:formatCode>
                <c:ptCount val="5"/>
                <c:pt idx="0">
                  <c:v>0.66361757611679406</c:v>
                </c:pt>
                <c:pt idx="1">
                  <c:v>0</c:v>
                </c:pt>
                <c:pt idx="2">
                  <c:v>0</c:v>
                </c:pt>
                <c:pt idx="3">
                  <c:v>0.31764885426408584</c:v>
                </c:pt>
                <c:pt idx="4">
                  <c:v>0.22142819488434698</c:v>
                </c:pt>
              </c:numCache>
            </c:numRef>
          </c:val>
          <c:extLst>
            <c:ext xmlns:c16="http://schemas.microsoft.com/office/drawing/2014/chart" uri="{C3380CC4-5D6E-409C-BE32-E72D297353CC}">
              <c16:uniqueId val="{00000001-D13B-4A62-A1DB-8540847DE9BA}"/>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MICS20!$M$20:$Q$20</c:f>
              <c:numCache>
                <c:formatCode>###0.0</c:formatCode>
                <c:ptCount val="5"/>
                <c:pt idx="0">
                  <c:v>0</c:v>
                </c:pt>
                <c:pt idx="1">
                  <c:v>0</c:v>
                </c:pt>
                <c:pt idx="2">
                  <c:v>0</c:v>
                </c:pt>
                <c:pt idx="3">
                  <c:v>0.40231284463875971</c:v>
                </c:pt>
                <c:pt idx="4">
                  <c:v>0.47753336687054215</c:v>
                </c:pt>
              </c:numCache>
            </c:numRef>
          </c:val>
          <c:extLst>
            <c:ext xmlns:c16="http://schemas.microsoft.com/office/drawing/2014/chart" uri="{C3380CC4-5D6E-409C-BE32-E72D297353CC}">
              <c16:uniqueId val="{00000002-D13B-4A62-A1DB-8540847DE9BA}"/>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13B-4A62-A1DB-8540847DE9B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MICS20!$R$15:$AG$15</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MICS20!$R$18:$AG$18</c:f>
              <c:numCache>
                <c:formatCode>###0.0</c:formatCode>
                <c:ptCount val="16"/>
                <c:pt idx="0">
                  <c:v>99.43965241670027</c:v>
                </c:pt>
                <c:pt idx="1">
                  <c:v>100</c:v>
                </c:pt>
                <c:pt idx="2">
                  <c:v>97.509556889107145</c:v>
                </c:pt>
                <c:pt idx="3">
                  <c:v>99.005697203161773</c:v>
                </c:pt>
                <c:pt idx="4">
                  <c:v>98.820482936899921</c:v>
                </c:pt>
                <c:pt idx="5">
                  <c:v>99.608822152659044</c:v>
                </c:pt>
                <c:pt idx="6">
                  <c:v>99.668225433110251</c:v>
                </c:pt>
                <c:pt idx="7">
                  <c:v>99.049492865661108</c:v>
                </c:pt>
                <c:pt idx="8">
                  <c:v>100</c:v>
                </c:pt>
                <c:pt idx="9">
                  <c:v>98.932952945415408</c:v>
                </c:pt>
                <c:pt idx="10">
                  <c:v>99.710917382973548</c:v>
                </c:pt>
                <c:pt idx="11">
                  <c:v>99.29711788284105</c:v>
                </c:pt>
                <c:pt idx="12">
                  <c:v>99.563259338682045</c:v>
                </c:pt>
                <c:pt idx="13">
                  <c:v>100</c:v>
                </c:pt>
                <c:pt idx="14">
                  <c:v>100</c:v>
                </c:pt>
                <c:pt idx="15">
                  <c:v>100</c:v>
                </c:pt>
              </c:numCache>
            </c:numRef>
          </c:val>
          <c:extLst>
            <c:ext xmlns:c16="http://schemas.microsoft.com/office/drawing/2014/chart" uri="{C3380CC4-5D6E-409C-BE32-E72D297353CC}">
              <c16:uniqueId val="{00000000-6F68-4185-9215-2B87C7F395EC}"/>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MICS20!$R$15:$AG$15</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MICS20!$R$19:$AG$19</c:f>
              <c:numCache>
                <c:formatCode>###0.0</c:formatCode>
                <c:ptCount val="16"/>
                <c:pt idx="0">
                  <c:v>0.56034758329972534</c:v>
                </c:pt>
                <c:pt idx="1">
                  <c:v>0</c:v>
                </c:pt>
                <c:pt idx="2">
                  <c:v>2.0977006293787532</c:v>
                </c:pt>
                <c:pt idx="3">
                  <c:v>0</c:v>
                </c:pt>
                <c:pt idx="4">
                  <c:v>1.1795170631000624</c:v>
                </c:pt>
                <c:pt idx="5">
                  <c:v>0</c:v>
                </c:pt>
                <c:pt idx="6">
                  <c:v>0</c:v>
                </c:pt>
                <c:pt idx="7">
                  <c:v>0.95050713433889844</c:v>
                </c:pt>
                <c:pt idx="8">
                  <c:v>0</c:v>
                </c:pt>
                <c:pt idx="9">
                  <c:v>1.0670470545845907</c:v>
                </c:pt>
                <c:pt idx="10">
                  <c:v>0.28908261702644644</c:v>
                </c:pt>
                <c:pt idx="11">
                  <c:v>0.65332253193107337</c:v>
                </c:pt>
                <c:pt idx="12">
                  <c:v>0.27542649104951211</c:v>
                </c:pt>
                <c:pt idx="13">
                  <c:v>0</c:v>
                </c:pt>
                <c:pt idx="14">
                  <c:v>0</c:v>
                </c:pt>
                <c:pt idx="15">
                  <c:v>0</c:v>
                </c:pt>
              </c:numCache>
            </c:numRef>
          </c:val>
          <c:extLst>
            <c:ext xmlns:c16="http://schemas.microsoft.com/office/drawing/2014/chart" uri="{C3380CC4-5D6E-409C-BE32-E72D297353CC}">
              <c16:uniqueId val="{00000001-6F68-4185-9215-2B87C7F395EC}"/>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MICS20!$R$15:$AG$15</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MICS20!$R$20:$AG$20</c:f>
              <c:numCache>
                <c:formatCode>###0.0</c:formatCode>
                <c:ptCount val="16"/>
                <c:pt idx="0">
                  <c:v>0</c:v>
                </c:pt>
                <c:pt idx="1">
                  <c:v>0</c:v>
                </c:pt>
                <c:pt idx="2">
                  <c:v>0.39274248151405539</c:v>
                </c:pt>
                <c:pt idx="3">
                  <c:v>0.99430279683822076</c:v>
                </c:pt>
                <c:pt idx="4">
                  <c:v>0</c:v>
                </c:pt>
                <c:pt idx="5">
                  <c:v>0.39117784734095767</c:v>
                </c:pt>
                <c:pt idx="6">
                  <c:v>0.33177456688973145</c:v>
                </c:pt>
                <c:pt idx="7">
                  <c:v>0</c:v>
                </c:pt>
                <c:pt idx="8">
                  <c:v>0</c:v>
                </c:pt>
                <c:pt idx="9">
                  <c:v>0</c:v>
                </c:pt>
                <c:pt idx="10">
                  <c:v>0</c:v>
                </c:pt>
                <c:pt idx="11">
                  <c:v>4.9559585227886449E-2</c:v>
                </c:pt>
                <c:pt idx="12">
                  <c:v>0.16131417026845571</c:v>
                </c:pt>
                <c:pt idx="13">
                  <c:v>0</c:v>
                </c:pt>
                <c:pt idx="14">
                  <c:v>0</c:v>
                </c:pt>
                <c:pt idx="15">
                  <c:v>0</c:v>
                </c:pt>
              </c:numCache>
            </c:numRef>
          </c:val>
          <c:extLst>
            <c:ext xmlns:c16="http://schemas.microsoft.com/office/drawing/2014/chart" uri="{C3380CC4-5D6E-409C-BE32-E72D297353CC}">
              <c16:uniqueId val="{00000002-6F68-4185-9215-2B87C7F395EC}"/>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MICS20!$R$15:$AG$15</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MICS20!$R$21:$AG$21</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6F68-4185-9215-2B87C7F395E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MICS20!$C$18:$G$18</c:f>
              <c:numCache>
                <c:formatCode>###0.0</c:formatCode>
                <c:ptCount val="5"/>
                <c:pt idx="0">
                  <c:v>98.479756945410713</c:v>
                </c:pt>
                <c:pt idx="1">
                  <c:v>98.562376411843871</c:v>
                </c:pt>
                <c:pt idx="2">
                  <c:v>99.964645004397823</c:v>
                </c:pt>
                <c:pt idx="3">
                  <c:v>99.735893548204174</c:v>
                </c:pt>
                <c:pt idx="4">
                  <c:v>99.492342465612666</c:v>
                </c:pt>
              </c:numCache>
            </c:numRef>
          </c:val>
          <c:extLst>
            <c:ext xmlns:c16="http://schemas.microsoft.com/office/drawing/2014/chart" uri="{C3380CC4-5D6E-409C-BE32-E72D297353CC}">
              <c16:uniqueId val="{00000000-71DB-4AAC-8CC4-86FEE4316D95}"/>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MICS20!$C$19:$G$19</c:f>
              <c:numCache>
                <c:formatCode>###0.0</c:formatCode>
                <c:ptCount val="5"/>
                <c:pt idx="0">
                  <c:v>0.93033751144037025</c:v>
                </c:pt>
                <c:pt idx="1">
                  <c:v>1.3377887528708587</c:v>
                </c:pt>
                <c:pt idx="2">
                  <c:v>3.5354995602166137E-2</c:v>
                </c:pt>
                <c:pt idx="3">
                  <c:v>0.20546552627331685</c:v>
                </c:pt>
                <c:pt idx="4">
                  <c:v>0.12140459033142027</c:v>
                </c:pt>
              </c:numCache>
            </c:numRef>
          </c:val>
          <c:extLst>
            <c:ext xmlns:c16="http://schemas.microsoft.com/office/drawing/2014/chart" uri="{C3380CC4-5D6E-409C-BE32-E72D297353CC}">
              <c16:uniqueId val="{00000001-71DB-4AAC-8CC4-86FEE4316D95}"/>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MICS20!$C$20:$G$20</c:f>
              <c:numCache>
                <c:formatCode>###0.0</c:formatCode>
                <c:ptCount val="5"/>
                <c:pt idx="0">
                  <c:v>0.58990554314882937</c:v>
                </c:pt>
                <c:pt idx="1">
                  <c:v>9.983483528526492E-2</c:v>
                </c:pt>
                <c:pt idx="2">
                  <c:v>0</c:v>
                </c:pt>
                <c:pt idx="3">
                  <c:v>5.8640925522559867E-2</c:v>
                </c:pt>
                <c:pt idx="4">
                  <c:v>0.3862529440558482</c:v>
                </c:pt>
              </c:numCache>
            </c:numRef>
          </c:val>
          <c:extLst>
            <c:ext xmlns:c16="http://schemas.microsoft.com/office/drawing/2014/chart" uri="{C3380CC4-5D6E-409C-BE32-E72D297353CC}">
              <c16:uniqueId val="{00000002-71DB-4AAC-8CC4-86FEE4316D95}"/>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1DB-4AAC-8CC4-86FEE4316D9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MICS20!$R$121:$AG$121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MICS20!$R$124:$AG$124</c:f>
              <c:numCache>
                <c:formatCode>###0.0</c:formatCode>
                <c:ptCount val="16"/>
                <c:pt idx="0">
                  <c:v>89.846208973980296</c:v>
                </c:pt>
                <c:pt idx="1">
                  <c:v>96.615656659282507</c:v>
                </c:pt>
                <c:pt idx="2">
                  <c:v>98.533611813039641</c:v>
                </c:pt>
                <c:pt idx="3">
                  <c:v>96.518467440428253</c:v>
                </c:pt>
                <c:pt idx="4">
                  <c:v>96.742317040304954</c:v>
                </c:pt>
                <c:pt idx="5">
                  <c:v>99.294953267865509</c:v>
                </c:pt>
                <c:pt idx="6">
                  <c:v>98.305857204206504</c:v>
                </c:pt>
                <c:pt idx="7">
                  <c:v>99.662488875214009</c:v>
                </c:pt>
                <c:pt idx="8">
                  <c:v>99.718628033351251</c:v>
                </c:pt>
                <c:pt idx="9">
                  <c:v>94.485710646519138</c:v>
                </c:pt>
                <c:pt idx="10">
                  <c:v>99.943070625133998</c:v>
                </c:pt>
                <c:pt idx="11">
                  <c:v>98.880909977342682</c:v>
                </c:pt>
                <c:pt idx="12">
                  <c:v>96.365578576664518</c:v>
                </c:pt>
                <c:pt idx="13">
                  <c:v>94.337254406603648</c:v>
                </c:pt>
                <c:pt idx="14">
                  <c:v>98.399640039587197</c:v>
                </c:pt>
                <c:pt idx="15">
                  <c:v>99.408133839792114</c:v>
                </c:pt>
              </c:numCache>
            </c:numRef>
          </c:val>
          <c:extLst>
            <c:ext xmlns:c16="http://schemas.microsoft.com/office/drawing/2014/chart" uri="{C3380CC4-5D6E-409C-BE32-E72D297353CC}">
              <c16:uniqueId val="{00000000-1591-4163-B6AE-1570FE720F43}"/>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MICS20!$R$121:$AG$121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MICS20!$R$125:$AG$125</c:f>
              <c:numCache>
                <c:formatCode>###0.0</c:formatCode>
                <c:ptCount val="16"/>
                <c:pt idx="0">
                  <c:v>1.5132522541465785</c:v>
                </c:pt>
                <c:pt idx="1">
                  <c:v>0.75017498308481023</c:v>
                </c:pt>
                <c:pt idx="2">
                  <c:v>1.2868209593997249</c:v>
                </c:pt>
                <c:pt idx="3">
                  <c:v>3.4815325595717392</c:v>
                </c:pt>
                <c:pt idx="4">
                  <c:v>1.1813269870497518</c:v>
                </c:pt>
                <c:pt idx="5">
                  <c:v>0.36384102051436046</c:v>
                </c:pt>
                <c:pt idx="6">
                  <c:v>0.41862819226980935</c:v>
                </c:pt>
                <c:pt idx="7">
                  <c:v>0.33751112478599082</c:v>
                </c:pt>
                <c:pt idx="8">
                  <c:v>0</c:v>
                </c:pt>
                <c:pt idx="9">
                  <c:v>3.4251380027403959</c:v>
                </c:pt>
                <c:pt idx="10">
                  <c:v>5.6929374866009554E-2</c:v>
                </c:pt>
                <c:pt idx="11">
                  <c:v>0.56977356734321383</c:v>
                </c:pt>
                <c:pt idx="12">
                  <c:v>0.12359779640286547</c:v>
                </c:pt>
                <c:pt idx="13">
                  <c:v>1.5836642420870941</c:v>
                </c:pt>
                <c:pt idx="14">
                  <c:v>0</c:v>
                </c:pt>
                <c:pt idx="15">
                  <c:v>0</c:v>
                </c:pt>
              </c:numCache>
            </c:numRef>
          </c:val>
          <c:extLst>
            <c:ext xmlns:c16="http://schemas.microsoft.com/office/drawing/2014/chart" uri="{C3380CC4-5D6E-409C-BE32-E72D297353CC}">
              <c16:uniqueId val="{00000001-1591-4163-B6AE-1570FE720F43}"/>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MICS20!$R$121:$AG$121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MICS20!$R$126:$AG$126</c:f>
              <c:numCache>
                <c:formatCode>###0.0</c:formatCode>
                <c:ptCount val="16"/>
                <c:pt idx="0">
                  <c:v>6.8391469360681985</c:v>
                </c:pt>
                <c:pt idx="1">
                  <c:v>2.6341683576327166</c:v>
                </c:pt>
                <c:pt idx="2">
                  <c:v>0.17956722756060961</c:v>
                </c:pt>
                <c:pt idx="3">
                  <c:v>0</c:v>
                </c:pt>
                <c:pt idx="4">
                  <c:v>1.9485158030972214</c:v>
                </c:pt>
                <c:pt idx="5">
                  <c:v>0.34120571162014146</c:v>
                </c:pt>
                <c:pt idx="6">
                  <c:v>1.2755146035236711</c:v>
                </c:pt>
                <c:pt idx="7">
                  <c:v>0</c:v>
                </c:pt>
                <c:pt idx="8">
                  <c:v>0.28137196664874975</c:v>
                </c:pt>
                <c:pt idx="9">
                  <c:v>2.0891513507404502</c:v>
                </c:pt>
                <c:pt idx="10">
                  <c:v>0</c:v>
                </c:pt>
                <c:pt idx="11">
                  <c:v>0.54931645531410489</c:v>
                </c:pt>
                <c:pt idx="12">
                  <c:v>3.4078008448967205</c:v>
                </c:pt>
                <c:pt idx="13">
                  <c:v>4.0790813513092594</c:v>
                </c:pt>
                <c:pt idx="14">
                  <c:v>1.6003599604128</c:v>
                </c:pt>
                <c:pt idx="15">
                  <c:v>0.59186616020789096</c:v>
                </c:pt>
              </c:numCache>
            </c:numRef>
          </c:val>
          <c:extLst>
            <c:ext xmlns:c16="http://schemas.microsoft.com/office/drawing/2014/chart" uri="{C3380CC4-5D6E-409C-BE32-E72D297353CC}">
              <c16:uniqueId val="{00000002-1591-4163-B6AE-1570FE720F43}"/>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MICS20!$R$121:$AG$121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MICS20!$R$127:$AG$127</c:f>
              <c:numCache>
                <c:formatCode>###0.0</c:formatCode>
                <c:ptCount val="16"/>
                <c:pt idx="0">
                  <c:v>1.8013918358049343</c:v>
                </c:pt>
                <c:pt idx="1">
                  <c:v>0</c:v>
                </c:pt>
                <c:pt idx="2">
                  <c:v>0</c:v>
                </c:pt>
                <c:pt idx="3">
                  <c:v>0</c:v>
                </c:pt>
                <c:pt idx="4">
                  <c:v>0.12784016954811156</c:v>
                </c:pt>
                <c:pt idx="5">
                  <c:v>0</c:v>
                </c:pt>
                <c:pt idx="6">
                  <c:v>0</c:v>
                </c:pt>
                <c:pt idx="7">
                  <c:v>0</c:v>
                </c:pt>
                <c:pt idx="8">
                  <c:v>0</c:v>
                </c:pt>
                <c:pt idx="9">
                  <c:v>0</c:v>
                </c:pt>
                <c:pt idx="10">
                  <c:v>0</c:v>
                </c:pt>
                <c:pt idx="11">
                  <c:v>0</c:v>
                </c:pt>
                <c:pt idx="12">
                  <c:v>0.10302278203587024</c:v>
                </c:pt>
                <c:pt idx="13">
                  <c:v>0</c:v>
                </c:pt>
                <c:pt idx="14">
                  <c:v>0</c:v>
                </c:pt>
                <c:pt idx="15">
                  <c:v>0</c:v>
                </c:pt>
              </c:numCache>
            </c:numRef>
          </c:val>
          <c:extLst>
            <c:ext xmlns:c16="http://schemas.microsoft.com/office/drawing/2014/chart" uri="{C3380CC4-5D6E-409C-BE32-E72D297353CC}">
              <c16:uniqueId val="{00000003-1591-4163-B6AE-1570FE720F4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MICS20!$M$221:$Q$221</c:f>
              <c:strCache>
                <c:ptCount val="5"/>
                <c:pt idx="0">
                  <c:v>Poorest</c:v>
                </c:pt>
                <c:pt idx="1">
                  <c:v>Poor</c:v>
                </c:pt>
                <c:pt idx="2">
                  <c:v>Middle</c:v>
                </c:pt>
                <c:pt idx="3">
                  <c:v>Rich</c:v>
                </c:pt>
                <c:pt idx="4">
                  <c:v>Richest</c:v>
                </c:pt>
              </c:strCache>
            </c:strRef>
          </c:cat>
          <c:val>
            <c:numRef>
              <c:f>MICS20!$M$222:$Q$222</c:f>
              <c:numCache>
                <c:formatCode>###0.0</c:formatCode>
                <c:ptCount val="5"/>
                <c:pt idx="0">
                  <c:v>79.039783648861658</c:v>
                </c:pt>
                <c:pt idx="1">
                  <c:v>92.129834429409968</c:v>
                </c:pt>
                <c:pt idx="2">
                  <c:v>95.533450311345575</c:v>
                </c:pt>
                <c:pt idx="3">
                  <c:v>96.093669466778991</c:v>
                </c:pt>
                <c:pt idx="4">
                  <c:v>96.95564604126443</c:v>
                </c:pt>
              </c:numCache>
            </c:numRef>
          </c:val>
          <c:extLst>
            <c:ext xmlns:c16="http://schemas.microsoft.com/office/drawing/2014/chart" uri="{C3380CC4-5D6E-409C-BE32-E72D297353CC}">
              <c16:uniqueId val="{00000000-5AB4-4361-AE09-68644E154A40}"/>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MICS20!$M$221:$Q$221</c:f>
              <c:strCache>
                <c:ptCount val="5"/>
                <c:pt idx="0">
                  <c:v>Poorest</c:v>
                </c:pt>
                <c:pt idx="1">
                  <c:v>Poor</c:v>
                </c:pt>
                <c:pt idx="2">
                  <c:v>Middle</c:v>
                </c:pt>
                <c:pt idx="3">
                  <c:v>Rich</c:v>
                </c:pt>
                <c:pt idx="4">
                  <c:v>Richest</c:v>
                </c:pt>
              </c:strCache>
            </c:strRef>
          </c:cat>
          <c:val>
            <c:numRef>
              <c:f>MICS20!$M$223:$Q$223</c:f>
              <c:numCache>
                <c:formatCode>###0.0</c:formatCode>
                <c:ptCount val="5"/>
                <c:pt idx="0">
                  <c:v>12.259733411216171</c:v>
                </c:pt>
                <c:pt idx="1">
                  <c:v>5.7583134123588327</c:v>
                </c:pt>
                <c:pt idx="2">
                  <c:v>4.3656310945335193</c:v>
                </c:pt>
                <c:pt idx="3">
                  <c:v>3.9063305332210501</c:v>
                </c:pt>
                <c:pt idx="4">
                  <c:v>2.0875475493819962</c:v>
                </c:pt>
              </c:numCache>
            </c:numRef>
          </c:val>
          <c:extLst>
            <c:ext xmlns:c16="http://schemas.microsoft.com/office/drawing/2014/chart" uri="{C3380CC4-5D6E-409C-BE32-E72D297353CC}">
              <c16:uniqueId val="{00000001-5AB4-4361-AE09-68644E154A40}"/>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MICS20!$M$221:$Q$221</c:f>
              <c:strCache>
                <c:ptCount val="5"/>
                <c:pt idx="0">
                  <c:v>Poorest</c:v>
                </c:pt>
                <c:pt idx="1">
                  <c:v>Poor</c:v>
                </c:pt>
                <c:pt idx="2">
                  <c:v>Middle</c:v>
                </c:pt>
                <c:pt idx="3">
                  <c:v>Rich</c:v>
                </c:pt>
                <c:pt idx="4">
                  <c:v>Richest</c:v>
                </c:pt>
              </c:strCache>
            </c:strRef>
          </c:cat>
          <c:val>
            <c:numRef>
              <c:f>MICS20!$M$224:$Q$224</c:f>
              <c:numCache>
                <c:formatCode>###0.0</c:formatCode>
                <c:ptCount val="5"/>
                <c:pt idx="0">
                  <c:v>8.7004829399222068</c:v>
                </c:pt>
                <c:pt idx="1">
                  <c:v>2.1118521582312555</c:v>
                </c:pt>
                <c:pt idx="2">
                  <c:v>0.10091859412090498</c:v>
                </c:pt>
                <c:pt idx="3">
                  <c:v>0</c:v>
                </c:pt>
                <c:pt idx="4">
                  <c:v>0.95680640935356753</c:v>
                </c:pt>
              </c:numCache>
            </c:numRef>
          </c:val>
          <c:extLst>
            <c:ext xmlns:c16="http://schemas.microsoft.com/office/drawing/2014/chart" uri="{C3380CC4-5D6E-409C-BE32-E72D297353CC}">
              <c16:uniqueId val="{00000002-5AB4-4361-AE09-68644E154A4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MICS20!$R$221:$AG$221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MICS20!$R$222:$AG$222</c:f>
              <c:numCache>
                <c:formatCode>###0.0</c:formatCode>
                <c:ptCount val="16"/>
                <c:pt idx="0">
                  <c:v>88.932140490709273</c:v>
                </c:pt>
                <c:pt idx="1">
                  <c:v>92.075620114853521</c:v>
                </c:pt>
                <c:pt idx="2">
                  <c:v>93.733830707107529</c:v>
                </c:pt>
                <c:pt idx="3">
                  <c:v>89.255650187611408</c:v>
                </c:pt>
                <c:pt idx="4">
                  <c:v>91.370781649270398</c:v>
                </c:pt>
                <c:pt idx="5">
                  <c:v>91.577192919071024</c:v>
                </c:pt>
                <c:pt idx="6">
                  <c:v>97.380600828779961</c:v>
                </c:pt>
                <c:pt idx="7">
                  <c:v>93.443314532033966</c:v>
                </c:pt>
                <c:pt idx="8">
                  <c:v>90.587796406475434</c:v>
                </c:pt>
                <c:pt idx="9">
                  <c:v>89.427704547031212</c:v>
                </c:pt>
                <c:pt idx="10">
                  <c:v>97.09392809521718</c:v>
                </c:pt>
                <c:pt idx="11">
                  <c:v>91.377387675062266</c:v>
                </c:pt>
                <c:pt idx="12">
                  <c:v>95.930486749919154</c:v>
                </c:pt>
                <c:pt idx="13">
                  <c:v>93.807860188580818</c:v>
                </c:pt>
                <c:pt idx="14">
                  <c:v>97.052811187750038</c:v>
                </c:pt>
                <c:pt idx="15">
                  <c:v>95.231062733692497</c:v>
                </c:pt>
              </c:numCache>
            </c:numRef>
          </c:val>
          <c:extLst>
            <c:ext xmlns:c16="http://schemas.microsoft.com/office/drawing/2014/chart" uri="{C3380CC4-5D6E-409C-BE32-E72D297353CC}">
              <c16:uniqueId val="{00000000-38A3-494C-8E8D-5DE319B4E434}"/>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MICS20!$R$221:$AG$221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MICS20!$R$223:$AG$223</c:f>
              <c:numCache>
                <c:formatCode>###0.0</c:formatCode>
                <c:ptCount val="16"/>
                <c:pt idx="0">
                  <c:v>8.16081344005514</c:v>
                </c:pt>
                <c:pt idx="1">
                  <c:v>6.6430145430198149</c:v>
                </c:pt>
                <c:pt idx="2">
                  <c:v>5.8992043583854192</c:v>
                </c:pt>
                <c:pt idx="3">
                  <c:v>10.228996735850677</c:v>
                </c:pt>
                <c:pt idx="4">
                  <c:v>6.8164057382549252</c:v>
                </c:pt>
                <c:pt idx="5">
                  <c:v>7.8889279036599893</c:v>
                </c:pt>
                <c:pt idx="6">
                  <c:v>2.1467944349795287</c:v>
                </c:pt>
                <c:pt idx="7">
                  <c:v>6.0522991446831904</c:v>
                </c:pt>
                <c:pt idx="8">
                  <c:v>8.0267941516836103</c:v>
                </c:pt>
                <c:pt idx="9">
                  <c:v>9.5485773801582212</c:v>
                </c:pt>
                <c:pt idx="10">
                  <c:v>2.9060719047827925</c:v>
                </c:pt>
                <c:pt idx="11">
                  <c:v>7.7827642974858433</c:v>
                </c:pt>
                <c:pt idx="12">
                  <c:v>2.3651255846584931</c:v>
                </c:pt>
                <c:pt idx="13">
                  <c:v>6.1921398114191186</c:v>
                </c:pt>
                <c:pt idx="14">
                  <c:v>2.9471888122499879</c:v>
                </c:pt>
                <c:pt idx="15">
                  <c:v>4.4856635682516304</c:v>
                </c:pt>
              </c:numCache>
            </c:numRef>
          </c:val>
          <c:extLst>
            <c:ext xmlns:c16="http://schemas.microsoft.com/office/drawing/2014/chart" uri="{C3380CC4-5D6E-409C-BE32-E72D297353CC}">
              <c16:uniqueId val="{00000001-38A3-494C-8E8D-5DE319B4E434}"/>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MICS20!$R$221:$AG$221</c:f>
              <c:strCache>
                <c:ptCount val="16"/>
                <c:pt idx="0">
                  <c:v>Ariha &amp; Al Aghwar</c:v>
                </c:pt>
                <c:pt idx="1">
                  <c:v>Bethlehem</c:v>
                </c:pt>
                <c:pt idx="2">
                  <c:v>Deir Al-balah</c:v>
                </c:pt>
                <c:pt idx="3">
                  <c:v>Gaza</c:v>
                </c:pt>
                <c:pt idx="4">
                  <c:v>Hebron</c:v>
                </c:pt>
                <c:pt idx="5">
                  <c:v>Jenin</c:v>
                </c:pt>
                <c:pt idx="6">
                  <c:v>Jerusalem</c:v>
                </c:pt>
                <c:pt idx="7">
                  <c:v>Khan Yunis</c:v>
                </c:pt>
                <c:pt idx="8">
                  <c:v>Nablus</c:v>
                </c:pt>
                <c:pt idx="9">
                  <c:v>North Gaza</c:v>
                </c:pt>
                <c:pt idx="10">
                  <c:v>Qalqilia</c:v>
                </c:pt>
                <c:pt idx="11">
                  <c:v>Rafah</c:v>
                </c:pt>
                <c:pt idx="12">
                  <c:v>Ramallah &amp; Al bireh</c:v>
                </c:pt>
                <c:pt idx="13">
                  <c:v>Salfit</c:v>
                </c:pt>
                <c:pt idx="14">
                  <c:v>Tubas &amp; Northen Valley</c:v>
                </c:pt>
                <c:pt idx="15">
                  <c:v>Tulkarm</c:v>
                </c:pt>
              </c:strCache>
            </c:strRef>
          </c:cat>
          <c:val>
            <c:numRef>
              <c:f>MICS20!$R$224:$AG$224</c:f>
              <c:numCache>
                <c:formatCode>###0.0</c:formatCode>
                <c:ptCount val="16"/>
                <c:pt idx="0">
                  <c:v>2.9070460692356077</c:v>
                </c:pt>
                <c:pt idx="1">
                  <c:v>1.2813653421265847</c:v>
                </c:pt>
                <c:pt idx="2">
                  <c:v>0.36696493450707623</c:v>
                </c:pt>
                <c:pt idx="3">
                  <c:v>0.51535307653796014</c:v>
                </c:pt>
                <c:pt idx="4">
                  <c:v>1.8128126124747197</c:v>
                </c:pt>
                <c:pt idx="5">
                  <c:v>0.53387917726901379</c:v>
                </c:pt>
                <c:pt idx="6">
                  <c:v>0.4726047362404705</c:v>
                </c:pt>
                <c:pt idx="7">
                  <c:v>0.50438632328282484</c:v>
                </c:pt>
                <c:pt idx="8">
                  <c:v>1.3854094418410949</c:v>
                </c:pt>
                <c:pt idx="9">
                  <c:v>1.0237180728105704</c:v>
                </c:pt>
                <c:pt idx="10">
                  <c:v>0</c:v>
                </c:pt>
                <c:pt idx="11">
                  <c:v>0.83984802745192144</c:v>
                </c:pt>
                <c:pt idx="12">
                  <c:v>1.7043876654223906</c:v>
                </c:pt>
                <c:pt idx="13">
                  <c:v>0</c:v>
                </c:pt>
                <c:pt idx="14">
                  <c:v>0</c:v>
                </c:pt>
                <c:pt idx="15">
                  <c:v>0.28327369805587899</c:v>
                </c:pt>
              </c:numCache>
            </c:numRef>
          </c:val>
          <c:extLst>
            <c:ext xmlns:c16="http://schemas.microsoft.com/office/drawing/2014/chart" uri="{C3380CC4-5D6E-409C-BE32-E72D297353CC}">
              <c16:uniqueId val="{00000002-38A3-494C-8E8D-5DE319B4E43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MICS20!$C$221:$G$221</c:f>
              <c:strCache>
                <c:ptCount val="5"/>
                <c:pt idx="0">
                  <c:v>Poorest</c:v>
                </c:pt>
                <c:pt idx="1">
                  <c:v>Poor</c:v>
                </c:pt>
                <c:pt idx="2">
                  <c:v>Middle</c:v>
                </c:pt>
                <c:pt idx="3">
                  <c:v>Rich</c:v>
                </c:pt>
                <c:pt idx="4">
                  <c:v>Richest</c:v>
                </c:pt>
              </c:strCache>
            </c:strRef>
          </c:cat>
          <c:val>
            <c:numRef>
              <c:f>MICS20!$C$222:$G$222</c:f>
              <c:numCache>
                <c:formatCode>###0.0</c:formatCode>
                <c:ptCount val="5"/>
                <c:pt idx="0">
                  <c:v>84.478725146462452</c:v>
                </c:pt>
                <c:pt idx="1">
                  <c:v>91.984703845966635</c:v>
                </c:pt>
                <c:pt idx="2">
                  <c:v>94.165405917051075</c:v>
                </c:pt>
                <c:pt idx="3">
                  <c:v>93.708321215481732</c:v>
                </c:pt>
                <c:pt idx="4">
                  <c:v>97.62958098563611</c:v>
                </c:pt>
              </c:numCache>
            </c:numRef>
          </c:val>
          <c:extLst>
            <c:ext xmlns:c16="http://schemas.microsoft.com/office/drawing/2014/chart" uri="{C3380CC4-5D6E-409C-BE32-E72D297353CC}">
              <c16:uniqueId val="{00000000-AE38-4F79-A17A-88CABC4C32B9}"/>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MICS20!$C$221:$G$221</c:f>
              <c:strCache>
                <c:ptCount val="5"/>
                <c:pt idx="0">
                  <c:v>Poorest</c:v>
                </c:pt>
                <c:pt idx="1">
                  <c:v>Poor</c:v>
                </c:pt>
                <c:pt idx="2">
                  <c:v>Middle</c:v>
                </c:pt>
                <c:pt idx="3">
                  <c:v>Rich</c:v>
                </c:pt>
                <c:pt idx="4">
                  <c:v>Richest</c:v>
                </c:pt>
              </c:strCache>
            </c:strRef>
          </c:cat>
          <c:val>
            <c:numRef>
              <c:f>MICS20!$C$223:$G$223</c:f>
              <c:numCache>
                <c:formatCode>###0.0</c:formatCode>
                <c:ptCount val="5"/>
                <c:pt idx="0">
                  <c:v>13.336405791888145</c:v>
                </c:pt>
                <c:pt idx="1">
                  <c:v>6.9817016125225786</c:v>
                </c:pt>
                <c:pt idx="2">
                  <c:v>5.2696927354778254</c:v>
                </c:pt>
                <c:pt idx="3">
                  <c:v>5.6190209263439126</c:v>
                </c:pt>
                <c:pt idx="4">
                  <c:v>2.1686567521876041</c:v>
                </c:pt>
              </c:numCache>
            </c:numRef>
          </c:val>
          <c:extLst>
            <c:ext xmlns:c16="http://schemas.microsoft.com/office/drawing/2014/chart" uri="{C3380CC4-5D6E-409C-BE32-E72D297353CC}">
              <c16:uniqueId val="{00000001-AE38-4F79-A17A-88CABC4C32B9}"/>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MICS20!$C$221:$G$221</c:f>
              <c:strCache>
                <c:ptCount val="5"/>
                <c:pt idx="0">
                  <c:v>Poorest</c:v>
                </c:pt>
                <c:pt idx="1">
                  <c:v>Poor</c:v>
                </c:pt>
                <c:pt idx="2">
                  <c:v>Middle</c:v>
                </c:pt>
                <c:pt idx="3">
                  <c:v>Rich</c:v>
                </c:pt>
                <c:pt idx="4">
                  <c:v>Richest</c:v>
                </c:pt>
              </c:strCache>
            </c:strRef>
          </c:cat>
          <c:val>
            <c:numRef>
              <c:f>MICS20!$C$224:$G$224</c:f>
              <c:numCache>
                <c:formatCode>###0.0</c:formatCode>
                <c:ptCount val="5"/>
                <c:pt idx="0">
                  <c:v>2.184869061649461</c:v>
                </c:pt>
                <c:pt idx="1">
                  <c:v>1.0335945415108052</c:v>
                </c:pt>
                <c:pt idx="2">
                  <c:v>0.56490134747110166</c:v>
                </c:pt>
                <c:pt idx="3">
                  <c:v>0.67265785817428647</c:v>
                </c:pt>
                <c:pt idx="4">
                  <c:v>0.20176226217632279</c:v>
                </c:pt>
              </c:numCache>
            </c:numRef>
          </c:val>
          <c:extLst>
            <c:ext xmlns:c16="http://schemas.microsoft.com/office/drawing/2014/chart" uri="{C3380CC4-5D6E-409C-BE32-E72D297353CC}">
              <c16:uniqueId val="{00000002-AE38-4F79-A17A-88CABC4C32B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MICS20!$H$18:$L$18</c:f>
              <c:numCache>
                <c:formatCode>###0.0</c:formatCode>
                <c:ptCount val="5"/>
                <c:pt idx="0">
                  <c:v>98.784649360278578</c:v>
                </c:pt>
                <c:pt idx="1">
                  <c:v>98.658929595560934</c:v>
                </c:pt>
                <c:pt idx="2">
                  <c:v>99.486467686921472</c:v>
                </c:pt>
                <c:pt idx="3">
                  <c:v>99.794023733222076</c:v>
                </c:pt>
                <c:pt idx="4">
                  <c:v>99.481700900450818</c:v>
                </c:pt>
              </c:numCache>
            </c:numRef>
          </c:val>
          <c:extLst>
            <c:ext xmlns:c16="http://schemas.microsoft.com/office/drawing/2014/chart" uri="{C3380CC4-5D6E-409C-BE32-E72D297353CC}">
              <c16:uniqueId val="{00000000-36B1-40B1-8B3F-1FAC8143DFAC}"/>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MICS20!$H$19:$L$19</c:f>
              <c:numCache>
                <c:formatCode>###0.0</c:formatCode>
                <c:ptCount val="5"/>
                <c:pt idx="0">
                  <c:v>0.74319889926992988</c:v>
                </c:pt>
                <c:pt idx="1">
                  <c:v>1.1588669266555109</c:v>
                </c:pt>
                <c:pt idx="2">
                  <c:v>0.49810311836245103</c:v>
                </c:pt>
                <c:pt idx="3">
                  <c:v>0.2059762667779344</c:v>
                </c:pt>
                <c:pt idx="4">
                  <c:v>0.10873123903193857</c:v>
                </c:pt>
              </c:numCache>
            </c:numRef>
          </c:val>
          <c:extLst>
            <c:ext xmlns:c16="http://schemas.microsoft.com/office/drawing/2014/chart" uri="{C3380CC4-5D6E-409C-BE32-E72D297353CC}">
              <c16:uniqueId val="{00000001-36B1-40B1-8B3F-1FAC8143DFAC}"/>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MICS20!$H$20:$L$20</c:f>
              <c:numCache>
                <c:formatCode>###0.0</c:formatCode>
                <c:ptCount val="5"/>
                <c:pt idx="0">
                  <c:v>0.47215174045146374</c:v>
                </c:pt>
                <c:pt idx="1">
                  <c:v>0.18220347778359844</c:v>
                </c:pt>
                <c:pt idx="2">
                  <c:v>1.5429194716068285E-2</c:v>
                </c:pt>
                <c:pt idx="3">
                  <c:v>0</c:v>
                </c:pt>
                <c:pt idx="4">
                  <c:v>0.40956786051723054</c:v>
                </c:pt>
              </c:numCache>
            </c:numRef>
          </c:val>
          <c:extLst>
            <c:ext xmlns:c16="http://schemas.microsoft.com/office/drawing/2014/chart" uri="{C3380CC4-5D6E-409C-BE32-E72D297353CC}">
              <c16:uniqueId val="{00000002-36B1-40B1-8B3F-1FAC8143DFAC}"/>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6B1-40B1-8B3F-1FAC8143DFA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MICS20!$H$124:$L$124</c:f>
              <c:numCache>
                <c:formatCode>###0.0</c:formatCode>
                <c:ptCount val="5"/>
                <c:pt idx="0">
                  <c:v>96.097146823277399</c:v>
                </c:pt>
                <c:pt idx="1">
                  <c:v>97.008471420225263</c:v>
                </c:pt>
                <c:pt idx="2">
                  <c:v>98.270350433568339</c:v>
                </c:pt>
                <c:pt idx="3">
                  <c:v>98.168532691162667</c:v>
                </c:pt>
                <c:pt idx="4">
                  <c:v>99.124169938335854</c:v>
                </c:pt>
              </c:numCache>
            </c:numRef>
          </c:val>
          <c:extLst>
            <c:ext xmlns:c16="http://schemas.microsoft.com/office/drawing/2014/chart" uri="{C3380CC4-5D6E-409C-BE32-E72D297353CC}">
              <c16:uniqueId val="{00000000-3A9C-4C4A-83F1-6338108B6E67}"/>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MICS20!$H$125:$L$125</c:f>
              <c:numCache>
                <c:formatCode>###0.0</c:formatCode>
                <c:ptCount val="5"/>
                <c:pt idx="0">
                  <c:v>2.7128719539377437</c:v>
                </c:pt>
                <c:pt idx="1">
                  <c:v>2.4659173812066828</c:v>
                </c:pt>
                <c:pt idx="2">
                  <c:v>0.62040860128685038</c:v>
                </c:pt>
                <c:pt idx="3">
                  <c:v>0.64892672039515875</c:v>
                </c:pt>
                <c:pt idx="4">
                  <c:v>0.18962981480725047</c:v>
                </c:pt>
              </c:numCache>
            </c:numRef>
          </c:val>
          <c:extLst>
            <c:ext xmlns:c16="http://schemas.microsoft.com/office/drawing/2014/chart" uri="{C3380CC4-5D6E-409C-BE32-E72D297353CC}">
              <c16:uniqueId val="{00000001-3A9C-4C4A-83F1-6338108B6E67}"/>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MICS20!$H$126:$L$126</c:f>
              <c:numCache>
                <c:formatCode>###0.0</c:formatCode>
                <c:ptCount val="5"/>
                <c:pt idx="0">
                  <c:v>1.1899812227848261</c:v>
                </c:pt>
                <c:pt idx="1">
                  <c:v>0.52561119856810512</c:v>
                </c:pt>
                <c:pt idx="2">
                  <c:v>1.0957779158137388</c:v>
                </c:pt>
                <c:pt idx="3">
                  <c:v>1.1825405884421751</c:v>
                </c:pt>
                <c:pt idx="4">
                  <c:v>0.68620024685688197</c:v>
                </c:pt>
              </c:numCache>
            </c:numRef>
          </c:val>
          <c:extLst>
            <c:ext xmlns:c16="http://schemas.microsoft.com/office/drawing/2014/chart" uri="{C3380CC4-5D6E-409C-BE32-E72D297353CC}">
              <c16:uniqueId val="{00000002-3A9C-4C4A-83F1-6338108B6E67}"/>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MICS20!$H$127:$L$127</c:f>
              <c:numCache>
                <c:formatCode>###0.0</c:formatCode>
                <c:ptCount val="5"/>
                <c:pt idx="0">
                  <c:v>0</c:v>
                </c:pt>
                <c:pt idx="1">
                  <c:v>0</c:v>
                </c:pt>
                <c:pt idx="2">
                  <c:v>1.3463049331092703E-2</c:v>
                </c:pt>
                <c:pt idx="3">
                  <c:v>0</c:v>
                </c:pt>
                <c:pt idx="4">
                  <c:v>0</c:v>
                </c:pt>
              </c:numCache>
            </c:numRef>
          </c:val>
          <c:extLst>
            <c:ext xmlns:c16="http://schemas.microsoft.com/office/drawing/2014/chart" uri="{C3380CC4-5D6E-409C-BE32-E72D297353CC}">
              <c16:uniqueId val="{00000003-3A9C-4C4A-83F1-6338108B6E6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MICS20!$H$221:$L$221</c:f>
              <c:strCache>
                <c:ptCount val="5"/>
                <c:pt idx="0">
                  <c:v>Poorest</c:v>
                </c:pt>
                <c:pt idx="1">
                  <c:v>Poor</c:v>
                </c:pt>
                <c:pt idx="2">
                  <c:v>Middle</c:v>
                </c:pt>
                <c:pt idx="3">
                  <c:v>Rich</c:v>
                </c:pt>
                <c:pt idx="4">
                  <c:v>Richest</c:v>
                </c:pt>
              </c:strCache>
            </c:strRef>
          </c:cat>
          <c:val>
            <c:numRef>
              <c:f>MICS20!$H$222:$L$222</c:f>
              <c:numCache>
                <c:formatCode>###0.0</c:formatCode>
                <c:ptCount val="5"/>
                <c:pt idx="0">
                  <c:v>84.647780821759767</c:v>
                </c:pt>
                <c:pt idx="1">
                  <c:v>93.221128843400052</c:v>
                </c:pt>
                <c:pt idx="2">
                  <c:v>93.904603069361357</c:v>
                </c:pt>
                <c:pt idx="3">
                  <c:v>93.407671215979391</c:v>
                </c:pt>
                <c:pt idx="4">
                  <c:v>97.743315625674114</c:v>
                </c:pt>
              </c:numCache>
            </c:numRef>
          </c:val>
          <c:extLst>
            <c:ext xmlns:c16="http://schemas.microsoft.com/office/drawing/2014/chart" uri="{C3380CC4-5D6E-409C-BE32-E72D297353CC}">
              <c16:uniqueId val="{00000000-AAEE-453F-B45F-67CFB19E5E22}"/>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MICS20!$H$221:$L$221</c:f>
              <c:strCache>
                <c:ptCount val="5"/>
                <c:pt idx="0">
                  <c:v>Poorest</c:v>
                </c:pt>
                <c:pt idx="1">
                  <c:v>Poor</c:v>
                </c:pt>
                <c:pt idx="2">
                  <c:v>Middle</c:v>
                </c:pt>
                <c:pt idx="3">
                  <c:v>Rich</c:v>
                </c:pt>
                <c:pt idx="4">
                  <c:v>Richest</c:v>
                </c:pt>
              </c:strCache>
            </c:strRef>
          </c:cat>
          <c:val>
            <c:numRef>
              <c:f>MICS20!$H$223:$L$223</c:f>
              <c:numCache>
                <c:formatCode>###0.0</c:formatCode>
                <c:ptCount val="5"/>
                <c:pt idx="0">
                  <c:v>14.131608300589034</c:v>
                </c:pt>
                <c:pt idx="1">
                  <c:v>5.9393637804761479</c:v>
                </c:pt>
                <c:pt idx="2">
                  <c:v>5.7702998944988853</c:v>
                </c:pt>
                <c:pt idx="3">
                  <c:v>5.8920015335220528</c:v>
                </c:pt>
                <c:pt idx="4">
                  <c:v>2.1809535022500626</c:v>
                </c:pt>
              </c:numCache>
            </c:numRef>
          </c:val>
          <c:extLst>
            <c:ext xmlns:c16="http://schemas.microsoft.com/office/drawing/2014/chart" uri="{C3380CC4-5D6E-409C-BE32-E72D297353CC}">
              <c16:uniqueId val="{00000001-AAEE-453F-B45F-67CFB19E5E22}"/>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MICS20!$H$221:$L$221</c:f>
              <c:strCache>
                <c:ptCount val="5"/>
                <c:pt idx="0">
                  <c:v>Poorest</c:v>
                </c:pt>
                <c:pt idx="1">
                  <c:v>Poor</c:v>
                </c:pt>
                <c:pt idx="2">
                  <c:v>Middle</c:v>
                </c:pt>
                <c:pt idx="3">
                  <c:v>Rich</c:v>
                </c:pt>
                <c:pt idx="4">
                  <c:v>Richest</c:v>
                </c:pt>
              </c:strCache>
            </c:strRef>
          </c:cat>
          <c:val>
            <c:numRef>
              <c:f>MICS20!$H$224:$L$224</c:f>
              <c:numCache>
                <c:formatCode>###0.0</c:formatCode>
                <c:ptCount val="5"/>
                <c:pt idx="0">
                  <c:v>1.2206108776512827</c:v>
                </c:pt>
                <c:pt idx="1">
                  <c:v>0.83950737612380788</c:v>
                </c:pt>
                <c:pt idx="2">
                  <c:v>0.32509703613975011</c:v>
                </c:pt>
                <c:pt idx="3">
                  <c:v>0.70032725049853028</c:v>
                </c:pt>
                <c:pt idx="4">
                  <c:v>7.5730872075826516E-2</c:v>
                </c:pt>
              </c:numCache>
            </c:numRef>
          </c:val>
          <c:extLst>
            <c:ext xmlns:c16="http://schemas.microsoft.com/office/drawing/2014/chart" uri="{C3380CC4-5D6E-409C-BE32-E72D297353CC}">
              <c16:uniqueId val="{00000002-AAEE-453F-B45F-67CFB19E5E2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MICS20!$C$124:$G$124</c:f>
              <c:numCache>
                <c:formatCode>###0.0</c:formatCode>
                <c:ptCount val="5"/>
                <c:pt idx="0">
                  <c:v>95.734768290366844</c:v>
                </c:pt>
                <c:pt idx="1">
                  <c:v>97.038350018405154</c:v>
                </c:pt>
                <c:pt idx="2">
                  <c:v>98.160238147222557</c:v>
                </c:pt>
                <c:pt idx="3">
                  <c:v>97.923039943484554</c:v>
                </c:pt>
                <c:pt idx="4">
                  <c:v>98.937014365064357</c:v>
                </c:pt>
              </c:numCache>
            </c:numRef>
          </c:val>
          <c:extLst>
            <c:ext xmlns:c16="http://schemas.microsoft.com/office/drawing/2014/chart" uri="{C3380CC4-5D6E-409C-BE32-E72D297353CC}">
              <c16:uniqueId val="{00000000-99FB-4035-B11F-68C032D4578C}"/>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MICS20!$C$125:$G$125</c:f>
              <c:numCache>
                <c:formatCode>###0.0</c:formatCode>
                <c:ptCount val="5"/>
                <c:pt idx="0">
                  <c:v>2.8016979993911346</c:v>
                </c:pt>
                <c:pt idx="1">
                  <c:v>2.0407936519126415</c:v>
                </c:pt>
                <c:pt idx="2">
                  <c:v>0.53395244036548117</c:v>
                </c:pt>
                <c:pt idx="3">
                  <c:v>0.53724914033441196</c:v>
                </c:pt>
                <c:pt idx="4">
                  <c:v>0.16133414747467384</c:v>
                </c:pt>
              </c:numCache>
            </c:numRef>
          </c:val>
          <c:extLst>
            <c:ext xmlns:c16="http://schemas.microsoft.com/office/drawing/2014/chart" uri="{C3380CC4-5D6E-409C-BE32-E72D297353CC}">
              <c16:uniqueId val="{00000001-99FB-4035-B11F-68C032D4578C}"/>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MICS20!$C$126:$G$126</c:f>
              <c:numCache>
                <c:formatCode>###0.0</c:formatCode>
                <c:ptCount val="5"/>
                <c:pt idx="0">
                  <c:v>1.3044304263918489</c:v>
                </c:pt>
                <c:pt idx="1">
                  <c:v>0.89709675765777663</c:v>
                </c:pt>
                <c:pt idx="2">
                  <c:v>1.2694648500292105</c:v>
                </c:pt>
                <c:pt idx="3">
                  <c:v>1.5397109161809925</c:v>
                </c:pt>
                <c:pt idx="4">
                  <c:v>0.9016514874609487</c:v>
                </c:pt>
              </c:numCache>
            </c:numRef>
          </c:val>
          <c:extLst>
            <c:ext xmlns:c16="http://schemas.microsoft.com/office/drawing/2014/chart" uri="{C3380CC4-5D6E-409C-BE32-E72D297353CC}">
              <c16:uniqueId val="{00000002-99FB-4035-B11F-68C032D4578C}"/>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MICS20!$C$127:$G$127</c:f>
              <c:numCache>
                <c:formatCode>###0.0</c:formatCode>
                <c:ptCount val="5"/>
                <c:pt idx="0">
                  <c:v>0.15910328385014075</c:v>
                </c:pt>
                <c:pt idx="1">
                  <c:v>2.3759572024419893E-2</c:v>
                </c:pt>
                <c:pt idx="2">
                  <c:v>3.6344562382777133E-2</c:v>
                </c:pt>
                <c:pt idx="3">
                  <c:v>0</c:v>
                </c:pt>
                <c:pt idx="4">
                  <c:v>0</c:v>
                </c:pt>
              </c:numCache>
            </c:numRef>
          </c:val>
          <c:extLst>
            <c:ext xmlns:c16="http://schemas.microsoft.com/office/drawing/2014/chart" uri="{C3380CC4-5D6E-409C-BE32-E72D297353CC}">
              <c16:uniqueId val="{00000003-99FB-4035-B11F-68C032D4578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MICS20!$M$124:$Q$124</c:f>
              <c:numCache>
                <c:formatCode>###0.0</c:formatCode>
                <c:ptCount val="5"/>
                <c:pt idx="0">
                  <c:v>90.268727702481158</c:v>
                </c:pt>
                <c:pt idx="1">
                  <c:v>97.512927015618828</c:v>
                </c:pt>
                <c:pt idx="2">
                  <c:v>97.44070436971009</c:v>
                </c:pt>
                <c:pt idx="3">
                  <c:v>97.327280099668172</c:v>
                </c:pt>
                <c:pt idx="4">
                  <c:v>98.056832631035505</c:v>
                </c:pt>
              </c:numCache>
            </c:numRef>
          </c:val>
          <c:extLst>
            <c:ext xmlns:c16="http://schemas.microsoft.com/office/drawing/2014/chart" uri="{C3380CC4-5D6E-409C-BE32-E72D297353CC}">
              <c16:uniqueId val="{00000000-AEB9-465B-874E-04A53A8D43CC}"/>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MICS20!$M$125:$Q$125</c:f>
              <c:numCache>
                <c:formatCode>###0.0</c:formatCode>
                <c:ptCount val="5"/>
                <c:pt idx="0">
                  <c:v>2.3831476538809979</c:v>
                </c:pt>
                <c:pt idx="1">
                  <c:v>0.58924953228958643</c:v>
                </c:pt>
                <c:pt idx="2">
                  <c:v>0.42338329074112968</c:v>
                </c:pt>
                <c:pt idx="3">
                  <c:v>0.53881437439148683</c:v>
                </c:pt>
                <c:pt idx="4">
                  <c:v>0.10192229785856737</c:v>
                </c:pt>
              </c:numCache>
            </c:numRef>
          </c:val>
          <c:extLst>
            <c:ext xmlns:c16="http://schemas.microsoft.com/office/drawing/2014/chart" uri="{C3380CC4-5D6E-409C-BE32-E72D297353CC}">
              <c16:uniqueId val="{00000001-AEB9-465B-874E-04A53A8D43CC}"/>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MICS20!$M$126:$Q$126</c:f>
              <c:numCache>
                <c:formatCode>###0.0</c:formatCode>
                <c:ptCount val="5"/>
                <c:pt idx="0">
                  <c:v>6.1015538453076914</c:v>
                </c:pt>
                <c:pt idx="1">
                  <c:v>1.7205936257850607</c:v>
                </c:pt>
                <c:pt idx="2">
                  <c:v>2.1359123395487876</c:v>
                </c:pt>
                <c:pt idx="3">
                  <c:v>2.1339055259403663</c:v>
                </c:pt>
                <c:pt idx="4">
                  <c:v>1.8412450711059014</c:v>
                </c:pt>
              </c:numCache>
            </c:numRef>
          </c:val>
          <c:extLst>
            <c:ext xmlns:c16="http://schemas.microsoft.com/office/drawing/2014/chart" uri="{C3380CC4-5D6E-409C-BE32-E72D297353CC}">
              <c16:uniqueId val="{00000002-AEB9-465B-874E-04A53A8D43CC}"/>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MICS20!$M$127:$Q$127</c:f>
              <c:numCache>
                <c:formatCode>###0.0</c:formatCode>
                <c:ptCount val="5"/>
                <c:pt idx="0">
                  <c:v>1.2465707983302146</c:v>
                </c:pt>
                <c:pt idx="1">
                  <c:v>0.17722982630652828</c:v>
                </c:pt>
                <c:pt idx="2">
                  <c:v>0</c:v>
                </c:pt>
                <c:pt idx="3">
                  <c:v>0</c:v>
                </c:pt>
                <c:pt idx="4">
                  <c:v>0</c:v>
                </c:pt>
              </c:numCache>
            </c:numRef>
          </c:val>
          <c:extLst>
            <c:ext xmlns:c16="http://schemas.microsoft.com/office/drawing/2014/chart" uri="{C3380CC4-5D6E-409C-BE32-E72D297353CC}">
              <c16:uniqueId val="{00000003-AEB9-465B-874E-04A53A8D43C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4.xml"/><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3" Type="http://schemas.openxmlformats.org/officeDocument/2006/relationships/chart" Target="../charts/chart75.xml"/><Relationship Id="rId7" Type="http://schemas.openxmlformats.org/officeDocument/2006/relationships/chart" Target="../charts/chart79.xml"/><Relationship Id="rId12" Type="http://schemas.openxmlformats.org/officeDocument/2006/relationships/chart" Target="../charts/chart84.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5" Type="http://schemas.openxmlformats.org/officeDocument/2006/relationships/chart" Target="../charts/chart77.xml"/><Relationship Id="rId15" Type="http://schemas.openxmlformats.org/officeDocument/2006/relationships/chart" Target="../charts/chart87.xml"/><Relationship Id="rId10" Type="http://schemas.openxmlformats.org/officeDocument/2006/relationships/chart" Target="../charts/chart82.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5.xml"/><Relationship Id="rId3" Type="http://schemas.openxmlformats.org/officeDocument/2006/relationships/chart" Target="../charts/chart90.xml"/><Relationship Id="rId7" Type="http://schemas.openxmlformats.org/officeDocument/2006/relationships/chart" Target="../charts/chart94.xml"/><Relationship Id="rId12" Type="http://schemas.openxmlformats.org/officeDocument/2006/relationships/chart" Target="../charts/chart99.xml"/><Relationship Id="rId2" Type="http://schemas.openxmlformats.org/officeDocument/2006/relationships/chart" Target="../charts/chart89.xml"/><Relationship Id="rId1" Type="http://schemas.openxmlformats.org/officeDocument/2006/relationships/chart" Target="../charts/chart88.xml"/><Relationship Id="rId6" Type="http://schemas.openxmlformats.org/officeDocument/2006/relationships/chart" Target="../charts/chart93.xml"/><Relationship Id="rId11" Type="http://schemas.openxmlformats.org/officeDocument/2006/relationships/chart" Target="../charts/chart98.xml"/><Relationship Id="rId5" Type="http://schemas.openxmlformats.org/officeDocument/2006/relationships/chart" Target="../charts/chart92.xml"/><Relationship Id="rId10" Type="http://schemas.openxmlformats.org/officeDocument/2006/relationships/chart" Target="../charts/chart97.xml"/><Relationship Id="rId4" Type="http://schemas.openxmlformats.org/officeDocument/2006/relationships/chart" Target="../charts/chart91.xml"/><Relationship Id="rId9" Type="http://schemas.openxmlformats.org/officeDocument/2006/relationships/chart" Target="../charts/chart9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07.xml"/><Relationship Id="rId3" Type="http://schemas.openxmlformats.org/officeDocument/2006/relationships/chart" Target="../charts/chart102.xml"/><Relationship Id="rId7" Type="http://schemas.openxmlformats.org/officeDocument/2006/relationships/chart" Target="../charts/chart106.xml"/><Relationship Id="rId12" Type="http://schemas.openxmlformats.org/officeDocument/2006/relationships/chart" Target="../charts/chart111.xml"/><Relationship Id="rId2" Type="http://schemas.openxmlformats.org/officeDocument/2006/relationships/chart" Target="../charts/chart101.xml"/><Relationship Id="rId1" Type="http://schemas.openxmlformats.org/officeDocument/2006/relationships/chart" Target="../charts/chart100.xml"/><Relationship Id="rId6" Type="http://schemas.openxmlformats.org/officeDocument/2006/relationships/chart" Target="../charts/chart105.xml"/><Relationship Id="rId11" Type="http://schemas.openxmlformats.org/officeDocument/2006/relationships/chart" Target="../charts/chart110.xml"/><Relationship Id="rId5" Type="http://schemas.openxmlformats.org/officeDocument/2006/relationships/chart" Target="../charts/chart104.xml"/><Relationship Id="rId10" Type="http://schemas.openxmlformats.org/officeDocument/2006/relationships/chart" Target="../charts/chart109.xml"/><Relationship Id="rId4" Type="http://schemas.openxmlformats.org/officeDocument/2006/relationships/chart" Target="../charts/chart103.xml"/><Relationship Id="rId9" Type="http://schemas.openxmlformats.org/officeDocument/2006/relationships/chart" Target="../charts/chart108.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9.xml"/><Relationship Id="rId3" Type="http://schemas.openxmlformats.org/officeDocument/2006/relationships/chart" Target="../charts/chart114.xml"/><Relationship Id="rId7" Type="http://schemas.openxmlformats.org/officeDocument/2006/relationships/chart" Target="../charts/chart118.xml"/><Relationship Id="rId12" Type="http://schemas.openxmlformats.org/officeDocument/2006/relationships/chart" Target="../charts/chart123.xml"/><Relationship Id="rId2" Type="http://schemas.openxmlformats.org/officeDocument/2006/relationships/chart" Target="../charts/chart113.xml"/><Relationship Id="rId1" Type="http://schemas.openxmlformats.org/officeDocument/2006/relationships/chart" Target="../charts/chart112.xml"/><Relationship Id="rId6" Type="http://schemas.openxmlformats.org/officeDocument/2006/relationships/chart" Target="../charts/chart117.xml"/><Relationship Id="rId11" Type="http://schemas.openxmlformats.org/officeDocument/2006/relationships/chart" Target="../charts/chart122.xml"/><Relationship Id="rId5" Type="http://schemas.openxmlformats.org/officeDocument/2006/relationships/chart" Target="../charts/chart116.xml"/><Relationship Id="rId10" Type="http://schemas.openxmlformats.org/officeDocument/2006/relationships/chart" Target="../charts/chart121.xml"/><Relationship Id="rId4" Type="http://schemas.openxmlformats.org/officeDocument/2006/relationships/chart" Target="../charts/chart115.xml"/><Relationship Id="rId9" Type="http://schemas.openxmlformats.org/officeDocument/2006/relationships/chart" Target="../charts/chart120.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16.emf"/><Relationship Id="rId18" Type="http://schemas.openxmlformats.org/officeDocument/2006/relationships/image" Target="../media/image11.emf"/><Relationship Id="rId26" Type="http://schemas.openxmlformats.org/officeDocument/2006/relationships/image" Target="../media/image30.emf"/><Relationship Id="rId3" Type="http://schemas.openxmlformats.org/officeDocument/2006/relationships/image" Target="../media/image26.emf"/><Relationship Id="rId21" Type="http://schemas.openxmlformats.org/officeDocument/2006/relationships/image" Target="../media/image8.emf"/><Relationship Id="rId34" Type="http://schemas.openxmlformats.org/officeDocument/2006/relationships/image" Target="../media/image38.emf"/><Relationship Id="rId7" Type="http://schemas.openxmlformats.org/officeDocument/2006/relationships/image" Target="../media/image22.emf"/><Relationship Id="rId12" Type="http://schemas.openxmlformats.org/officeDocument/2006/relationships/image" Target="../media/image17.emf"/><Relationship Id="rId17" Type="http://schemas.openxmlformats.org/officeDocument/2006/relationships/image" Target="../media/image12.emf"/><Relationship Id="rId25" Type="http://schemas.openxmlformats.org/officeDocument/2006/relationships/image" Target="../media/image29.emf"/><Relationship Id="rId33" Type="http://schemas.openxmlformats.org/officeDocument/2006/relationships/image" Target="../media/image37.emf"/><Relationship Id="rId2" Type="http://schemas.openxmlformats.org/officeDocument/2006/relationships/image" Target="../media/image27.emf"/><Relationship Id="rId16" Type="http://schemas.openxmlformats.org/officeDocument/2006/relationships/image" Target="../media/image13.emf"/><Relationship Id="rId20" Type="http://schemas.openxmlformats.org/officeDocument/2006/relationships/image" Target="../media/image9.emf"/><Relationship Id="rId29" Type="http://schemas.openxmlformats.org/officeDocument/2006/relationships/image" Target="../media/image33.emf"/><Relationship Id="rId1" Type="http://schemas.openxmlformats.org/officeDocument/2006/relationships/image" Target="../media/image28.emf"/><Relationship Id="rId6" Type="http://schemas.openxmlformats.org/officeDocument/2006/relationships/image" Target="../media/image23.emf"/><Relationship Id="rId11" Type="http://schemas.openxmlformats.org/officeDocument/2006/relationships/image" Target="../media/image18.emf"/><Relationship Id="rId24" Type="http://schemas.openxmlformats.org/officeDocument/2006/relationships/image" Target="../media/image5.emf"/><Relationship Id="rId32" Type="http://schemas.openxmlformats.org/officeDocument/2006/relationships/image" Target="../media/image36.emf"/><Relationship Id="rId5" Type="http://schemas.openxmlformats.org/officeDocument/2006/relationships/image" Target="../media/image24.emf"/><Relationship Id="rId15" Type="http://schemas.openxmlformats.org/officeDocument/2006/relationships/image" Target="../media/image14.emf"/><Relationship Id="rId23" Type="http://schemas.openxmlformats.org/officeDocument/2006/relationships/image" Target="../media/image6.emf"/><Relationship Id="rId28" Type="http://schemas.openxmlformats.org/officeDocument/2006/relationships/image" Target="../media/image32.emf"/><Relationship Id="rId36" Type="http://schemas.openxmlformats.org/officeDocument/2006/relationships/image" Target="../media/image40.emf"/><Relationship Id="rId10" Type="http://schemas.openxmlformats.org/officeDocument/2006/relationships/image" Target="../media/image19.emf"/><Relationship Id="rId19" Type="http://schemas.openxmlformats.org/officeDocument/2006/relationships/image" Target="../media/image10.emf"/><Relationship Id="rId31" Type="http://schemas.openxmlformats.org/officeDocument/2006/relationships/image" Target="../media/image35.emf"/><Relationship Id="rId4" Type="http://schemas.openxmlformats.org/officeDocument/2006/relationships/image" Target="../media/image25.emf"/><Relationship Id="rId9" Type="http://schemas.openxmlformats.org/officeDocument/2006/relationships/image" Target="../media/image20.emf"/><Relationship Id="rId14" Type="http://schemas.openxmlformats.org/officeDocument/2006/relationships/image" Target="../media/image15.emf"/><Relationship Id="rId22" Type="http://schemas.openxmlformats.org/officeDocument/2006/relationships/image" Target="../media/image7.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3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53.emf"/><Relationship Id="rId18" Type="http://schemas.openxmlformats.org/officeDocument/2006/relationships/image" Target="../media/image58.emf"/><Relationship Id="rId26" Type="http://schemas.openxmlformats.org/officeDocument/2006/relationships/image" Target="../media/image66.emf"/><Relationship Id="rId3" Type="http://schemas.openxmlformats.org/officeDocument/2006/relationships/image" Target="../media/image43.emf"/><Relationship Id="rId21" Type="http://schemas.openxmlformats.org/officeDocument/2006/relationships/image" Target="../media/image61.emf"/><Relationship Id="rId34" Type="http://schemas.openxmlformats.org/officeDocument/2006/relationships/image" Target="../media/image74.emf"/><Relationship Id="rId7" Type="http://schemas.openxmlformats.org/officeDocument/2006/relationships/image" Target="../media/image47.emf"/><Relationship Id="rId12" Type="http://schemas.openxmlformats.org/officeDocument/2006/relationships/image" Target="../media/image52.emf"/><Relationship Id="rId17" Type="http://schemas.openxmlformats.org/officeDocument/2006/relationships/image" Target="../media/image57.emf"/><Relationship Id="rId25" Type="http://schemas.openxmlformats.org/officeDocument/2006/relationships/image" Target="../media/image65.emf"/><Relationship Id="rId33" Type="http://schemas.openxmlformats.org/officeDocument/2006/relationships/image" Target="../media/image73.emf"/><Relationship Id="rId2" Type="http://schemas.openxmlformats.org/officeDocument/2006/relationships/image" Target="../media/image42.emf"/><Relationship Id="rId16" Type="http://schemas.openxmlformats.org/officeDocument/2006/relationships/image" Target="../media/image56.emf"/><Relationship Id="rId20" Type="http://schemas.openxmlformats.org/officeDocument/2006/relationships/image" Target="../media/image60.emf"/><Relationship Id="rId29" Type="http://schemas.openxmlformats.org/officeDocument/2006/relationships/image" Target="../media/image69.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24" Type="http://schemas.openxmlformats.org/officeDocument/2006/relationships/image" Target="../media/image64.emf"/><Relationship Id="rId32" Type="http://schemas.openxmlformats.org/officeDocument/2006/relationships/image" Target="../media/image72.emf"/><Relationship Id="rId5" Type="http://schemas.openxmlformats.org/officeDocument/2006/relationships/image" Target="../media/image45.emf"/><Relationship Id="rId15" Type="http://schemas.openxmlformats.org/officeDocument/2006/relationships/image" Target="../media/image55.emf"/><Relationship Id="rId23" Type="http://schemas.openxmlformats.org/officeDocument/2006/relationships/image" Target="../media/image63.emf"/><Relationship Id="rId28" Type="http://schemas.openxmlformats.org/officeDocument/2006/relationships/image" Target="../media/image68.emf"/><Relationship Id="rId36" Type="http://schemas.openxmlformats.org/officeDocument/2006/relationships/image" Target="../media/image76.emf"/><Relationship Id="rId10" Type="http://schemas.openxmlformats.org/officeDocument/2006/relationships/image" Target="../media/image50.emf"/><Relationship Id="rId19" Type="http://schemas.openxmlformats.org/officeDocument/2006/relationships/image" Target="../media/image59.emf"/><Relationship Id="rId31" Type="http://schemas.openxmlformats.org/officeDocument/2006/relationships/image" Target="../media/image71.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54.emf"/><Relationship Id="rId22" Type="http://schemas.openxmlformats.org/officeDocument/2006/relationships/image" Target="../media/image62.emf"/><Relationship Id="rId27" Type="http://schemas.openxmlformats.org/officeDocument/2006/relationships/image" Target="../media/image67.emf"/><Relationship Id="rId30" Type="http://schemas.openxmlformats.org/officeDocument/2006/relationships/image" Target="../media/image70.emf"/><Relationship Id="rId35"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editAs="oneCell">
    <xdr:from>
      <xdr:col>1</xdr:col>
      <xdr:colOff>168867</xdr:colOff>
      <xdr:row>17</xdr:row>
      <xdr:rowOff>88974</xdr:rowOff>
    </xdr:from>
    <xdr:to>
      <xdr:col>3</xdr:col>
      <xdr:colOff>20649</xdr:colOff>
      <xdr:row>17</xdr:row>
      <xdr:rowOff>227153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uri="{FF2B5EF4-FFF2-40B4-BE49-F238E27FC236}">
              <a16:creationId xmlns:a16="http://schemas.microsoft.com/office/drawing/2014/main" id="{00000000-0008-0000-0000-000007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uri="{FF2B5EF4-FFF2-40B4-BE49-F238E27FC236}">
              <a16:creationId xmlns:a16="http://schemas.microsoft.com/office/drawing/2014/main" id="{00000000-0008-0000-0000-00000A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uri="{FF2B5EF4-FFF2-40B4-BE49-F238E27FC236}">
              <a16:creationId xmlns:a16="http://schemas.microsoft.com/office/drawing/2014/main" id="{00000000-0008-0000-0000-00000B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uri="{FF2B5EF4-FFF2-40B4-BE49-F238E27FC236}">
              <a16:creationId xmlns:a16="http://schemas.microsoft.com/office/drawing/2014/main" id="{00000000-0008-0000-0000-00000C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000-00000D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000-00000E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uri="{FF2B5EF4-FFF2-40B4-BE49-F238E27FC236}">
              <a16:creationId xmlns:a16="http://schemas.microsoft.com/office/drawing/2014/main" id="{00000000-0008-0000-0000-000010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uri="{FF2B5EF4-FFF2-40B4-BE49-F238E27FC236}">
              <a16:creationId xmlns:a16="http://schemas.microsoft.com/office/drawing/2014/main" id="{00000000-0008-0000-0000-000011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uri="{FF2B5EF4-FFF2-40B4-BE49-F238E27FC236}">
              <a16:creationId xmlns:a16="http://schemas.microsoft.com/office/drawing/2014/main" id="{00000000-0008-0000-0000-000012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uri="{FF2B5EF4-FFF2-40B4-BE49-F238E27FC236}">
              <a16:creationId xmlns:a16="http://schemas.microsoft.com/office/drawing/2014/main" id="{00000000-0008-0000-0000-000013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uri="{FF2B5EF4-FFF2-40B4-BE49-F238E27FC236}">
              <a16:creationId xmlns:a16="http://schemas.microsoft.com/office/drawing/2014/main" id="{00000000-0008-0000-0000-000014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uri="{FF2B5EF4-FFF2-40B4-BE49-F238E27FC236}">
              <a16:creationId xmlns:a16="http://schemas.microsoft.com/office/drawing/2014/main" id="{00000000-0008-0000-0000-000015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uri="{FF2B5EF4-FFF2-40B4-BE49-F238E27FC236}">
              <a16:creationId xmlns:a16="http://schemas.microsoft.com/office/drawing/2014/main" id="{00000000-0008-0000-0000-000016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uri="{FF2B5EF4-FFF2-40B4-BE49-F238E27FC236}">
              <a16:creationId xmlns:a16="http://schemas.microsoft.com/office/drawing/2014/main" id="{00000000-0008-0000-0000-000017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000-000018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uri="{FF2B5EF4-FFF2-40B4-BE49-F238E27FC236}">
              <a16:creationId xmlns:a16="http://schemas.microsoft.com/office/drawing/2014/main" id="{00000000-0008-0000-0000-000019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uri="{FF2B5EF4-FFF2-40B4-BE49-F238E27FC236}">
              <a16:creationId xmlns:a16="http://schemas.microsoft.com/office/drawing/2014/main" id="{00000000-0008-0000-0000-00001A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uri="{FF2B5EF4-FFF2-40B4-BE49-F238E27FC236}">
              <a16:creationId xmlns:a16="http://schemas.microsoft.com/office/drawing/2014/main" id="{00000000-0008-0000-0000-00001B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uri="{FF2B5EF4-FFF2-40B4-BE49-F238E27FC236}">
              <a16:creationId xmlns:a16="http://schemas.microsoft.com/office/drawing/2014/main" id="{00000000-0008-0000-0000-00001C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uri="{FF2B5EF4-FFF2-40B4-BE49-F238E27FC236}">
              <a16:creationId xmlns:a16="http://schemas.microsoft.com/office/drawing/2014/main" id="{00000000-0008-0000-0000-00001D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uri="{FF2B5EF4-FFF2-40B4-BE49-F238E27FC236}">
              <a16:creationId xmlns:a16="http://schemas.microsoft.com/office/drawing/2014/main" id="{00000000-0008-0000-0000-00001E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uri="{FF2B5EF4-FFF2-40B4-BE49-F238E27FC236}">
              <a16:creationId xmlns:a16="http://schemas.microsoft.com/office/drawing/2014/main" id="{00000000-0008-0000-0000-00001F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uri="{FF2B5EF4-FFF2-40B4-BE49-F238E27FC236}">
              <a16:creationId xmlns:a16="http://schemas.microsoft.com/office/drawing/2014/main" id="{00000000-0008-0000-0000-000020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uri="{FF2B5EF4-FFF2-40B4-BE49-F238E27FC236}">
              <a16:creationId xmlns:a16="http://schemas.microsoft.com/office/drawing/2014/main" id="{00000000-0008-0000-0000-000021000000}"/>
            </a:ext>
          </a:extLst>
        </xdr:cNvPr>
        <xdr:cNvSpPr txBox="1"/>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uri="{FF2B5EF4-FFF2-40B4-BE49-F238E27FC236}">
              <a16:creationId xmlns:a16="http://schemas.microsoft.com/office/drawing/2014/main" id="{00000000-0008-0000-0000-000022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uri="{FF2B5EF4-FFF2-40B4-BE49-F238E27FC236}">
              <a16:creationId xmlns:a16="http://schemas.microsoft.com/office/drawing/2014/main" id="{00000000-0008-0000-0000-000023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uri="{FF2B5EF4-FFF2-40B4-BE49-F238E27FC236}">
              <a16:creationId xmlns:a16="http://schemas.microsoft.com/office/drawing/2014/main" id="{00000000-0008-0000-0000-000024000000}"/>
            </a:ext>
          </a:extLst>
        </xdr:cNvPr>
        <xdr:cNvSpPr txBox="1"/>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uri="{FF2B5EF4-FFF2-40B4-BE49-F238E27FC236}">
                <a16:creationId xmlns:a16="http://schemas.microsoft.com/office/drawing/2014/main" id="{00000000-0008-0000-0100-00006F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uri="{FF2B5EF4-FFF2-40B4-BE49-F238E27FC236}">
                <a16:creationId xmlns:a16="http://schemas.microsoft.com/office/drawing/2014/main" id="{00000000-0008-0000-0100-00007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uri="{FF2B5EF4-FFF2-40B4-BE49-F238E27FC236}">
                <a16:creationId xmlns:a16="http://schemas.microsoft.com/office/drawing/2014/main" id="{00000000-0008-0000-0100-00007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uri="{FF2B5EF4-FFF2-40B4-BE49-F238E27FC236}">
                <a16:creationId xmlns:a16="http://schemas.microsoft.com/office/drawing/2014/main" id="{00000000-0008-0000-0100-00007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uri="{FF2B5EF4-FFF2-40B4-BE49-F238E27FC236}">
                <a16:creationId xmlns:a16="http://schemas.microsoft.com/office/drawing/2014/main" id="{00000000-0008-0000-0100-000074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uri="{FF2B5EF4-FFF2-40B4-BE49-F238E27FC236}">
                <a16:creationId xmlns:a16="http://schemas.microsoft.com/office/drawing/2014/main" id="{00000000-0008-0000-0100-000075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uri="{FF2B5EF4-FFF2-40B4-BE49-F238E27FC236}">
                <a16:creationId xmlns:a16="http://schemas.microsoft.com/office/drawing/2014/main" id="{00000000-0008-0000-0100-000076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uri="{FF2B5EF4-FFF2-40B4-BE49-F238E27FC236}">
                <a16:creationId xmlns:a16="http://schemas.microsoft.com/office/drawing/2014/main" id="{00000000-0008-0000-0100-000077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uri="{FF2B5EF4-FFF2-40B4-BE49-F238E27FC236}">
                <a16:creationId xmlns:a16="http://schemas.microsoft.com/office/drawing/2014/main" id="{00000000-0008-0000-0100-00007E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uri="{FF2B5EF4-FFF2-40B4-BE49-F238E27FC236}">
                <a16:creationId xmlns:a16="http://schemas.microsoft.com/office/drawing/2014/main" id="{00000000-0008-0000-0100-00007F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uri="{FF2B5EF4-FFF2-40B4-BE49-F238E27FC236}">
                <a16:creationId xmlns:a16="http://schemas.microsoft.com/office/drawing/2014/main" id="{00000000-0008-0000-0100-000080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uri="{FF2B5EF4-FFF2-40B4-BE49-F238E27FC236}">
                <a16:creationId xmlns:a16="http://schemas.microsoft.com/office/drawing/2014/main" id="{00000000-0008-0000-0100-000081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uri="{FF2B5EF4-FFF2-40B4-BE49-F238E27FC236}">
                <a16:creationId xmlns:a16="http://schemas.microsoft.com/office/drawing/2014/main" id="{00000000-0008-0000-0100-000079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uri="{FF2B5EF4-FFF2-40B4-BE49-F238E27FC236}">
                <a16:creationId xmlns:a16="http://schemas.microsoft.com/office/drawing/2014/main" id="{00000000-0008-0000-0100-00007A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uri="{FF2B5EF4-FFF2-40B4-BE49-F238E27FC236}">
                <a16:creationId xmlns:a16="http://schemas.microsoft.com/office/drawing/2014/main" id="{00000000-0008-0000-0100-00007B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uri="{FF2B5EF4-FFF2-40B4-BE49-F238E27FC236}">
                <a16:creationId xmlns:a16="http://schemas.microsoft.com/office/drawing/2014/main" id="{00000000-0008-0000-0100-00007C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uri="{FF2B5EF4-FFF2-40B4-BE49-F238E27FC236}">
                <a16:creationId xmlns:a16="http://schemas.microsoft.com/office/drawing/2014/main" id="{00000000-0008-0000-0100-000083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uri="{FF2B5EF4-FFF2-40B4-BE49-F238E27FC236}">
                <a16:creationId xmlns:a16="http://schemas.microsoft.com/office/drawing/2014/main" id="{00000000-0008-0000-0100-000084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uri="{FF2B5EF4-FFF2-40B4-BE49-F238E27FC236}">
                <a16:creationId xmlns:a16="http://schemas.microsoft.com/office/drawing/2014/main" id="{00000000-0008-0000-0100-000085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uri="{FF2B5EF4-FFF2-40B4-BE49-F238E27FC236}">
                <a16:creationId xmlns:a16="http://schemas.microsoft.com/office/drawing/2014/main" id="{00000000-0008-0000-0100-000086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uri="{FF2B5EF4-FFF2-40B4-BE49-F238E27FC236}">
                <a16:creationId xmlns:a16="http://schemas.microsoft.com/office/drawing/2014/main" id="{00000000-0008-0000-0100-000088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uri="{FF2B5EF4-FFF2-40B4-BE49-F238E27FC236}">
                <a16:creationId xmlns:a16="http://schemas.microsoft.com/office/drawing/2014/main" id="{00000000-0008-0000-0100-000089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uri="{FF2B5EF4-FFF2-40B4-BE49-F238E27FC236}">
                <a16:creationId xmlns:a16="http://schemas.microsoft.com/office/drawing/2014/main" id="{00000000-0008-0000-0100-00008A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uri="{FF2B5EF4-FFF2-40B4-BE49-F238E27FC236}">
                <a16:creationId xmlns:a16="http://schemas.microsoft.com/office/drawing/2014/main" id="{00000000-0008-0000-0100-00008B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uri="{FF2B5EF4-FFF2-40B4-BE49-F238E27FC236}">
                <a16:creationId xmlns:a16="http://schemas.microsoft.com/office/drawing/2014/main" id="{00000000-0008-0000-0200-00008F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uri="{FF2B5EF4-FFF2-40B4-BE49-F238E27FC236}">
                <a16:creationId xmlns:a16="http://schemas.microsoft.com/office/drawing/2014/main" id="{00000000-0008-0000-0200-00009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uri="{FF2B5EF4-FFF2-40B4-BE49-F238E27FC236}">
                <a16:creationId xmlns:a16="http://schemas.microsoft.com/office/drawing/2014/main" id="{00000000-0008-0000-0200-00009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uri="{FF2B5EF4-FFF2-40B4-BE49-F238E27FC236}">
                <a16:creationId xmlns:a16="http://schemas.microsoft.com/office/drawing/2014/main" id="{00000000-0008-0000-0200-00009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uri="{FF2B5EF4-FFF2-40B4-BE49-F238E27FC236}">
                <a16:creationId xmlns:a16="http://schemas.microsoft.com/office/drawing/2014/main" id="{00000000-0008-0000-0200-00009A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uri="{FF2B5EF4-FFF2-40B4-BE49-F238E27FC236}">
                <a16:creationId xmlns:a16="http://schemas.microsoft.com/office/drawing/2014/main" id="{00000000-0008-0000-0200-00009B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uri="{FF2B5EF4-FFF2-40B4-BE49-F238E27FC236}">
                <a16:creationId xmlns:a16="http://schemas.microsoft.com/office/drawing/2014/main" id="{00000000-0008-0000-0200-00009C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uri="{FF2B5EF4-FFF2-40B4-BE49-F238E27FC236}">
                <a16:creationId xmlns:a16="http://schemas.microsoft.com/office/drawing/2014/main" id="{00000000-0008-0000-0200-00009D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uri="{FF2B5EF4-FFF2-40B4-BE49-F238E27FC236}">
                <a16:creationId xmlns:a16="http://schemas.microsoft.com/office/drawing/2014/main" id="{00000000-0008-0000-0200-0000A4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uri="{FF2B5EF4-FFF2-40B4-BE49-F238E27FC236}">
                <a16:creationId xmlns:a16="http://schemas.microsoft.com/office/drawing/2014/main" id="{00000000-0008-0000-0200-0000A5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uri="{FF2B5EF4-FFF2-40B4-BE49-F238E27FC236}">
                <a16:creationId xmlns:a16="http://schemas.microsoft.com/office/drawing/2014/main" id="{00000000-0008-0000-0200-0000A6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uri="{FF2B5EF4-FFF2-40B4-BE49-F238E27FC236}">
                <a16:creationId xmlns:a16="http://schemas.microsoft.com/office/drawing/2014/main" id="{00000000-0008-0000-0200-0000A7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uri="{FF2B5EF4-FFF2-40B4-BE49-F238E27FC236}">
                <a16:creationId xmlns:a16="http://schemas.microsoft.com/office/drawing/2014/main" id="{00000000-0008-0000-0200-000075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uri="{FF2B5EF4-FFF2-40B4-BE49-F238E27FC236}">
                <a16:creationId xmlns:a16="http://schemas.microsoft.com/office/drawing/2014/main" id="{00000000-0008-0000-0200-000076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uri="{FF2B5EF4-FFF2-40B4-BE49-F238E27FC236}">
                <a16:creationId xmlns:a16="http://schemas.microsoft.com/office/drawing/2014/main" id="{00000000-0008-0000-0200-000077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uri="{FF2B5EF4-FFF2-40B4-BE49-F238E27FC236}">
                <a16:creationId xmlns:a16="http://schemas.microsoft.com/office/drawing/2014/main" id="{00000000-0008-0000-0200-000078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uri="{FF2B5EF4-FFF2-40B4-BE49-F238E27FC236}">
                <a16:creationId xmlns:a16="http://schemas.microsoft.com/office/drawing/2014/main" id="{00000000-0008-0000-0200-00007A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uri="{FF2B5EF4-FFF2-40B4-BE49-F238E27FC236}">
                <a16:creationId xmlns:a16="http://schemas.microsoft.com/office/drawing/2014/main" id="{00000000-0008-0000-0200-00007B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uri="{FF2B5EF4-FFF2-40B4-BE49-F238E27FC236}">
                <a16:creationId xmlns:a16="http://schemas.microsoft.com/office/drawing/2014/main" id="{00000000-0008-0000-0200-00007C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uri="{FF2B5EF4-FFF2-40B4-BE49-F238E27FC236}">
                <a16:creationId xmlns:a16="http://schemas.microsoft.com/office/drawing/2014/main" id="{00000000-0008-0000-0200-00007D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uri="{FF2B5EF4-FFF2-40B4-BE49-F238E27FC236}">
                <a16:creationId xmlns:a16="http://schemas.microsoft.com/office/drawing/2014/main" id="{00000000-0008-0000-0200-00007F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uri="{FF2B5EF4-FFF2-40B4-BE49-F238E27FC236}">
                <a16:creationId xmlns:a16="http://schemas.microsoft.com/office/drawing/2014/main" id="{00000000-0008-0000-0200-00008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uri="{FF2B5EF4-FFF2-40B4-BE49-F238E27FC236}">
                <a16:creationId xmlns:a16="http://schemas.microsoft.com/office/drawing/2014/main" id="{00000000-0008-0000-0200-00008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uri="{FF2B5EF4-FFF2-40B4-BE49-F238E27FC236}">
                <a16:creationId xmlns:a16="http://schemas.microsoft.com/office/drawing/2014/main" id="{00000000-0008-0000-0200-00008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200025</xdr:colOff>
      <xdr:row>7</xdr:row>
      <xdr:rowOff>0</xdr:rowOff>
    </xdr:from>
    <xdr:to>
      <xdr:col>25</xdr:col>
      <xdr:colOff>28575</xdr:colOff>
      <xdr:row>29</xdr:row>
      <xdr:rowOff>19050</xdr:rowOff>
    </xdr:to>
    <xdr:grpSp>
      <xdr:nvGrpSpPr>
        <xdr:cNvPr id="2" name="Group HygRurSum">
          <a:extLst>
            <a:ext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uri="{FF2B5EF4-FFF2-40B4-BE49-F238E27FC236}">
                <a16:creationId xmlns:a16="http://schemas.microsoft.com/office/drawing/2014/main" id="{00000000-0008-0000-0300-000021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uri="{FF2B5EF4-FFF2-40B4-BE49-F238E27FC236}">
                <a16:creationId xmlns:a16="http://schemas.microsoft.com/office/drawing/2014/main" id="{00000000-0008-0000-0300-000022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uri="{FF2B5EF4-FFF2-40B4-BE49-F238E27FC236}">
                <a16:creationId xmlns:a16="http://schemas.microsoft.com/office/drawing/2014/main" id="{00000000-0008-0000-0300-000023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uri="{FF2B5EF4-FFF2-40B4-BE49-F238E27FC236}">
                <a16:creationId xmlns:a16="http://schemas.microsoft.com/office/drawing/2014/main" id="{00000000-0008-0000-0300-000027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uri="{FF2B5EF4-FFF2-40B4-BE49-F238E27FC236}">
                <a16:creationId xmlns:a16="http://schemas.microsoft.com/office/drawing/2014/main" id="{00000000-0008-0000-0300-000028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uri="{FF2B5EF4-FFF2-40B4-BE49-F238E27FC236}">
                <a16:creationId xmlns:a16="http://schemas.microsoft.com/office/drawing/2014/main" id="{00000000-0008-0000-0300-000029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uri="{FF2B5EF4-FFF2-40B4-BE49-F238E27FC236}">
                <a16:creationId xmlns:a16="http://schemas.microsoft.com/office/drawing/2014/main" id="{00000000-0008-0000-0300-00002F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uri="{FF2B5EF4-FFF2-40B4-BE49-F238E27FC236}">
                <a16:creationId xmlns:a16="http://schemas.microsoft.com/office/drawing/2014/main" id="{00000000-0008-0000-0300-000030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uri="{FF2B5EF4-FFF2-40B4-BE49-F238E27FC236}">
                <a16:creationId xmlns:a16="http://schemas.microsoft.com/office/drawing/2014/main" id="{00000000-0008-0000-0300-000031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8</xdr:col>
      <xdr:colOff>361950</xdr:colOff>
      <xdr:row>106</xdr:row>
      <xdr:rowOff>0</xdr:rowOff>
    </xdr:from>
    <xdr:ext cx="1609725" cy="209550"/>
    <xdr:sp macro="" textlink="">
      <xdr:nvSpPr>
        <xdr:cNvPr id="2" name="Button 1" hidden="1">
          <a:extLst>
            <a:ext uri="{63B3BB69-23CF-44E3-9099-C40C66FF867C}">
              <a14:compatExt xmlns:a14="http://schemas.microsoft.com/office/drawing/2010/main" spid="_x0000_s9217"/>
            </a:ext>
            <a:ext uri="{FF2B5EF4-FFF2-40B4-BE49-F238E27FC236}">
              <a16:creationId xmlns:a16="http://schemas.microsoft.com/office/drawing/2014/main" id="{00000000-0008-0000-0400-000002000000}"/>
            </a:ext>
          </a:extLst>
        </xdr:cNvPr>
        <xdr:cNvSpPr/>
      </xdr:nvSpPr>
      <xdr:spPr>
        <a:xfrm>
          <a:off x="9496425" y="22221825"/>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1">
          <a:extLst>
            <a:ext uri="{63B3BB69-23CF-44E3-9099-C40C66FF867C}">
              <a14:compatExt xmlns:a14="http://schemas.microsoft.com/office/drawing/2010/main" spid="_x0000_s9218"/>
            </a:ext>
            <a:ext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5" name="Graphique W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33</xdr:col>
      <xdr:colOff>19048</xdr:colOff>
      <xdr:row>118</xdr:row>
      <xdr:rowOff>187200</xdr:rowOff>
    </xdr:to>
    <xdr:graphicFrame macro="">
      <xdr:nvGraphicFramePr>
        <xdr:cNvPr id="8" name="Graphique S4">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11" name="Graphique H4">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400-00000D000000}"/>
            </a:ext>
          </a:extLst>
        </xdr:cNvPr>
        <xdr:cNvSpPr txBox="1"/>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400-00000E000000}"/>
            </a:ext>
          </a:extLst>
        </xdr:cNvPr>
        <xdr:cNvSpPr txBox="1"/>
      </xdr:nvSpPr>
      <xdr:spPr>
        <a:xfrm>
          <a:off x="3014663" y="2305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uri="{FF2B5EF4-FFF2-40B4-BE49-F238E27FC236}">
              <a16:creationId xmlns:a16="http://schemas.microsoft.com/office/drawing/2014/main" id="{00000000-0008-0000-0400-00000F000000}"/>
            </a:ext>
          </a:extLst>
        </xdr:cNvPr>
        <xdr:cNvSpPr txBox="1"/>
      </xdr:nvSpPr>
      <xdr:spPr>
        <a:xfrm>
          <a:off x="3014663" y="44010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uri="{FF2B5EF4-FFF2-40B4-BE49-F238E27FC236}">
              <a16:creationId xmlns:a16="http://schemas.microsoft.com/office/drawing/2014/main" id="{00000000-0008-0000-0400-000010000000}"/>
            </a:ext>
          </a:extLst>
        </xdr:cNvPr>
        <xdr:cNvSpPr txBox="1"/>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1">
          <a:extLst>
            <a:ext uri="{63B3BB69-23CF-44E3-9099-C40C66FF867C}">
              <a14:compatExt xmlns:a14="http://schemas.microsoft.com/office/drawing/2010/main" spid="_x0000_s9219"/>
            </a:ext>
            <a:ext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18" name="Button 4" hidden="1">
          <a:extLst>
            <a:ext uri="{63B3BB69-23CF-44E3-9099-C40C66FF867C}">
              <a14:compatExt xmlns:a14="http://schemas.microsoft.com/office/drawing/2010/main" spid="_x0000_s9220"/>
            </a:ext>
            <a:ext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19" name="Button 5" hidden="1">
          <a:extLst>
            <a:ext uri="{63B3BB69-23CF-44E3-9099-C40C66FF867C}">
              <a14:compatExt xmlns:a14="http://schemas.microsoft.com/office/drawing/2010/main" spid="_x0000_s9221"/>
            </a:ext>
            <a:ext uri="{FF2B5EF4-FFF2-40B4-BE49-F238E27FC236}">
              <a16:creationId xmlns:a16="http://schemas.microsoft.com/office/drawing/2014/main" id="{00000000-0008-0000-0400-000013000000}"/>
            </a:ext>
          </a:extLst>
        </xdr:cNvPr>
        <xdr:cNvSpPr/>
      </xdr:nvSpPr>
      <xdr:spPr>
        <a:xfrm>
          <a:off x="876300" y="22221825"/>
          <a:ext cx="10191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20" name="Button 6" hidden="1">
          <a:extLst>
            <a:ext uri="{63B3BB69-23CF-44E3-9099-C40C66FF867C}">
              <a14:compatExt xmlns:a14="http://schemas.microsoft.com/office/drawing/2010/main" spid="_x0000_s9222"/>
            </a:ext>
            <a:ext uri="{FF2B5EF4-FFF2-40B4-BE49-F238E27FC236}">
              <a16:creationId xmlns:a16="http://schemas.microsoft.com/office/drawing/2014/main" id="{00000000-0008-0000-0400-000014000000}"/>
            </a:ext>
          </a:extLst>
        </xdr:cNvPr>
        <xdr:cNvSpPr/>
      </xdr:nvSpPr>
      <xdr:spPr>
        <a:xfrm>
          <a:off x="2205038" y="22221825"/>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21" name="Button 7" hidden="1">
          <a:extLst>
            <a:ext uri="{63B3BB69-23CF-44E3-9099-C40C66FF867C}">
              <a14:compatExt xmlns:a14="http://schemas.microsoft.com/office/drawing/2010/main" spid="_x0000_s9223"/>
            </a:ext>
            <a:ext uri="{FF2B5EF4-FFF2-40B4-BE49-F238E27FC236}">
              <a16:creationId xmlns:a16="http://schemas.microsoft.com/office/drawing/2014/main" id="{00000000-0008-0000-0400-000015000000}"/>
            </a:ext>
          </a:extLst>
        </xdr:cNvPr>
        <xdr:cNvSpPr/>
      </xdr:nvSpPr>
      <xdr:spPr>
        <a:xfrm>
          <a:off x="942975" y="43181588"/>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22" name="Button 8" hidden="1">
          <a:extLst>
            <a:ext uri="{63B3BB69-23CF-44E3-9099-C40C66FF867C}">
              <a14:compatExt xmlns:a14="http://schemas.microsoft.com/office/drawing/2010/main" spid="_x0000_s9224"/>
            </a:ext>
            <a:ext uri="{FF2B5EF4-FFF2-40B4-BE49-F238E27FC236}">
              <a16:creationId xmlns:a16="http://schemas.microsoft.com/office/drawing/2014/main" id="{00000000-0008-0000-0400-000016000000}"/>
            </a:ext>
          </a:extLst>
        </xdr:cNvPr>
        <xdr:cNvSpPr/>
      </xdr:nvSpPr>
      <xdr:spPr>
        <a:xfrm>
          <a:off x="2205038" y="43181588"/>
          <a:ext cx="12192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819150</xdr:colOff>
      <xdr:row>109</xdr:row>
      <xdr:rowOff>38100</xdr:rowOff>
    </xdr:from>
    <xdr:ext cx="184731" cy="264560"/>
    <xdr:sp macro="" textlink="">
      <xdr:nvSpPr>
        <xdr:cNvPr id="23" name="ZoneTexte 22">
          <a:extLst>
            <a:ext uri="{FF2B5EF4-FFF2-40B4-BE49-F238E27FC236}">
              <a16:creationId xmlns:a16="http://schemas.microsoft.com/office/drawing/2014/main" id="{00000000-0008-0000-0400-000017000000}"/>
            </a:ext>
          </a:extLst>
        </xdr:cNvPr>
        <xdr:cNvSpPr txBox="1"/>
      </xdr:nvSpPr>
      <xdr:spPr>
        <a:xfrm>
          <a:off x="3014663" y="2305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400-000018000000}"/>
            </a:ext>
          </a:extLst>
        </xdr:cNvPr>
        <xdr:cNvSpPr txBox="1"/>
      </xdr:nvSpPr>
      <xdr:spPr>
        <a:xfrm>
          <a:off x="3014663" y="2305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400-000019000000}"/>
            </a:ext>
          </a:extLst>
        </xdr:cNvPr>
        <xdr:cNvSpPr txBox="1"/>
      </xdr:nvSpPr>
      <xdr:spPr>
        <a:xfrm>
          <a:off x="3014663" y="44010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uri="{FF2B5EF4-FFF2-40B4-BE49-F238E27FC236}">
              <a16:creationId xmlns:a16="http://schemas.microsoft.com/office/drawing/2014/main" id="{00000000-0008-0000-0400-00001A000000}"/>
            </a:ext>
          </a:extLst>
        </xdr:cNvPr>
        <xdr:cNvSpPr txBox="1"/>
      </xdr:nvSpPr>
      <xdr:spPr>
        <a:xfrm>
          <a:off x="3014663" y="44010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uri="{FF2B5EF4-FFF2-40B4-BE49-F238E27FC236}">
              <a16:creationId xmlns:a16="http://schemas.microsoft.com/office/drawing/2014/main" id="{00000000-0008-0000-0400-00001B000000}"/>
            </a:ext>
          </a:extLst>
        </xdr:cNvPr>
        <xdr:cNvSpPr txBox="1"/>
      </xdr:nvSpPr>
      <xdr:spPr>
        <a:xfrm>
          <a:off x="3014663" y="440102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1">
          <a:extLst>
            <a:ext uri="{63B3BB69-23CF-44E3-9099-C40C66FF867C}">
              <a14:compatExt xmlns:a14="http://schemas.microsoft.com/office/drawing/2010/main" spid="_x0000_s9225"/>
            </a:ext>
            <a:ext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29" name="Button 10" hidden="1">
          <a:extLst>
            <a:ext uri="{63B3BB69-23CF-44E3-9099-C40C66FF867C}">
              <a14:compatExt xmlns:a14="http://schemas.microsoft.com/office/drawing/2010/main" spid="_x0000_s9226"/>
            </a:ext>
            <a:ext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30" name="Button 11" hidden="1">
          <a:extLst>
            <a:ext uri="{63B3BB69-23CF-44E3-9099-C40C66FF867C}">
              <a14:compatExt xmlns:a14="http://schemas.microsoft.com/office/drawing/2010/main" spid="_x0000_s9227"/>
            </a:ext>
            <a:ext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1">
          <a:extLst>
            <a:ext uri="{63B3BB69-23CF-44E3-9099-C40C66FF867C}">
              <a14:compatExt xmlns:a14="http://schemas.microsoft.com/office/drawing/2010/main" spid="_x0000_s9228"/>
            </a:ext>
            <a:ext uri="{FF2B5EF4-FFF2-40B4-BE49-F238E27FC236}">
              <a16:creationId xmlns:a16="http://schemas.microsoft.com/office/drawing/2014/main" id="{00000000-0008-0000-0400-00001F000000}"/>
            </a:ext>
          </a:extLst>
        </xdr:cNvPr>
        <xdr:cNvSpPr/>
      </xdr:nvSpPr>
      <xdr:spPr>
        <a:xfrm>
          <a:off x="2357438" y="81072038"/>
          <a:ext cx="1476375" cy="3810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1">
          <a:extLst>
            <a:ext uri="{63B3BB69-23CF-44E3-9099-C40C66FF867C}">
              <a14:compatExt xmlns:a14="http://schemas.microsoft.com/office/drawing/2010/main" spid="_x0000_s9229"/>
            </a:ext>
            <a:ext uri="{FF2B5EF4-FFF2-40B4-BE49-F238E27FC236}">
              <a16:creationId xmlns:a16="http://schemas.microsoft.com/office/drawing/2014/main" id="{00000000-0008-0000-0400-000023000000}"/>
            </a:ext>
          </a:extLst>
        </xdr:cNvPr>
        <xdr:cNvSpPr/>
      </xdr:nvSpPr>
      <xdr:spPr>
        <a:xfrm>
          <a:off x="9429750" y="43181588"/>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1">
          <a:extLst>
            <a:ext uri="{63B3BB69-23CF-44E3-9099-C40C66FF867C}">
              <a14:compatExt xmlns:a14="http://schemas.microsoft.com/office/drawing/2010/main" spid="_x0000_s9230"/>
            </a:ext>
            <a:ext uri="{FF2B5EF4-FFF2-40B4-BE49-F238E27FC236}">
              <a16:creationId xmlns:a16="http://schemas.microsoft.com/office/drawing/2014/main" id="{00000000-0008-0000-0400-000024000000}"/>
            </a:ext>
          </a:extLst>
        </xdr:cNvPr>
        <xdr:cNvSpPr/>
      </xdr:nvSpPr>
      <xdr:spPr>
        <a:xfrm>
          <a:off x="4533900" y="22221825"/>
          <a:ext cx="13239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37" name="Button 15" hidden="1">
          <a:extLst>
            <a:ext uri="{63B3BB69-23CF-44E3-9099-C40C66FF867C}">
              <a14:compatExt xmlns:a14="http://schemas.microsoft.com/office/drawing/2010/main" spid="_x0000_s9231"/>
            </a:ext>
            <a:ext uri="{FF2B5EF4-FFF2-40B4-BE49-F238E27FC236}">
              <a16:creationId xmlns:a16="http://schemas.microsoft.com/office/drawing/2014/main" id="{00000000-0008-0000-0400-000025000000}"/>
            </a:ext>
          </a:extLst>
        </xdr:cNvPr>
        <xdr:cNvSpPr/>
      </xdr:nvSpPr>
      <xdr:spPr>
        <a:xfrm>
          <a:off x="4533900" y="43181588"/>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38100</xdr:colOff>
      <xdr:row>106</xdr:row>
      <xdr:rowOff>0</xdr:rowOff>
    </xdr:from>
    <xdr:ext cx="1647825" cy="209550"/>
    <xdr:sp macro="" textlink="">
      <xdr:nvSpPr>
        <xdr:cNvPr id="38" name="Button 16" hidden="1">
          <a:extLst>
            <a:ext uri="{63B3BB69-23CF-44E3-9099-C40C66FF867C}">
              <a14:compatExt xmlns:a14="http://schemas.microsoft.com/office/drawing/2010/main" spid="_x0000_s9232"/>
            </a:ext>
            <a:ext uri="{FF2B5EF4-FFF2-40B4-BE49-F238E27FC236}">
              <a16:creationId xmlns:a16="http://schemas.microsoft.com/office/drawing/2014/main" id="{00000000-0008-0000-0400-000026000000}"/>
            </a:ext>
          </a:extLst>
        </xdr:cNvPr>
        <xdr:cNvSpPr/>
      </xdr:nvSpPr>
      <xdr:spPr>
        <a:xfrm>
          <a:off x="16073438" y="22221825"/>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17</xdr:col>
      <xdr:colOff>19050</xdr:colOff>
      <xdr:row>206</xdr:row>
      <xdr:rowOff>0</xdr:rowOff>
    </xdr:from>
    <xdr:ext cx="1647825" cy="209550"/>
    <xdr:sp macro="" textlink="">
      <xdr:nvSpPr>
        <xdr:cNvPr id="39" name="Button 17" hidden="1">
          <a:extLst>
            <a:ext uri="{63B3BB69-23CF-44E3-9099-C40C66FF867C}">
              <a14:compatExt xmlns:a14="http://schemas.microsoft.com/office/drawing/2010/main" spid="_x0000_s9233"/>
            </a:ext>
            <a:ext uri="{FF2B5EF4-FFF2-40B4-BE49-F238E27FC236}">
              <a16:creationId xmlns:a16="http://schemas.microsoft.com/office/drawing/2014/main" id="{00000000-0008-0000-0400-000027000000}"/>
            </a:ext>
          </a:extLst>
        </xdr:cNvPr>
        <xdr:cNvSpPr/>
      </xdr:nvSpPr>
      <xdr:spPr>
        <a:xfrm>
          <a:off x="16054388" y="43181588"/>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40" name="Button 18" hidden="1">
          <a:extLst>
            <a:ext uri="{63B3BB69-23CF-44E3-9099-C40C66FF867C}">
              <a14:compatExt xmlns:a14="http://schemas.microsoft.com/office/drawing/2010/main" spid="_x0000_s9234"/>
            </a:ext>
            <a:ext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41" name="Button 19" hidden="1">
          <a:extLst>
            <a:ext uri="{63B3BB69-23CF-44E3-9099-C40C66FF867C}">
              <a14:compatExt xmlns:a14="http://schemas.microsoft.com/office/drawing/2010/main" spid="_x0000_s9235"/>
            </a:ext>
            <a:ext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Ladders</a:t>
          </a:r>
        </a:p>
      </xdr:txBody>
    </xdr:sp>
    <xdr:clientData fPrintsWithSheet="0"/>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1">
          <a:extLst>
            <a:ext uri="{63B3BB69-23CF-44E3-9099-C40C66FF867C}">
              <a14:compatExt xmlns:a14="http://schemas.microsoft.com/office/drawing/2010/main" spid="_x0000_s172044"/>
            </a:ext>
            <a:ext uri="{FF2B5EF4-FFF2-40B4-BE49-F238E27FC236}">
              <a16:creationId xmlns:a16="http://schemas.microsoft.com/office/drawing/2014/main" id="{00000000-0008-0000-0400-00003A000000}"/>
            </a:ext>
          </a:extLst>
        </xdr:cNvPr>
        <xdr:cNvSpPr/>
      </xdr:nvSpPr>
      <xdr:spPr>
        <a:xfrm>
          <a:off x="2357438" y="81072038"/>
          <a:ext cx="1476375" cy="4953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28575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54</xdr:col>
          <xdr:colOff>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54</xdr:col>
          <xdr:colOff>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54</xdr:col>
          <xdr:colOff>0</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54</xdr:col>
          <xdr:colOff>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54</xdr:col>
          <xdr:colOff>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337</xdr:row>
          <xdr:rowOff>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54</xdr:col>
          <xdr:colOff>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54</xdr:col>
          <xdr:colOff>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337</xdr:row>
          <xdr:rowOff>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uri="{FF2B5EF4-FFF2-40B4-BE49-F238E27FC236}">
              <a16:creationId xmlns:a16="http://schemas.microsoft.com/office/drawing/2014/main" id="{00000000-0008-0000-0400-00006E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uri="{FF2B5EF4-FFF2-40B4-BE49-F238E27FC236}">
              <a16:creationId xmlns:a16="http://schemas.microsoft.com/office/drawing/2014/main" id="{00000000-0008-0000-0400-00006F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uri="{FF2B5EF4-FFF2-40B4-BE49-F238E27FC236}">
              <a16:creationId xmlns:a16="http://schemas.microsoft.com/office/drawing/2014/main" id="{00000000-0008-0000-0400-000070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uri="{FF2B5EF4-FFF2-40B4-BE49-F238E27FC236}">
              <a16:creationId xmlns:a16="http://schemas.microsoft.com/office/drawing/2014/main" id="{00000000-0008-0000-0400-000071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uri="{FF2B5EF4-FFF2-40B4-BE49-F238E27FC236}">
              <a16:creationId xmlns:a16="http://schemas.microsoft.com/office/drawing/2014/main" id="{00000000-0008-0000-0400-000072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uri="{FF2B5EF4-FFF2-40B4-BE49-F238E27FC236}">
              <a16:creationId xmlns:a16="http://schemas.microsoft.com/office/drawing/2014/main" id="{00000000-0008-0000-0400-000073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uri="{FF2B5EF4-FFF2-40B4-BE49-F238E27FC236}">
              <a16:creationId xmlns:a16="http://schemas.microsoft.com/office/drawing/2014/main" id="{00000000-0008-0000-0400-000074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uri="{FF2B5EF4-FFF2-40B4-BE49-F238E27FC236}">
              <a16:creationId xmlns:a16="http://schemas.microsoft.com/office/drawing/2014/main" id="{00000000-0008-0000-0400-000075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uri="{FF2B5EF4-FFF2-40B4-BE49-F238E27FC236}">
              <a16:creationId xmlns:a16="http://schemas.microsoft.com/office/drawing/2014/main" id="{00000000-0008-0000-0400-000076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uri="{FF2B5EF4-FFF2-40B4-BE49-F238E27FC236}">
              <a16:creationId xmlns:a16="http://schemas.microsoft.com/office/drawing/2014/main" id="{00000000-0008-0000-0400-000077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uri="{FF2B5EF4-FFF2-40B4-BE49-F238E27FC236}">
              <a16:creationId xmlns:a16="http://schemas.microsoft.com/office/drawing/2014/main" id="{00000000-0008-0000-0400-000078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uri="{FF2B5EF4-FFF2-40B4-BE49-F238E27FC236}">
              <a16:creationId xmlns:a16="http://schemas.microsoft.com/office/drawing/2014/main" id="{00000000-0008-0000-0400-000079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uri="{FF2B5EF4-FFF2-40B4-BE49-F238E27FC236}">
              <a16:creationId xmlns:a16="http://schemas.microsoft.com/office/drawing/2014/main" id="{00000000-0008-0000-0400-00007A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uri="{FF2B5EF4-FFF2-40B4-BE49-F238E27FC236}">
              <a16:creationId xmlns:a16="http://schemas.microsoft.com/office/drawing/2014/main" id="{00000000-0008-0000-0400-00007B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uri="{FF2B5EF4-FFF2-40B4-BE49-F238E27FC236}">
              <a16:creationId xmlns:a16="http://schemas.microsoft.com/office/drawing/2014/main" id="{00000000-0008-0000-0400-00007C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uri="{FF2B5EF4-FFF2-40B4-BE49-F238E27FC236}">
              <a16:creationId xmlns:a16="http://schemas.microsoft.com/office/drawing/2014/main" id="{00000000-0008-0000-0400-00007D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uri="{FF2B5EF4-FFF2-40B4-BE49-F238E27FC236}">
              <a16:creationId xmlns:a16="http://schemas.microsoft.com/office/drawing/2014/main" id="{00000000-0008-0000-0400-00007E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uri="{FF2B5EF4-FFF2-40B4-BE49-F238E27FC236}">
              <a16:creationId xmlns:a16="http://schemas.microsoft.com/office/drawing/2014/main" id="{00000000-0008-0000-0400-00007F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uri="{FF2B5EF4-FFF2-40B4-BE49-F238E27FC236}">
              <a16:creationId xmlns:a16="http://schemas.microsoft.com/office/drawing/2014/main" id="{00000000-0008-0000-0400-000080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uri="{FF2B5EF4-FFF2-40B4-BE49-F238E27FC236}">
              <a16:creationId xmlns:a16="http://schemas.microsoft.com/office/drawing/2014/main" id="{00000000-0008-0000-0400-000081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8</xdr:col>
      <xdr:colOff>361950</xdr:colOff>
      <xdr:row>106</xdr:row>
      <xdr:rowOff>0</xdr:rowOff>
    </xdr:from>
    <xdr:ext cx="1609725" cy="209550"/>
    <xdr:sp macro="" textlink="">
      <xdr:nvSpPr>
        <xdr:cNvPr id="2"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500-000002000000}"/>
            </a:ext>
          </a:extLst>
        </xdr:cNvPr>
        <xdr:cNvSpPr/>
      </xdr:nvSpPr>
      <xdr:spPr>
        <a:xfrm>
          <a:off x="9496425" y="22164675"/>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1">
          <a:extLst>
            <a:ext uri="{63B3BB69-23CF-44E3-9099-C40C66FF867C}">
              <a14:compatExt xmlns:a14="http://schemas.microsoft.com/office/drawing/2010/main" spid="_x0000_s5122"/>
            </a:ext>
            <a:ext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19</xdr:col>
      <xdr:colOff>28575</xdr:colOff>
      <xdr:row>13</xdr:row>
      <xdr:rowOff>0</xdr:rowOff>
    </xdr:to>
    <xdr:graphicFrame macro="">
      <xdr:nvGraphicFramePr>
        <xdr:cNvPr id="5" name="Graphique W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19</xdr:col>
      <xdr:colOff>238125</xdr:colOff>
      <xdr:row>118</xdr:row>
      <xdr:rowOff>187200</xdr:rowOff>
    </xdr:to>
    <xdr:graphicFrame macro="">
      <xdr:nvGraphicFramePr>
        <xdr:cNvPr id="8" name="Graphique S4">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19</xdr:col>
      <xdr:colOff>28575</xdr:colOff>
      <xdr:row>219</xdr:row>
      <xdr:rowOff>0</xdr:rowOff>
    </xdr:to>
    <xdr:graphicFrame macro="">
      <xdr:nvGraphicFramePr>
        <xdr:cNvPr id="11" name="Graphique H4">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500-00000D000000}"/>
            </a:ext>
          </a:extLst>
        </xdr:cNvPr>
        <xdr:cNvSpPr txBox="1"/>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500-00000E000000}"/>
            </a:ext>
          </a:extLst>
        </xdr:cNvPr>
        <xdr:cNvSpPr txBox="1"/>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uri="{FF2B5EF4-FFF2-40B4-BE49-F238E27FC236}">
              <a16:creationId xmlns:a16="http://schemas.microsoft.com/office/drawing/2014/main" id="{00000000-0008-0000-0500-00000F000000}"/>
            </a:ext>
          </a:extLst>
        </xdr:cNvPr>
        <xdr:cNvSpPr txBox="1"/>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uri="{FF2B5EF4-FFF2-40B4-BE49-F238E27FC236}">
              <a16:creationId xmlns:a16="http://schemas.microsoft.com/office/drawing/2014/main" id="{00000000-0008-0000-0500-000010000000}"/>
            </a:ext>
          </a:extLst>
        </xdr:cNvPr>
        <xdr:cNvSpPr txBox="1"/>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1">
          <a:extLst>
            <a:ext uri="{63B3BB69-23CF-44E3-9099-C40C66FF867C}">
              <a14:compatExt xmlns:a14="http://schemas.microsoft.com/office/drawing/2010/main" spid="_x0000_s5123"/>
            </a:ext>
            <a:ext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18" name="Button 4" hidden="1">
          <a:extLst>
            <a:ext uri="{63B3BB69-23CF-44E3-9099-C40C66FF867C}">
              <a14:compatExt xmlns:a14="http://schemas.microsoft.com/office/drawing/2010/main" spid="_x0000_s5124"/>
            </a:ext>
            <a:ext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19" name="Button 5" hidden="1">
          <a:extLst>
            <a:ext uri="{63B3BB69-23CF-44E3-9099-C40C66FF867C}">
              <a14:compatExt xmlns:a14="http://schemas.microsoft.com/office/drawing/2010/main" spid="_x0000_s5125"/>
            </a:ext>
            <a:ext uri="{FF2B5EF4-FFF2-40B4-BE49-F238E27FC236}">
              <a16:creationId xmlns:a16="http://schemas.microsoft.com/office/drawing/2014/main" id="{00000000-0008-0000-0500-000013000000}"/>
            </a:ext>
          </a:extLst>
        </xdr:cNvPr>
        <xdr:cNvSpPr/>
      </xdr:nvSpPr>
      <xdr:spPr>
        <a:xfrm>
          <a:off x="876300" y="22164675"/>
          <a:ext cx="10191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20" name="Button 6" hidden="1">
          <a:extLst>
            <a:ext uri="{63B3BB69-23CF-44E3-9099-C40C66FF867C}">
              <a14:compatExt xmlns:a14="http://schemas.microsoft.com/office/drawing/2010/main" spid="_x0000_s5126"/>
            </a:ext>
            <a:ext uri="{FF2B5EF4-FFF2-40B4-BE49-F238E27FC236}">
              <a16:creationId xmlns:a16="http://schemas.microsoft.com/office/drawing/2014/main" id="{00000000-0008-0000-0500-000014000000}"/>
            </a:ext>
          </a:extLst>
        </xdr:cNvPr>
        <xdr:cNvSpPr/>
      </xdr:nvSpPr>
      <xdr:spPr>
        <a:xfrm>
          <a:off x="2205038" y="22164675"/>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21" name="Button 7" hidden="1">
          <a:extLst>
            <a:ext uri="{63B3BB69-23CF-44E3-9099-C40C66FF867C}">
              <a14:compatExt xmlns:a14="http://schemas.microsoft.com/office/drawing/2010/main" spid="_x0000_s5127"/>
            </a:ext>
            <a:ext uri="{FF2B5EF4-FFF2-40B4-BE49-F238E27FC236}">
              <a16:creationId xmlns:a16="http://schemas.microsoft.com/office/drawing/2014/main" id="{00000000-0008-0000-0500-000015000000}"/>
            </a:ext>
          </a:extLst>
        </xdr:cNvPr>
        <xdr:cNvSpPr/>
      </xdr:nvSpPr>
      <xdr:spPr>
        <a:xfrm>
          <a:off x="942975" y="42900600"/>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22" name="Button 8" hidden="1">
          <a:extLst>
            <a:ext uri="{63B3BB69-23CF-44E3-9099-C40C66FF867C}">
              <a14:compatExt xmlns:a14="http://schemas.microsoft.com/office/drawing/2010/main" spid="_x0000_s5128"/>
            </a:ext>
            <a:ext uri="{FF2B5EF4-FFF2-40B4-BE49-F238E27FC236}">
              <a16:creationId xmlns:a16="http://schemas.microsoft.com/office/drawing/2014/main" id="{00000000-0008-0000-0500-000016000000}"/>
            </a:ext>
          </a:extLst>
        </xdr:cNvPr>
        <xdr:cNvSpPr/>
      </xdr:nvSpPr>
      <xdr:spPr>
        <a:xfrm>
          <a:off x="2205038" y="42900600"/>
          <a:ext cx="12192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819150</xdr:colOff>
      <xdr:row>109</xdr:row>
      <xdr:rowOff>38100</xdr:rowOff>
    </xdr:from>
    <xdr:ext cx="184731" cy="264560"/>
    <xdr:sp macro="" textlink="">
      <xdr:nvSpPr>
        <xdr:cNvPr id="23" name="ZoneTexte 22">
          <a:extLst>
            <a:ext uri="{FF2B5EF4-FFF2-40B4-BE49-F238E27FC236}">
              <a16:creationId xmlns:a16="http://schemas.microsoft.com/office/drawing/2014/main" id="{00000000-0008-0000-0500-000017000000}"/>
            </a:ext>
          </a:extLst>
        </xdr:cNvPr>
        <xdr:cNvSpPr txBox="1"/>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500-000018000000}"/>
            </a:ext>
          </a:extLst>
        </xdr:cNvPr>
        <xdr:cNvSpPr txBox="1"/>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500-000019000000}"/>
            </a:ext>
          </a:extLst>
        </xdr:cNvPr>
        <xdr:cNvSpPr txBox="1"/>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uri="{FF2B5EF4-FFF2-40B4-BE49-F238E27FC236}">
              <a16:creationId xmlns:a16="http://schemas.microsoft.com/office/drawing/2014/main" id="{00000000-0008-0000-0500-00001A000000}"/>
            </a:ext>
          </a:extLst>
        </xdr:cNvPr>
        <xdr:cNvSpPr txBox="1"/>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uri="{FF2B5EF4-FFF2-40B4-BE49-F238E27FC236}">
              <a16:creationId xmlns:a16="http://schemas.microsoft.com/office/drawing/2014/main" id="{00000000-0008-0000-0500-00001B000000}"/>
            </a:ext>
          </a:extLst>
        </xdr:cNvPr>
        <xdr:cNvSpPr txBox="1"/>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1">
          <a:extLst>
            <a:ext uri="{63B3BB69-23CF-44E3-9099-C40C66FF867C}">
              <a14:compatExt xmlns:a14="http://schemas.microsoft.com/office/drawing/2010/main" spid="_x0000_s5129"/>
            </a:ext>
            <a:ext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29" name="Button 10" hidden="1">
          <a:extLst>
            <a:ext uri="{63B3BB69-23CF-44E3-9099-C40C66FF867C}">
              <a14:compatExt xmlns:a14="http://schemas.microsoft.com/office/drawing/2010/main" spid="_x0000_s5130"/>
            </a:ext>
            <a:ext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30" name="Button 11" hidden="1">
          <a:extLst>
            <a:ext uri="{63B3BB69-23CF-44E3-9099-C40C66FF867C}">
              <a14:compatExt xmlns:a14="http://schemas.microsoft.com/office/drawing/2010/main" spid="_x0000_s5131"/>
            </a:ext>
            <a:ext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1">
          <a:extLst>
            <a:ext uri="{63B3BB69-23CF-44E3-9099-C40C66FF867C}">
              <a14:compatExt xmlns:a14="http://schemas.microsoft.com/office/drawing/2010/main" spid="_x0000_s5132"/>
            </a:ext>
            <a:ext uri="{FF2B5EF4-FFF2-40B4-BE49-F238E27FC236}">
              <a16:creationId xmlns:a16="http://schemas.microsoft.com/office/drawing/2014/main" id="{00000000-0008-0000-0500-00001F000000}"/>
            </a:ext>
          </a:extLst>
        </xdr:cNvPr>
        <xdr:cNvSpPr/>
      </xdr:nvSpPr>
      <xdr:spPr>
        <a:xfrm>
          <a:off x="2357438" y="80562450"/>
          <a:ext cx="1476375" cy="3810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1">
          <a:extLst>
            <a:ext uri="{63B3BB69-23CF-44E3-9099-C40C66FF867C}">
              <a14:compatExt xmlns:a14="http://schemas.microsoft.com/office/drawing/2010/main" spid="_x0000_s5133"/>
            </a:ext>
            <a:ext uri="{FF2B5EF4-FFF2-40B4-BE49-F238E27FC236}">
              <a16:creationId xmlns:a16="http://schemas.microsoft.com/office/drawing/2014/main" id="{00000000-0008-0000-0500-000023000000}"/>
            </a:ext>
          </a:extLst>
        </xdr:cNvPr>
        <xdr:cNvSpPr/>
      </xdr:nvSpPr>
      <xdr:spPr>
        <a:xfrm>
          <a:off x="9429750" y="4290060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1">
          <a:extLst>
            <a:ext uri="{63B3BB69-23CF-44E3-9099-C40C66FF867C}">
              <a14:compatExt xmlns:a14="http://schemas.microsoft.com/office/drawing/2010/main" spid="_x0000_s5134"/>
            </a:ext>
            <a:ext uri="{FF2B5EF4-FFF2-40B4-BE49-F238E27FC236}">
              <a16:creationId xmlns:a16="http://schemas.microsoft.com/office/drawing/2014/main" id="{00000000-0008-0000-0500-000024000000}"/>
            </a:ext>
          </a:extLst>
        </xdr:cNvPr>
        <xdr:cNvSpPr/>
      </xdr:nvSpPr>
      <xdr:spPr>
        <a:xfrm>
          <a:off x="4533900" y="22164675"/>
          <a:ext cx="13239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37" name="Button 15" hidden="1">
          <a:extLst>
            <a:ext uri="{63B3BB69-23CF-44E3-9099-C40C66FF867C}">
              <a14:compatExt xmlns:a14="http://schemas.microsoft.com/office/drawing/2010/main" spid="_x0000_s5135"/>
            </a:ext>
            <a:ext uri="{FF2B5EF4-FFF2-40B4-BE49-F238E27FC236}">
              <a16:creationId xmlns:a16="http://schemas.microsoft.com/office/drawing/2014/main" id="{00000000-0008-0000-0500-000025000000}"/>
            </a:ext>
          </a:extLst>
        </xdr:cNvPr>
        <xdr:cNvSpPr/>
      </xdr:nvSpPr>
      <xdr:spPr>
        <a:xfrm>
          <a:off x="4533900" y="4290060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38100</xdr:colOff>
      <xdr:row>106</xdr:row>
      <xdr:rowOff>0</xdr:rowOff>
    </xdr:from>
    <xdr:ext cx="1647825" cy="209550"/>
    <xdr:sp macro="" textlink="">
      <xdr:nvSpPr>
        <xdr:cNvPr id="38" name="Button 16" hidden="1">
          <a:extLst>
            <a:ext uri="{63B3BB69-23CF-44E3-9099-C40C66FF867C}">
              <a14:compatExt xmlns:a14="http://schemas.microsoft.com/office/drawing/2010/main" spid="_x0000_s5136"/>
            </a:ext>
            <a:ext uri="{FF2B5EF4-FFF2-40B4-BE49-F238E27FC236}">
              <a16:creationId xmlns:a16="http://schemas.microsoft.com/office/drawing/2014/main" id="{00000000-0008-0000-0500-000026000000}"/>
            </a:ext>
          </a:extLst>
        </xdr:cNvPr>
        <xdr:cNvSpPr/>
      </xdr:nvSpPr>
      <xdr:spPr>
        <a:xfrm>
          <a:off x="16073438" y="22164675"/>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17</xdr:col>
      <xdr:colOff>19050</xdr:colOff>
      <xdr:row>206</xdr:row>
      <xdr:rowOff>0</xdr:rowOff>
    </xdr:from>
    <xdr:ext cx="1647825" cy="209550"/>
    <xdr:sp macro="" textlink="">
      <xdr:nvSpPr>
        <xdr:cNvPr id="39" name="Button 17" hidden="1">
          <a:extLst>
            <a:ext uri="{63B3BB69-23CF-44E3-9099-C40C66FF867C}">
              <a14:compatExt xmlns:a14="http://schemas.microsoft.com/office/drawing/2010/main" spid="_x0000_s5137"/>
            </a:ext>
            <a:ext uri="{FF2B5EF4-FFF2-40B4-BE49-F238E27FC236}">
              <a16:creationId xmlns:a16="http://schemas.microsoft.com/office/drawing/2014/main" id="{00000000-0008-0000-0500-000027000000}"/>
            </a:ext>
          </a:extLst>
        </xdr:cNvPr>
        <xdr:cNvSpPr/>
      </xdr:nvSpPr>
      <xdr:spPr>
        <a:xfrm>
          <a:off x="16054388" y="4290060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40" name="Button 18" hidden="1">
          <a:extLst>
            <a:ext uri="{63B3BB69-23CF-44E3-9099-C40C66FF867C}">
              <a14:compatExt xmlns:a14="http://schemas.microsoft.com/office/drawing/2010/main" spid="_x0000_s5138"/>
            </a:ext>
            <a:ext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41" name="Button 19" hidden="1">
          <a:extLst>
            <a:ext uri="{63B3BB69-23CF-44E3-9099-C40C66FF867C}">
              <a14:compatExt xmlns:a14="http://schemas.microsoft.com/office/drawing/2010/main" spid="_x0000_s5139"/>
            </a:ext>
            <a:ext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Ladders</a:t>
          </a:r>
        </a:p>
      </xdr:txBody>
    </xdr:sp>
    <xdr:clientData fPrintsWithSheet="0"/>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1">
          <a:extLst>
            <a:ext uri="{63B3BB69-23CF-44E3-9099-C40C66FF867C}">
              <a14:compatExt xmlns:a14="http://schemas.microsoft.com/office/drawing/2010/main" spid="_x0000_s169996"/>
            </a:ext>
            <a:ext uri="{FF2B5EF4-FFF2-40B4-BE49-F238E27FC236}">
              <a16:creationId xmlns:a16="http://schemas.microsoft.com/office/drawing/2014/main" id="{00000000-0008-0000-0500-00003A000000}"/>
            </a:ext>
          </a:extLst>
        </xdr:cNvPr>
        <xdr:cNvSpPr/>
      </xdr:nvSpPr>
      <xdr:spPr>
        <a:xfrm>
          <a:off x="2357438" y="80562450"/>
          <a:ext cx="1476375" cy="4953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9525</xdr:rowOff>
        </xdr:from>
        <xdr:to>
          <xdr:col>1</xdr:col>
          <xdr:colOff>1704975</xdr:colOff>
          <xdr:row>400</xdr:row>
          <xdr:rowOff>85725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uri="{FF2B5EF4-FFF2-40B4-BE49-F238E27FC236}">
              <a16:creationId xmlns:a16="http://schemas.microsoft.com/office/drawing/2014/main" id="{00000000-0008-0000-0500-00006E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uri="{FF2B5EF4-FFF2-40B4-BE49-F238E27FC236}">
              <a16:creationId xmlns:a16="http://schemas.microsoft.com/office/drawing/2014/main" id="{00000000-0008-0000-0500-00006F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uri="{FF2B5EF4-FFF2-40B4-BE49-F238E27FC236}">
              <a16:creationId xmlns:a16="http://schemas.microsoft.com/office/drawing/2014/main" id="{00000000-0008-0000-0500-000070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uri="{FF2B5EF4-FFF2-40B4-BE49-F238E27FC236}">
              <a16:creationId xmlns:a16="http://schemas.microsoft.com/office/drawing/2014/main" id="{00000000-0008-0000-0500-000071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uri="{FF2B5EF4-FFF2-40B4-BE49-F238E27FC236}">
              <a16:creationId xmlns:a16="http://schemas.microsoft.com/office/drawing/2014/main" id="{00000000-0008-0000-0500-000072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uri="{FF2B5EF4-FFF2-40B4-BE49-F238E27FC236}">
              <a16:creationId xmlns:a16="http://schemas.microsoft.com/office/drawing/2014/main" id="{00000000-0008-0000-0500-000073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uri="{FF2B5EF4-FFF2-40B4-BE49-F238E27FC236}">
              <a16:creationId xmlns:a16="http://schemas.microsoft.com/office/drawing/2014/main" id="{00000000-0008-0000-0500-000074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uri="{FF2B5EF4-FFF2-40B4-BE49-F238E27FC236}">
              <a16:creationId xmlns:a16="http://schemas.microsoft.com/office/drawing/2014/main" id="{00000000-0008-0000-0500-000075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uri="{FF2B5EF4-FFF2-40B4-BE49-F238E27FC236}">
              <a16:creationId xmlns:a16="http://schemas.microsoft.com/office/drawing/2014/main" id="{00000000-0008-0000-0500-000076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uri="{FF2B5EF4-FFF2-40B4-BE49-F238E27FC236}">
              <a16:creationId xmlns:a16="http://schemas.microsoft.com/office/drawing/2014/main" id="{00000000-0008-0000-0500-000077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uri="{FF2B5EF4-FFF2-40B4-BE49-F238E27FC236}">
              <a16:creationId xmlns:a16="http://schemas.microsoft.com/office/drawing/2014/main" id="{00000000-0008-0000-0500-000078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uri="{FF2B5EF4-FFF2-40B4-BE49-F238E27FC236}">
              <a16:creationId xmlns:a16="http://schemas.microsoft.com/office/drawing/2014/main" id="{00000000-0008-0000-0500-000079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uri="{FF2B5EF4-FFF2-40B4-BE49-F238E27FC236}">
              <a16:creationId xmlns:a16="http://schemas.microsoft.com/office/drawing/2014/main" id="{00000000-0008-0000-0500-00007A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uri="{FF2B5EF4-FFF2-40B4-BE49-F238E27FC236}">
              <a16:creationId xmlns:a16="http://schemas.microsoft.com/office/drawing/2014/main" id="{00000000-0008-0000-0500-00007B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uri="{FF2B5EF4-FFF2-40B4-BE49-F238E27FC236}">
              <a16:creationId xmlns:a16="http://schemas.microsoft.com/office/drawing/2014/main" id="{00000000-0008-0000-0500-00007C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uri="{FF2B5EF4-FFF2-40B4-BE49-F238E27FC236}">
              <a16:creationId xmlns:a16="http://schemas.microsoft.com/office/drawing/2014/main" id="{00000000-0008-0000-0500-00007D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uri="{FF2B5EF4-FFF2-40B4-BE49-F238E27FC236}">
              <a16:creationId xmlns:a16="http://schemas.microsoft.com/office/drawing/2014/main" id="{00000000-0008-0000-0500-00007E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uri="{FF2B5EF4-FFF2-40B4-BE49-F238E27FC236}">
              <a16:creationId xmlns:a16="http://schemas.microsoft.com/office/drawing/2014/main" id="{00000000-0008-0000-0500-00007F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uri="{FF2B5EF4-FFF2-40B4-BE49-F238E27FC236}">
              <a16:creationId xmlns:a16="http://schemas.microsoft.com/office/drawing/2014/main" id="{00000000-0008-0000-0500-000080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uri="{FF2B5EF4-FFF2-40B4-BE49-F238E27FC236}">
              <a16:creationId xmlns:a16="http://schemas.microsoft.com/office/drawing/2014/main" id="{00000000-0008-0000-0500-000081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6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6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5" name="Graphique W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33</xdr:col>
      <xdr:colOff>19050</xdr:colOff>
      <xdr:row>118</xdr:row>
      <xdr:rowOff>187200</xdr:rowOff>
    </xdr:to>
    <xdr:graphicFrame macro="">
      <xdr:nvGraphicFramePr>
        <xdr:cNvPr id="7" name="Graphique S4">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9" name="Graphique H4">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uri="{FF2B5EF4-FFF2-40B4-BE49-F238E27FC236}">
              <a16:creationId xmlns:a16="http://schemas.microsoft.com/office/drawing/2014/main" id="{00000000-0008-0000-0600-00000B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uri="{FF2B5EF4-FFF2-40B4-BE49-F238E27FC236}">
              <a16:creationId xmlns:a16="http://schemas.microsoft.com/office/drawing/2014/main" id="{00000000-0008-0000-0600-00000C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uri="{FF2B5EF4-FFF2-40B4-BE49-F238E27FC236}">
              <a16:creationId xmlns:a16="http://schemas.microsoft.com/office/drawing/2014/main" id="{00000000-0008-0000-0600-00000D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uri="{FF2B5EF4-FFF2-40B4-BE49-F238E27FC236}">
              <a16:creationId xmlns:a16="http://schemas.microsoft.com/office/drawing/2014/main" id="{00000000-0008-0000-0600-00000E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6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6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6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6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6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6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uri="{FF2B5EF4-FFF2-40B4-BE49-F238E27FC236}">
              <a16:creationId xmlns:a16="http://schemas.microsoft.com/office/drawing/2014/main" id="{00000000-0008-0000-0600-000015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uri="{FF2B5EF4-FFF2-40B4-BE49-F238E27FC236}">
              <a16:creationId xmlns:a16="http://schemas.microsoft.com/office/drawing/2014/main" id="{00000000-0008-0000-0600-000016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uri="{FF2B5EF4-FFF2-40B4-BE49-F238E27FC236}">
              <a16:creationId xmlns:a16="http://schemas.microsoft.com/office/drawing/2014/main" id="{00000000-0008-0000-0600-000017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uri="{FF2B5EF4-FFF2-40B4-BE49-F238E27FC236}">
              <a16:creationId xmlns:a16="http://schemas.microsoft.com/office/drawing/2014/main" id="{00000000-0008-0000-0600-000018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600-000019000000}"/>
            </a:ext>
          </a:extLst>
        </xdr:cNvPr>
        <xdr:cNvSpPr txBox="1"/>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6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6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6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6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6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6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6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6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uri="{FF2B5EF4-FFF2-40B4-BE49-F238E27FC236}">
              <a16:creationId xmlns:a16="http://schemas.microsoft.com/office/drawing/2014/main" id="{00000000-0008-0000-0600-000025000000}"/>
            </a:ext>
          </a:extLst>
        </xdr:cNvPr>
        <xdr:cNvSpPr txBox="1"/>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uri="{FF2B5EF4-FFF2-40B4-BE49-F238E27FC236}">
              <a16:creationId xmlns:a16="http://schemas.microsoft.com/office/drawing/2014/main" id="{00000000-0008-0000-0600-000026000000}"/>
            </a:ext>
          </a:extLst>
        </xdr:cNvPr>
        <xdr:cNvSpPr txBox="1"/>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uri="{FF2B5EF4-FFF2-40B4-BE49-F238E27FC236}">
              <a16:creationId xmlns:a16="http://schemas.microsoft.com/office/drawing/2014/main" id="{00000000-0008-0000-0600-000027000000}"/>
            </a:ext>
          </a:extLst>
        </xdr:cNvPr>
        <xdr:cNvSpPr txBox="1"/>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uri="{FF2B5EF4-FFF2-40B4-BE49-F238E27FC236}">
              <a16:creationId xmlns:a16="http://schemas.microsoft.com/office/drawing/2014/main" id="{00000000-0008-0000-0600-000028000000}"/>
            </a:ext>
          </a:extLst>
        </xdr:cNvPr>
        <xdr:cNvSpPr txBox="1"/>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6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6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6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6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6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6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6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6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uri="{FF2B5EF4-FFF2-40B4-BE49-F238E27FC236}">
              <a16:creationId xmlns:a16="http://schemas.microsoft.com/office/drawing/2014/main" id="{00000000-0008-0000-0600-000031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uri="{FF2B5EF4-FFF2-40B4-BE49-F238E27FC236}">
              <a16:creationId xmlns:a16="http://schemas.microsoft.com/office/drawing/2014/main" id="{00000000-0008-0000-0600-000032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uri="{FF2B5EF4-FFF2-40B4-BE49-F238E27FC236}">
              <a16:creationId xmlns:a16="http://schemas.microsoft.com/office/drawing/2014/main" id="{00000000-0008-0000-0600-000033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uri="{FF2B5EF4-FFF2-40B4-BE49-F238E27FC236}">
              <a16:creationId xmlns:a16="http://schemas.microsoft.com/office/drawing/2014/main" id="{00000000-0008-0000-0600-000034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uri="{FF2B5EF4-FFF2-40B4-BE49-F238E27FC236}">
              <a16:creationId xmlns:a16="http://schemas.microsoft.com/office/drawing/2014/main" id="{00000000-0008-0000-0600-000035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uri="{FF2B5EF4-FFF2-40B4-BE49-F238E27FC236}">
              <a16:creationId xmlns:a16="http://schemas.microsoft.com/office/drawing/2014/main" id="{00000000-0008-0000-0600-000036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uri="{FF2B5EF4-FFF2-40B4-BE49-F238E27FC236}">
              <a16:creationId xmlns:a16="http://schemas.microsoft.com/office/drawing/2014/main" id="{00000000-0008-0000-0600-000037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uri="{FF2B5EF4-FFF2-40B4-BE49-F238E27FC236}">
              <a16:creationId xmlns:a16="http://schemas.microsoft.com/office/drawing/2014/main" id="{00000000-0008-0000-0600-000038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uri="{FF2B5EF4-FFF2-40B4-BE49-F238E27FC236}">
              <a16:creationId xmlns:a16="http://schemas.microsoft.com/office/drawing/2014/main" id="{00000000-0008-0000-0600-000039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uri="{FF2B5EF4-FFF2-40B4-BE49-F238E27FC236}">
              <a16:creationId xmlns:a16="http://schemas.microsoft.com/office/drawing/2014/main" id="{00000000-0008-0000-0600-00003A000000}"/>
            </a:ext>
          </a:extLst>
        </xdr:cNvPr>
        <xdr:cNvSpPr txBox="1"/>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uri="{FF2B5EF4-FFF2-40B4-BE49-F238E27FC236}">
              <a16:creationId xmlns:a16="http://schemas.microsoft.com/office/drawing/2014/main" id="{00000000-0008-0000-0600-00003B000000}"/>
            </a:ext>
          </a:extLst>
        </xdr:cNvPr>
        <xdr:cNvSpPr txBox="1"/>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uri="{FF2B5EF4-FFF2-40B4-BE49-F238E27FC236}">
              <a16:creationId xmlns:a16="http://schemas.microsoft.com/office/drawing/2014/main" id="{00000000-0008-0000-0600-00003C000000}"/>
            </a:ext>
          </a:extLst>
        </xdr:cNvPr>
        <xdr:cNvSpPr txBox="1"/>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uri="{FF2B5EF4-FFF2-40B4-BE49-F238E27FC236}">
              <a16:creationId xmlns:a16="http://schemas.microsoft.com/office/drawing/2014/main" id="{00000000-0008-0000-0600-00003D000000}"/>
            </a:ext>
          </a:extLst>
        </xdr:cNvPr>
        <xdr:cNvSpPr txBox="1"/>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uri="{FF2B5EF4-FFF2-40B4-BE49-F238E27FC236}">
              <a16:creationId xmlns:a16="http://schemas.microsoft.com/office/drawing/2014/main" id="{00000000-0008-0000-0600-00003E000000}"/>
            </a:ext>
          </a:extLst>
        </xdr:cNvPr>
        <xdr:cNvSpPr txBox="1"/>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6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6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6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6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6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uri="{FF2B5EF4-FFF2-40B4-BE49-F238E27FC236}">
              <a16:creationId xmlns:a16="http://schemas.microsoft.com/office/drawing/2014/main" id="{00000000-0008-0000-0600-000044000000}"/>
            </a:ext>
          </a:extLst>
        </xdr:cNvPr>
        <xdr:cNvSpPr txBox="1"/>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6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6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6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6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6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6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6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6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6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6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6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6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6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6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6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6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6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6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6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6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6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6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6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6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6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6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6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6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6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6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6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6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6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6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6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6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6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6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6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6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6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6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6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6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6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uri="{FF2B5EF4-FFF2-40B4-BE49-F238E27FC236}">
              <a16:creationId xmlns:a16="http://schemas.microsoft.com/office/drawing/2014/main" id="{00000000-0008-0000-06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uri="{FF2B5EF4-FFF2-40B4-BE49-F238E27FC236}">
              <a16:creationId xmlns:a16="http://schemas.microsoft.com/office/drawing/2014/main" id="{00000000-0008-0000-06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2.emf"/><Relationship Id="rId21" Type="http://schemas.openxmlformats.org/officeDocument/2006/relationships/image" Target="../media/image13.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6.emf"/><Relationship Id="rId50" Type="http://schemas.openxmlformats.org/officeDocument/2006/relationships/control" Target="../activeX/activeX24.xml"/><Relationship Id="rId55" Type="http://schemas.openxmlformats.org/officeDocument/2006/relationships/image" Target="../media/image30.emf"/><Relationship Id="rId63" Type="http://schemas.openxmlformats.org/officeDocument/2006/relationships/image" Target="../media/image34.emf"/><Relationship Id="rId68" Type="http://schemas.openxmlformats.org/officeDocument/2006/relationships/control" Target="../activeX/activeX33.xml"/><Relationship Id="rId76" Type="http://schemas.openxmlformats.org/officeDocument/2006/relationships/ctrlProp" Target="../ctrlProps/ctrlProp1.xml"/><Relationship Id="rId84" Type="http://schemas.openxmlformats.org/officeDocument/2006/relationships/ctrlProp" Target="../ctrlProps/ctrlProp9.xml"/><Relationship Id="rId89" Type="http://schemas.openxmlformats.org/officeDocument/2006/relationships/ctrlProp" Target="../ctrlProps/ctrlProp14.xml"/><Relationship Id="rId7" Type="http://schemas.openxmlformats.org/officeDocument/2006/relationships/image" Target="../media/image6.emf"/><Relationship Id="rId71" Type="http://schemas.openxmlformats.org/officeDocument/2006/relationships/image" Target="../media/image38.emf"/><Relationship Id="rId92"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7.emf"/><Relationship Id="rId11" Type="http://schemas.openxmlformats.org/officeDocument/2006/relationships/image" Target="../media/image8.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21.emf"/><Relationship Id="rId40" Type="http://schemas.openxmlformats.org/officeDocument/2006/relationships/control" Target="../activeX/activeX19.xml"/><Relationship Id="rId45" Type="http://schemas.openxmlformats.org/officeDocument/2006/relationships/image" Target="../media/image25.emf"/><Relationship Id="rId53" Type="http://schemas.openxmlformats.org/officeDocument/2006/relationships/image" Target="../media/image29.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79" Type="http://schemas.openxmlformats.org/officeDocument/2006/relationships/ctrlProp" Target="../ctrlProps/ctrlProp4.xml"/><Relationship Id="rId87" Type="http://schemas.openxmlformats.org/officeDocument/2006/relationships/ctrlProp" Target="../ctrlProps/ctrlProp12.xml"/><Relationship Id="rId5" Type="http://schemas.openxmlformats.org/officeDocument/2006/relationships/image" Target="../media/image5.emf"/><Relationship Id="rId61" Type="http://schemas.openxmlformats.org/officeDocument/2006/relationships/image" Target="../media/image33.emf"/><Relationship Id="rId82" Type="http://schemas.openxmlformats.org/officeDocument/2006/relationships/ctrlProp" Target="../ctrlProps/ctrlProp7.xml"/><Relationship Id="rId90" Type="http://schemas.openxmlformats.org/officeDocument/2006/relationships/ctrlProp" Target="../ctrlProps/ctrlProp15.xml"/><Relationship Id="rId19" Type="http://schemas.openxmlformats.org/officeDocument/2006/relationships/image" Target="../media/image12.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6.emf"/><Relationship Id="rId30" Type="http://schemas.openxmlformats.org/officeDocument/2006/relationships/control" Target="../activeX/activeX14.xml"/><Relationship Id="rId35" Type="http://schemas.openxmlformats.org/officeDocument/2006/relationships/image" Target="../media/image20.emf"/><Relationship Id="rId43" Type="http://schemas.openxmlformats.org/officeDocument/2006/relationships/image" Target="../media/image24.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7.emf"/><Relationship Id="rId77" Type="http://schemas.openxmlformats.org/officeDocument/2006/relationships/ctrlProp" Target="../ctrlProps/ctrlProp2.xml"/><Relationship Id="rId8" Type="http://schemas.openxmlformats.org/officeDocument/2006/relationships/control" Target="../activeX/activeX3.xml"/><Relationship Id="rId51" Type="http://schemas.openxmlformats.org/officeDocument/2006/relationships/image" Target="../media/image28.emf"/><Relationship Id="rId72" Type="http://schemas.openxmlformats.org/officeDocument/2006/relationships/control" Target="../activeX/activeX35.xml"/><Relationship Id="rId80" Type="http://schemas.openxmlformats.org/officeDocument/2006/relationships/ctrlProp" Target="../ctrlProps/ctrlProp5.xml"/><Relationship Id="rId85" Type="http://schemas.openxmlformats.org/officeDocument/2006/relationships/ctrlProp" Target="../ctrlProps/ctrlProp10.xml"/><Relationship Id="rId93" Type="http://schemas.openxmlformats.org/officeDocument/2006/relationships/ctrlProp" Target="../ctrlProps/ctrlProp18.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32.emf"/><Relationship Id="rId67" Type="http://schemas.openxmlformats.org/officeDocument/2006/relationships/image" Target="../media/image36.emf"/><Relationship Id="rId20" Type="http://schemas.openxmlformats.org/officeDocument/2006/relationships/control" Target="../activeX/activeX9.xml"/><Relationship Id="rId41" Type="http://schemas.openxmlformats.org/officeDocument/2006/relationships/image" Target="../media/image23.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40.emf"/><Relationship Id="rId83" Type="http://schemas.openxmlformats.org/officeDocument/2006/relationships/ctrlProp" Target="../ctrlProps/ctrlProp8.xml"/><Relationship Id="rId88" Type="http://schemas.openxmlformats.org/officeDocument/2006/relationships/ctrlProp" Target="../ctrlProps/ctrlProp13.xml"/><Relationship Id="rId91"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7.emf"/><Relationship Id="rId57" Type="http://schemas.openxmlformats.org/officeDocument/2006/relationships/image" Target="../media/image31.emf"/><Relationship Id="rId10" Type="http://schemas.openxmlformats.org/officeDocument/2006/relationships/control" Target="../activeX/activeX4.xml"/><Relationship Id="rId31" Type="http://schemas.openxmlformats.org/officeDocument/2006/relationships/image" Target="../media/image18.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5.emf"/><Relationship Id="rId73" Type="http://schemas.openxmlformats.org/officeDocument/2006/relationships/image" Target="../media/image39.emf"/><Relationship Id="rId78" Type="http://schemas.openxmlformats.org/officeDocument/2006/relationships/ctrlProp" Target="../ctrlProps/ctrlProp3.xml"/><Relationship Id="rId81" Type="http://schemas.openxmlformats.org/officeDocument/2006/relationships/ctrlProp" Target="../ctrlProps/ctrlProp6.xml"/><Relationship Id="rId86" Type="http://schemas.openxmlformats.org/officeDocument/2006/relationships/ctrlProp" Target="../ctrlProps/ctrlProp11.xml"/><Relationship Id="rId4" Type="http://schemas.openxmlformats.org/officeDocument/2006/relationships/control" Target="../activeX/activeX1.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13" Type="http://schemas.openxmlformats.org/officeDocument/2006/relationships/image" Target="../media/image45.emf"/><Relationship Id="rId18" Type="http://schemas.openxmlformats.org/officeDocument/2006/relationships/control" Target="../activeX/activeX44.xml"/><Relationship Id="rId26" Type="http://schemas.openxmlformats.org/officeDocument/2006/relationships/control" Target="../activeX/activeX48.xml"/><Relationship Id="rId39" Type="http://schemas.openxmlformats.org/officeDocument/2006/relationships/image" Target="../media/image58.emf"/><Relationship Id="rId21" Type="http://schemas.openxmlformats.org/officeDocument/2006/relationships/image" Target="../media/image49.emf"/><Relationship Id="rId34" Type="http://schemas.openxmlformats.org/officeDocument/2006/relationships/control" Target="../activeX/activeX52.xml"/><Relationship Id="rId42" Type="http://schemas.openxmlformats.org/officeDocument/2006/relationships/control" Target="../activeX/activeX56.xml"/><Relationship Id="rId47" Type="http://schemas.openxmlformats.org/officeDocument/2006/relationships/image" Target="../media/image62.emf"/><Relationship Id="rId50" Type="http://schemas.openxmlformats.org/officeDocument/2006/relationships/control" Target="../activeX/activeX60.xml"/><Relationship Id="rId55" Type="http://schemas.openxmlformats.org/officeDocument/2006/relationships/image" Target="../media/image66.emf"/><Relationship Id="rId63" Type="http://schemas.openxmlformats.org/officeDocument/2006/relationships/image" Target="../media/image70.emf"/><Relationship Id="rId68" Type="http://schemas.openxmlformats.org/officeDocument/2006/relationships/control" Target="../activeX/activeX69.xml"/><Relationship Id="rId76" Type="http://schemas.openxmlformats.org/officeDocument/2006/relationships/ctrlProp" Target="../ctrlProps/ctrlProp19.xml"/><Relationship Id="rId84" Type="http://schemas.openxmlformats.org/officeDocument/2006/relationships/ctrlProp" Target="../ctrlProps/ctrlProp27.xml"/><Relationship Id="rId89" Type="http://schemas.openxmlformats.org/officeDocument/2006/relationships/ctrlProp" Target="../ctrlProps/ctrlProp32.xml"/><Relationship Id="rId7" Type="http://schemas.openxmlformats.org/officeDocument/2006/relationships/image" Target="../media/image42.emf"/><Relationship Id="rId71" Type="http://schemas.openxmlformats.org/officeDocument/2006/relationships/image" Target="../media/image74.emf"/><Relationship Id="rId9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ontrol" Target="../activeX/activeX43.xml"/><Relationship Id="rId29" Type="http://schemas.openxmlformats.org/officeDocument/2006/relationships/image" Target="../media/image53.emf"/><Relationship Id="rId11" Type="http://schemas.openxmlformats.org/officeDocument/2006/relationships/image" Target="../media/image44.emf"/><Relationship Id="rId24" Type="http://schemas.openxmlformats.org/officeDocument/2006/relationships/control" Target="../activeX/activeX47.xml"/><Relationship Id="rId32" Type="http://schemas.openxmlformats.org/officeDocument/2006/relationships/control" Target="../activeX/activeX51.xml"/><Relationship Id="rId37" Type="http://schemas.openxmlformats.org/officeDocument/2006/relationships/image" Target="../media/image57.emf"/><Relationship Id="rId40" Type="http://schemas.openxmlformats.org/officeDocument/2006/relationships/control" Target="../activeX/activeX55.xml"/><Relationship Id="rId45" Type="http://schemas.openxmlformats.org/officeDocument/2006/relationships/image" Target="../media/image61.emf"/><Relationship Id="rId53" Type="http://schemas.openxmlformats.org/officeDocument/2006/relationships/image" Target="../media/image65.emf"/><Relationship Id="rId58" Type="http://schemas.openxmlformats.org/officeDocument/2006/relationships/control" Target="../activeX/activeX64.xml"/><Relationship Id="rId66" Type="http://schemas.openxmlformats.org/officeDocument/2006/relationships/control" Target="../activeX/activeX68.xml"/><Relationship Id="rId74" Type="http://schemas.openxmlformats.org/officeDocument/2006/relationships/control" Target="../activeX/activeX72.xml"/><Relationship Id="rId79" Type="http://schemas.openxmlformats.org/officeDocument/2006/relationships/ctrlProp" Target="../ctrlProps/ctrlProp22.xml"/><Relationship Id="rId87" Type="http://schemas.openxmlformats.org/officeDocument/2006/relationships/ctrlProp" Target="../ctrlProps/ctrlProp30.xml"/><Relationship Id="rId5" Type="http://schemas.openxmlformats.org/officeDocument/2006/relationships/image" Target="../media/image41.emf"/><Relationship Id="rId61" Type="http://schemas.openxmlformats.org/officeDocument/2006/relationships/image" Target="../media/image69.emf"/><Relationship Id="rId82" Type="http://schemas.openxmlformats.org/officeDocument/2006/relationships/ctrlProp" Target="../ctrlProps/ctrlProp25.xml"/><Relationship Id="rId90" Type="http://schemas.openxmlformats.org/officeDocument/2006/relationships/ctrlProp" Target="../ctrlProps/ctrlProp33.xml"/><Relationship Id="rId19" Type="http://schemas.openxmlformats.org/officeDocument/2006/relationships/image" Target="../media/image48.emf"/><Relationship Id="rId14" Type="http://schemas.openxmlformats.org/officeDocument/2006/relationships/control" Target="../activeX/activeX42.xml"/><Relationship Id="rId22" Type="http://schemas.openxmlformats.org/officeDocument/2006/relationships/control" Target="../activeX/activeX46.xml"/><Relationship Id="rId27" Type="http://schemas.openxmlformats.org/officeDocument/2006/relationships/image" Target="../media/image52.emf"/><Relationship Id="rId30" Type="http://schemas.openxmlformats.org/officeDocument/2006/relationships/control" Target="../activeX/activeX50.xml"/><Relationship Id="rId35" Type="http://schemas.openxmlformats.org/officeDocument/2006/relationships/image" Target="../media/image56.emf"/><Relationship Id="rId43" Type="http://schemas.openxmlformats.org/officeDocument/2006/relationships/image" Target="../media/image60.emf"/><Relationship Id="rId48" Type="http://schemas.openxmlformats.org/officeDocument/2006/relationships/control" Target="../activeX/activeX59.xml"/><Relationship Id="rId56" Type="http://schemas.openxmlformats.org/officeDocument/2006/relationships/control" Target="../activeX/activeX63.xml"/><Relationship Id="rId64" Type="http://schemas.openxmlformats.org/officeDocument/2006/relationships/control" Target="../activeX/activeX67.xml"/><Relationship Id="rId69" Type="http://schemas.openxmlformats.org/officeDocument/2006/relationships/image" Target="../media/image73.emf"/><Relationship Id="rId77" Type="http://schemas.openxmlformats.org/officeDocument/2006/relationships/ctrlProp" Target="../ctrlProps/ctrlProp20.xml"/><Relationship Id="rId8" Type="http://schemas.openxmlformats.org/officeDocument/2006/relationships/control" Target="../activeX/activeX39.xml"/><Relationship Id="rId51" Type="http://schemas.openxmlformats.org/officeDocument/2006/relationships/image" Target="../media/image64.emf"/><Relationship Id="rId72" Type="http://schemas.openxmlformats.org/officeDocument/2006/relationships/control" Target="../activeX/activeX71.xml"/><Relationship Id="rId80" Type="http://schemas.openxmlformats.org/officeDocument/2006/relationships/ctrlProp" Target="../ctrlProps/ctrlProp23.xml"/><Relationship Id="rId85" Type="http://schemas.openxmlformats.org/officeDocument/2006/relationships/ctrlProp" Target="../ctrlProps/ctrlProp28.xml"/><Relationship Id="rId93" Type="http://schemas.openxmlformats.org/officeDocument/2006/relationships/ctrlProp" Target="../ctrlProps/ctrlProp36.xml"/><Relationship Id="rId3" Type="http://schemas.openxmlformats.org/officeDocument/2006/relationships/vmlDrawing" Target="../drawings/vmlDrawing2.vml"/><Relationship Id="rId12" Type="http://schemas.openxmlformats.org/officeDocument/2006/relationships/control" Target="../activeX/activeX41.xml"/><Relationship Id="rId17" Type="http://schemas.openxmlformats.org/officeDocument/2006/relationships/image" Target="../media/image47.emf"/><Relationship Id="rId25" Type="http://schemas.openxmlformats.org/officeDocument/2006/relationships/image" Target="../media/image51.emf"/><Relationship Id="rId33" Type="http://schemas.openxmlformats.org/officeDocument/2006/relationships/image" Target="../media/image55.emf"/><Relationship Id="rId38" Type="http://schemas.openxmlformats.org/officeDocument/2006/relationships/control" Target="../activeX/activeX54.xml"/><Relationship Id="rId46" Type="http://schemas.openxmlformats.org/officeDocument/2006/relationships/control" Target="../activeX/activeX58.xml"/><Relationship Id="rId59" Type="http://schemas.openxmlformats.org/officeDocument/2006/relationships/image" Target="../media/image68.emf"/><Relationship Id="rId67" Type="http://schemas.openxmlformats.org/officeDocument/2006/relationships/image" Target="../media/image72.emf"/><Relationship Id="rId20" Type="http://schemas.openxmlformats.org/officeDocument/2006/relationships/control" Target="../activeX/activeX45.xml"/><Relationship Id="rId41" Type="http://schemas.openxmlformats.org/officeDocument/2006/relationships/image" Target="../media/image59.emf"/><Relationship Id="rId54" Type="http://schemas.openxmlformats.org/officeDocument/2006/relationships/control" Target="../activeX/activeX62.xml"/><Relationship Id="rId62" Type="http://schemas.openxmlformats.org/officeDocument/2006/relationships/control" Target="../activeX/activeX66.xml"/><Relationship Id="rId70" Type="http://schemas.openxmlformats.org/officeDocument/2006/relationships/control" Target="../activeX/activeX70.xml"/><Relationship Id="rId75" Type="http://schemas.openxmlformats.org/officeDocument/2006/relationships/image" Target="../media/image76.emf"/><Relationship Id="rId83" Type="http://schemas.openxmlformats.org/officeDocument/2006/relationships/ctrlProp" Target="../ctrlProps/ctrlProp26.xml"/><Relationship Id="rId88" Type="http://schemas.openxmlformats.org/officeDocument/2006/relationships/ctrlProp" Target="../ctrlProps/ctrlProp31.xml"/><Relationship Id="rId91" Type="http://schemas.openxmlformats.org/officeDocument/2006/relationships/ctrlProp" Target="../ctrlProps/ctrlProp34.xml"/><Relationship Id="rId1" Type="http://schemas.openxmlformats.org/officeDocument/2006/relationships/printerSettings" Target="../printerSettings/printerSettings2.bin"/><Relationship Id="rId6" Type="http://schemas.openxmlformats.org/officeDocument/2006/relationships/control" Target="../activeX/activeX38.xml"/><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ntrol" Target="../activeX/activeX49.xml"/><Relationship Id="rId36" Type="http://schemas.openxmlformats.org/officeDocument/2006/relationships/control" Target="../activeX/activeX53.xml"/><Relationship Id="rId49" Type="http://schemas.openxmlformats.org/officeDocument/2006/relationships/image" Target="../media/image63.emf"/><Relationship Id="rId57" Type="http://schemas.openxmlformats.org/officeDocument/2006/relationships/image" Target="../media/image67.emf"/><Relationship Id="rId10" Type="http://schemas.openxmlformats.org/officeDocument/2006/relationships/control" Target="../activeX/activeX40.xml"/><Relationship Id="rId31" Type="http://schemas.openxmlformats.org/officeDocument/2006/relationships/image" Target="../media/image54.emf"/><Relationship Id="rId44" Type="http://schemas.openxmlformats.org/officeDocument/2006/relationships/control" Target="../activeX/activeX57.xml"/><Relationship Id="rId52" Type="http://schemas.openxmlformats.org/officeDocument/2006/relationships/control" Target="../activeX/activeX61.xml"/><Relationship Id="rId60" Type="http://schemas.openxmlformats.org/officeDocument/2006/relationships/control" Target="../activeX/activeX65.xml"/><Relationship Id="rId65" Type="http://schemas.openxmlformats.org/officeDocument/2006/relationships/image" Target="../media/image71.emf"/><Relationship Id="rId73" Type="http://schemas.openxmlformats.org/officeDocument/2006/relationships/image" Target="../media/image75.emf"/><Relationship Id="rId78" Type="http://schemas.openxmlformats.org/officeDocument/2006/relationships/ctrlProp" Target="../ctrlProps/ctrlProp21.xml"/><Relationship Id="rId81" Type="http://schemas.openxmlformats.org/officeDocument/2006/relationships/ctrlProp" Target="../ctrlProps/ctrlProp24.xml"/><Relationship Id="rId86" Type="http://schemas.openxmlformats.org/officeDocument/2006/relationships/ctrlProp" Target="../ctrlProps/ctrlProp29.xml"/><Relationship Id="rId4" Type="http://schemas.openxmlformats.org/officeDocument/2006/relationships/control" Target="../activeX/activeX37.xml"/><Relationship Id="rId9" Type="http://schemas.openxmlformats.org/officeDocument/2006/relationships/image" Target="../media/image4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3" Type="http://schemas.openxmlformats.org/officeDocument/2006/relationships/vmlDrawing" Target="../drawings/vmlDrawing4.vml"/><Relationship Id="rId21" Type="http://schemas.openxmlformats.org/officeDocument/2006/relationships/ctrlProp" Target="../ctrlProps/ctrlProp56.xml"/><Relationship Id="rId34" Type="http://schemas.openxmlformats.org/officeDocument/2006/relationships/ctrlProp" Target="../ctrlProps/ctrlProp69.xml"/><Relationship Id="rId42" Type="http://schemas.openxmlformats.org/officeDocument/2006/relationships/ctrlProp" Target="../ctrlProps/ctrlProp77.xml"/><Relationship Id="rId47" Type="http://schemas.openxmlformats.org/officeDocument/2006/relationships/ctrlProp" Target="../ctrlProps/ctrlProp82.xml"/><Relationship Id="rId50" Type="http://schemas.openxmlformats.org/officeDocument/2006/relationships/ctrlProp" Target="../ctrlProps/ctrlProp85.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46"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41" Type="http://schemas.openxmlformats.org/officeDocument/2006/relationships/ctrlProp" Target="../ctrlProps/ctrlProp76.xml"/><Relationship Id="rId54"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45" Type="http://schemas.openxmlformats.org/officeDocument/2006/relationships/ctrlProp" Target="../ctrlProps/ctrlProp80.xml"/><Relationship Id="rId53" Type="http://schemas.openxmlformats.org/officeDocument/2006/relationships/ctrlProp" Target="../ctrlProps/ctrlProp88.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49" Type="http://schemas.openxmlformats.org/officeDocument/2006/relationships/ctrlProp" Target="../ctrlProps/ctrlProp84.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4" Type="http://schemas.openxmlformats.org/officeDocument/2006/relationships/ctrlProp" Target="../ctrlProps/ctrlProp79.xml"/><Relationship Id="rId52" Type="http://schemas.openxmlformats.org/officeDocument/2006/relationships/ctrlProp" Target="../ctrlProps/ctrlProp87.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 Id="rId43" Type="http://schemas.openxmlformats.org/officeDocument/2006/relationships/ctrlProp" Target="../ctrlProps/ctrlProp78.xml"/><Relationship Id="rId48" Type="http://schemas.openxmlformats.org/officeDocument/2006/relationships/ctrlProp" Target="../ctrlProps/ctrlProp83.xml"/><Relationship Id="rId8" Type="http://schemas.openxmlformats.org/officeDocument/2006/relationships/ctrlProp" Target="../ctrlProps/ctrlProp43.xml"/><Relationship Id="rId51" Type="http://schemas.openxmlformats.org/officeDocument/2006/relationships/ctrlProp" Target="../ctrlProps/ctrlProp86.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99.xml"/><Relationship Id="rId18" Type="http://schemas.openxmlformats.org/officeDocument/2006/relationships/ctrlProp" Target="../ctrlProps/ctrlProp104.xml"/><Relationship Id="rId26" Type="http://schemas.openxmlformats.org/officeDocument/2006/relationships/ctrlProp" Target="../ctrlProps/ctrlProp112.xml"/><Relationship Id="rId39" Type="http://schemas.openxmlformats.org/officeDocument/2006/relationships/ctrlProp" Target="../ctrlProps/ctrlProp125.xml"/><Relationship Id="rId3" Type="http://schemas.openxmlformats.org/officeDocument/2006/relationships/vmlDrawing" Target="../drawings/vmlDrawing5.vml"/><Relationship Id="rId21" Type="http://schemas.openxmlformats.org/officeDocument/2006/relationships/ctrlProp" Target="../ctrlProps/ctrlProp107.xml"/><Relationship Id="rId34" Type="http://schemas.openxmlformats.org/officeDocument/2006/relationships/ctrlProp" Target="../ctrlProps/ctrlProp120.xml"/><Relationship Id="rId42" Type="http://schemas.openxmlformats.org/officeDocument/2006/relationships/ctrlProp" Target="../ctrlProps/ctrlProp128.xml"/><Relationship Id="rId47" Type="http://schemas.openxmlformats.org/officeDocument/2006/relationships/ctrlProp" Target="../ctrlProps/ctrlProp133.xml"/><Relationship Id="rId50" Type="http://schemas.openxmlformats.org/officeDocument/2006/relationships/ctrlProp" Target="../ctrlProps/ctrlProp136.x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ctrlProp" Target="../ctrlProps/ctrlProp103.xml"/><Relationship Id="rId25" Type="http://schemas.openxmlformats.org/officeDocument/2006/relationships/ctrlProp" Target="../ctrlProps/ctrlProp111.xml"/><Relationship Id="rId33" Type="http://schemas.openxmlformats.org/officeDocument/2006/relationships/ctrlProp" Target="../ctrlProps/ctrlProp119.xml"/><Relationship Id="rId38" Type="http://schemas.openxmlformats.org/officeDocument/2006/relationships/ctrlProp" Target="../ctrlProps/ctrlProp124.xml"/><Relationship Id="rId46" Type="http://schemas.openxmlformats.org/officeDocument/2006/relationships/ctrlProp" Target="../ctrlProps/ctrlProp132.xml"/><Relationship Id="rId2" Type="http://schemas.openxmlformats.org/officeDocument/2006/relationships/drawing" Target="../drawings/drawing6.xml"/><Relationship Id="rId16" Type="http://schemas.openxmlformats.org/officeDocument/2006/relationships/ctrlProp" Target="../ctrlProps/ctrlProp102.xml"/><Relationship Id="rId20" Type="http://schemas.openxmlformats.org/officeDocument/2006/relationships/ctrlProp" Target="../ctrlProps/ctrlProp106.xml"/><Relationship Id="rId29" Type="http://schemas.openxmlformats.org/officeDocument/2006/relationships/ctrlProp" Target="../ctrlProps/ctrlProp115.xml"/><Relationship Id="rId41" Type="http://schemas.openxmlformats.org/officeDocument/2006/relationships/ctrlProp" Target="../ctrlProps/ctrlProp127.xml"/><Relationship Id="rId54" Type="http://schemas.openxmlformats.org/officeDocument/2006/relationships/ctrlProp" Target="../ctrlProps/ctrlProp140.xml"/><Relationship Id="rId1" Type="http://schemas.openxmlformats.org/officeDocument/2006/relationships/printerSettings" Target="../printerSettings/printerSettings5.bin"/><Relationship Id="rId6" Type="http://schemas.openxmlformats.org/officeDocument/2006/relationships/ctrlProp" Target="../ctrlProps/ctrlProp92.xml"/><Relationship Id="rId11" Type="http://schemas.openxmlformats.org/officeDocument/2006/relationships/ctrlProp" Target="../ctrlProps/ctrlProp97.xml"/><Relationship Id="rId24" Type="http://schemas.openxmlformats.org/officeDocument/2006/relationships/ctrlProp" Target="../ctrlProps/ctrlProp110.xml"/><Relationship Id="rId32" Type="http://schemas.openxmlformats.org/officeDocument/2006/relationships/ctrlProp" Target="../ctrlProps/ctrlProp118.xml"/><Relationship Id="rId37" Type="http://schemas.openxmlformats.org/officeDocument/2006/relationships/ctrlProp" Target="../ctrlProps/ctrlProp123.xml"/><Relationship Id="rId40" Type="http://schemas.openxmlformats.org/officeDocument/2006/relationships/ctrlProp" Target="../ctrlProps/ctrlProp126.xml"/><Relationship Id="rId45" Type="http://schemas.openxmlformats.org/officeDocument/2006/relationships/ctrlProp" Target="../ctrlProps/ctrlProp131.xml"/><Relationship Id="rId53" Type="http://schemas.openxmlformats.org/officeDocument/2006/relationships/ctrlProp" Target="../ctrlProps/ctrlProp139.xml"/><Relationship Id="rId5" Type="http://schemas.openxmlformats.org/officeDocument/2006/relationships/ctrlProp" Target="../ctrlProps/ctrlProp91.xml"/><Relationship Id="rId15" Type="http://schemas.openxmlformats.org/officeDocument/2006/relationships/ctrlProp" Target="../ctrlProps/ctrlProp101.xml"/><Relationship Id="rId23" Type="http://schemas.openxmlformats.org/officeDocument/2006/relationships/ctrlProp" Target="../ctrlProps/ctrlProp109.xml"/><Relationship Id="rId28" Type="http://schemas.openxmlformats.org/officeDocument/2006/relationships/ctrlProp" Target="../ctrlProps/ctrlProp114.xml"/><Relationship Id="rId36" Type="http://schemas.openxmlformats.org/officeDocument/2006/relationships/ctrlProp" Target="../ctrlProps/ctrlProp122.xml"/><Relationship Id="rId49" Type="http://schemas.openxmlformats.org/officeDocument/2006/relationships/ctrlProp" Target="../ctrlProps/ctrlProp135.xml"/><Relationship Id="rId10" Type="http://schemas.openxmlformats.org/officeDocument/2006/relationships/ctrlProp" Target="../ctrlProps/ctrlProp96.xml"/><Relationship Id="rId19" Type="http://schemas.openxmlformats.org/officeDocument/2006/relationships/ctrlProp" Target="../ctrlProps/ctrlProp105.xml"/><Relationship Id="rId31" Type="http://schemas.openxmlformats.org/officeDocument/2006/relationships/ctrlProp" Target="../ctrlProps/ctrlProp117.xml"/><Relationship Id="rId44" Type="http://schemas.openxmlformats.org/officeDocument/2006/relationships/ctrlProp" Target="../ctrlProps/ctrlProp130.xml"/><Relationship Id="rId52" Type="http://schemas.openxmlformats.org/officeDocument/2006/relationships/ctrlProp" Target="../ctrlProps/ctrlProp138.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 Id="rId22" Type="http://schemas.openxmlformats.org/officeDocument/2006/relationships/ctrlProp" Target="../ctrlProps/ctrlProp108.xml"/><Relationship Id="rId27" Type="http://schemas.openxmlformats.org/officeDocument/2006/relationships/ctrlProp" Target="../ctrlProps/ctrlProp113.xml"/><Relationship Id="rId30" Type="http://schemas.openxmlformats.org/officeDocument/2006/relationships/ctrlProp" Target="../ctrlProps/ctrlProp116.xml"/><Relationship Id="rId35" Type="http://schemas.openxmlformats.org/officeDocument/2006/relationships/ctrlProp" Target="../ctrlProps/ctrlProp121.xml"/><Relationship Id="rId43" Type="http://schemas.openxmlformats.org/officeDocument/2006/relationships/ctrlProp" Target="../ctrlProps/ctrlProp129.xml"/><Relationship Id="rId48" Type="http://schemas.openxmlformats.org/officeDocument/2006/relationships/ctrlProp" Target="../ctrlProps/ctrlProp134.xml"/><Relationship Id="rId8" Type="http://schemas.openxmlformats.org/officeDocument/2006/relationships/ctrlProp" Target="../ctrlProps/ctrlProp94.xml"/><Relationship Id="rId51" Type="http://schemas.openxmlformats.org/officeDocument/2006/relationships/ctrlProp" Target="../ctrlProps/ctrlProp137.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50.xml"/><Relationship Id="rId18" Type="http://schemas.openxmlformats.org/officeDocument/2006/relationships/ctrlProp" Target="../ctrlProps/ctrlProp155.xml"/><Relationship Id="rId26" Type="http://schemas.openxmlformats.org/officeDocument/2006/relationships/ctrlProp" Target="../ctrlProps/ctrlProp163.xml"/><Relationship Id="rId39" Type="http://schemas.openxmlformats.org/officeDocument/2006/relationships/ctrlProp" Target="../ctrlProps/ctrlProp176.xml"/><Relationship Id="rId21" Type="http://schemas.openxmlformats.org/officeDocument/2006/relationships/ctrlProp" Target="../ctrlProps/ctrlProp158.xml"/><Relationship Id="rId34" Type="http://schemas.openxmlformats.org/officeDocument/2006/relationships/ctrlProp" Target="../ctrlProps/ctrlProp171.xml"/><Relationship Id="rId42" Type="http://schemas.openxmlformats.org/officeDocument/2006/relationships/ctrlProp" Target="../ctrlProps/ctrlProp179.xml"/><Relationship Id="rId47" Type="http://schemas.openxmlformats.org/officeDocument/2006/relationships/ctrlProp" Target="../ctrlProps/ctrlProp184.xml"/><Relationship Id="rId50" Type="http://schemas.openxmlformats.org/officeDocument/2006/relationships/ctrlProp" Target="../ctrlProps/ctrlProp187.xml"/><Relationship Id="rId55" Type="http://schemas.openxmlformats.org/officeDocument/2006/relationships/ctrlProp" Target="../ctrlProps/ctrlProp192.xml"/><Relationship Id="rId63" Type="http://schemas.openxmlformats.org/officeDocument/2006/relationships/ctrlProp" Target="../ctrlProps/ctrlProp200.xml"/><Relationship Id="rId68" Type="http://schemas.openxmlformats.org/officeDocument/2006/relationships/ctrlProp" Target="../ctrlProps/ctrlProp205.xml"/><Relationship Id="rId76" Type="http://schemas.openxmlformats.org/officeDocument/2006/relationships/ctrlProp" Target="../ctrlProps/ctrlProp213.xml"/><Relationship Id="rId7" Type="http://schemas.openxmlformats.org/officeDocument/2006/relationships/ctrlProp" Target="../ctrlProps/ctrlProp144.xml"/><Relationship Id="rId71" Type="http://schemas.openxmlformats.org/officeDocument/2006/relationships/ctrlProp" Target="../ctrlProps/ctrlProp208.xml"/><Relationship Id="rId2" Type="http://schemas.openxmlformats.org/officeDocument/2006/relationships/drawing" Target="../drawings/drawing7.xml"/><Relationship Id="rId16" Type="http://schemas.openxmlformats.org/officeDocument/2006/relationships/ctrlProp" Target="../ctrlProps/ctrlProp153.xml"/><Relationship Id="rId29" Type="http://schemas.openxmlformats.org/officeDocument/2006/relationships/ctrlProp" Target="../ctrlProps/ctrlProp166.xml"/><Relationship Id="rId11" Type="http://schemas.openxmlformats.org/officeDocument/2006/relationships/ctrlProp" Target="../ctrlProps/ctrlProp148.xml"/><Relationship Id="rId24" Type="http://schemas.openxmlformats.org/officeDocument/2006/relationships/ctrlProp" Target="../ctrlProps/ctrlProp161.xml"/><Relationship Id="rId32" Type="http://schemas.openxmlformats.org/officeDocument/2006/relationships/ctrlProp" Target="../ctrlProps/ctrlProp169.xml"/><Relationship Id="rId37" Type="http://schemas.openxmlformats.org/officeDocument/2006/relationships/ctrlProp" Target="../ctrlProps/ctrlProp174.xml"/><Relationship Id="rId40" Type="http://schemas.openxmlformats.org/officeDocument/2006/relationships/ctrlProp" Target="../ctrlProps/ctrlProp177.xml"/><Relationship Id="rId45" Type="http://schemas.openxmlformats.org/officeDocument/2006/relationships/ctrlProp" Target="../ctrlProps/ctrlProp182.xml"/><Relationship Id="rId53" Type="http://schemas.openxmlformats.org/officeDocument/2006/relationships/ctrlProp" Target="../ctrlProps/ctrlProp190.xml"/><Relationship Id="rId58" Type="http://schemas.openxmlformats.org/officeDocument/2006/relationships/ctrlProp" Target="../ctrlProps/ctrlProp195.xml"/><Relationship Id="rId66" Type="http://schemas.openxmlformats.org/officeDocument/2006/relationships/ctrlProp" Target="../ctrlProps/ctrlProp203.xml"/><Relationship Id="rId74" Type="http://schemas.openxmlformats.org/officeDocument/2006/relationships/ctrlProp" Target="../ctrlProps/ctrlProp211.xml"/><Relationship Id="rId5" Type="http://schemas.openxmlformats.org/officeDocument/2006/relationships/ctrlProp" Target="../ctrlProps/ctrlProp142.xml"/><Relationship Id="rId15" Type="http://schemas.openxmlformats.org/officeDocument/2006/relationships/ctrlProp" Target="../ctrlProps/ctrlProp152.xml"/><Relationship Id="rId23" Type="http://schemas.openxmlformats.org/officeDocument/2006/relationships/ctrlProp" Target="../ctrlProps/ctrlProp160.xml"/><Relationship Id="rId28" Type="http://schemas.openxmlformats.org/officeDocument/2006/relationships/ctrlProp" Target="../ctrlProps/ctrlProp165.xml"/><Relationship Id="rId36" Type="http://schemas.openxmlformats.org/officeDocument/2006/relationships/ctrlProp" Target="../ctrlProps/ctrlProp173.xml"/><Relationship Id="rId49" Type="http://schemas.openxmlformats.org/officeDocument/2006/relationships/ctrlProp" Target="../ctrlProps/ctrlProp186.xml"/><Relationship Id="rId57" Type="http://schemas.openxmlformats.org/officeDocument/2006/relationships/ctrlProp" Target="../ctrlProps/ctrlProp194.xml"/><Relationship Id="rId61" Type="http://schemas.openxmlformats.org/officeDocument/2006/relationships/ctrlProp" Target="../ctrlProps/ctrlProp198.xml"/><Relationship Id="rId10" Type="http://schemas.openxmlformats.org/officeDocument/2006/relationships/ctrlProp" Target="../ctrlProps/ctrlProp147.xml"/><Relationship Id="rId19" Type="http://schemas.openxmlformats.org/officeDocument/2006/relationships/ctrlProp" Target="../ctrlProps/ctrlProp156.xml"/><Relationship Id="rId31" Type="http://schemas.openxmlformats.org/officeDocument/2006/relationships/ctrlProp" Target="../ctrlProps/ctrlProp168.xml"/><Relationship Id="rId44" Type="http://schemas.openxmlformats.org/officeDocument/2006/relationships/ctrlProp" Target="../ctrlProps/ctrlProp181.xml"/><Relationship Id="rId52" Type="http://schemas.openxmlformats.org/officeDocument/2006/relationships/ctrlProp" Target="../ctrlProps/ctrlProp189.xml"/><Relationship Id="rId60" Type="http://schemas.openxmlformats.org/officeDocument/2006/relationships/ctrlProp" Target="../ctrlProps/ctrlProp197.xml"/><Relationship Id="rId65" Type="http://schemas.openxmlformats.org/officeDocument/2006/relationships/ctrlProp" Target="../ctrlProps/ctrlProp202.xml"/><Relationship Id="rId73" Type="http://schemas.openxmlformats.org/officeDocument/2006/relationships/ctrlProp" Target="../ctrlProps/ctrlProp210.xml"/><Relationship Id="rId4" Type="http://schemas.openxmlformats.org/officeDocument/2006/relationships/ctrlProp" Target="../ctrlProps/ctrlProp141.xml"/><Relationship Id="rId9" Type="http://schemas.openxmlformats.org/officeDocument/2006/relationships/ctrlProp" Target="../ctrlProps/ctrlProp146.xml"/><Relationship Id="rId14" Type="http://schemas.openxmlformats.org/officeDocument/2006/relationships/ctrlProp" Target="../ctrlProps/ctrlProp151.xml"/><Relationship Id="rId22" Type="http://schemas.openxmlformats.org/officeDocument/2006/relationships/ctrlProp" Target="../ctrlProps/ctrlProp159.xml"/><Relationship Id="rId27" Type="http://schemas.openxmlformats.org/officeDocument/2006/relationships/ctrlProp" Target="../ctrlProps/ctrlProp164.xml"/><Relationship Id="rId30" Type="http://schemas.openxmlformats.org/officeDocument/2006/relationships/ctrlProp" Target="../ctrlProps/ctrlProp167.xml"/><Relationship Id="rId35" Type="http://schemas.openxmlformats.org/officeDocument/2006/relationships/ctrlProp" Target="../ctrlProps/ctrlProp172.xml"/><Relationship Id="rId43" Type="http://schemas.openxmlformats.org/officeDocument/2006/relationships/ctrlProp" Target="../ctrlProps/ctrlProp180.xml"/><Relationship Id="rId48" Type="http://schemas.openxmlformats.org/officeDocument/2006/relationships/ctrlProp" Target="../ctrlProps/ctrlProp185.xml"/><Relationship Id="rId56" Type="http://schemas.openxmlformats.org/officeDocument/2006/relationships/ctrlProp" Target="../ctrlProps/ctrlProp193.xml"/><Relationship Id="rId64" Type="http://schemas.openxmlformats.org/officeDocument/2006/relationships/ctrlProp" Target="../ctrlProps/ctrlProp201.xml"/><Relationship Id="rId69" Type="http://schemas.openxmlformats.org/officeDocument/2006/relationships/ctrlProp" Target="../ctrlProps/ctrlProp206.xml"/><Relationship Id="rId77" Type="http://schemas.openxmlformats.org/officeDocument/2006/relationships/ctrlProp" Target="../ctrlProps/ctrlProp214.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3" Type="http://schemas.openxmlformats.org/officeDocument/2006/relationships/vmlDrawing" Target="../drawings/vmlDrawing6.vml"/><Relationship Id="rId12" Type="http://schemas.openxmlformats.org/officeDocument/2006/relationships/ctrlProp" Target="../ctrlProps/ctrlProp149.xml"/><Relationship Id="rId17" Type="http://schemas.openxmlformats.org/officeDocument/2006/relationships/ctrlProp" Target="../ctrlProps/ctrlProp154.xml"/><Relationship Id="rId25" Type="http://schemas.openxmlformats.org/officeDocument/2006/relationships/ctrlProp" Target="../ctrlProps/ctrlProp162.xml"/><Relationship Id="rId33" Type="http://schemas.openxmlformats.org/officeDocument/2006/relationships/ctrlProp" Target="../ctrlProps/ctrlProp170.xml"/><Relationship Id="rId38" Type="http://schemas.openxmlformats.org/officeDocument/2006/relationships/ctrlProp" Target="../ctrlProps/ctrlProp175.xml"/><Relationship Id="rId46" Type="http://schemas.openxmlformats.org/officeDocument/2006/relationships/ctrlProp" Target="../ctrlProps/ctrlProp183.xml"/><Relationship Id="rId59" Type="http://schemas.openxmlformats.org/officeDocument/2006/relationships/ctrlProp" Target="../ctrlProps/ctrlProp196.xml"/><Relationship Id="rId67" Type="http://schemas.openxmlformats.org/officeDocument/2006/relationships/ctrlProp" Target="../ctrlProps/ctrlProp204.xml"/><Relationship Id="rId20" Type="http://schemas.openxmlformats.org/officeDocument/2006/relationships/ctrlProp" Target="../ctrlProps/ctrlProp157.xml"/><Relationship Id="rId41" Type="http://schemas.openxmlformats.org/officeDocument/2006/relationships/ctrlProp" Target="../ctrlProps/ctrlProp178.xml"/><Relationship Id="rId54" Type="http://schemas.openxmlformats.org/officeDocument/2006/relationships/ctrlProp" Target="../ctrlProps/ctrlProp191.xml"/><Relationship Id="rId62" Type="http://schemas.openxmlformats.org/officeDocument/2006/relationships/ctrlProp" Target="../ctrlProps/ctrlProp199.xml"/><Relationship Id="rId70" Type="http://schemas.openxmlformats.org/officeDocument/2006/relationships/ctrlProp" Target="../ctrlProps/ctrlProp207.xml"/><Relationship Id="rId75" Type="http://schemas.openxmlformats.org/officeDocument/2006/relationships/ctrlProp" Target="../ctrlProps/ctrlProp212.xml"/><Relationship Id="rId1" Type="http://schemas.openxmlformats.org/officeDocument/2006/relationships/printerSettings" Target="../printerSettings/printerSettings6.bin"/><Relationship Id="rId6" Type="http://schemas.openxmlformats.org/officeDocument/2006/relationships/ctrlProp" Target="../ctrlProps/ctrlProp1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0" tabSelected="1" zoomScaleNormal="100" zoomScalePageLayoutView="123" workbookViewId="0"/>
  </sheetViews>
  <sheetFormatPr defaultColWidth="8.85546875" defaultRowHeight="12.75" x14ac:dyDescent="0.2"/>
  <cols>
    <col min="1" max="1" width="10.7109375" style="8" customWidth="1"/>
    <col min="2" max="2" width="2.7109375" style="8" customWidth="1"/>
    <col min="3" max="3" width="66.28515625" style="8" customWidth="1"/>
    <col min="4" max="4" width="8.85546875" style="8" customWidth="1"/>
    <col min="5" max="16384" width="8.85546875" style="8"/>
  </cols>
  <sheetData>
    <row r="1" spans="1:18" ht="44.1" customHeight="1" x14ac:dyDescent="0.25">
      <c r="A1" s="5"/>
      <c r="B1" s="6"/>
      <c r="C1" s="6"/>
      <c r="D1" s="6"/>
      <c r="E1" s="7"/>
      <c r="F1" s="7"/>
      <c r="G1" s="7"/>
      <c r="H1" s="7"/>
      <c r="I1" s="7"/>
      <c r="J1" s="7"/>
      <c r="K1" s="7"/>
      <c r="L1" s="7"/>
      <c r="M1" s="7"/>
      <c r="N1" s="7"/>
      <c r="O1" s="7"/>
      <c r="P1" s="7"/>
      <c r="Q1" s="7"/>
      <c r="R1" s="7"/>
    </row>
    <row r="2" spans="1:18" s="111" customFormat="1" ht="22.5" customHeight="1" x14ac:dyDescent="0.35">
      <c r="A2" s="2170"/>
      <c r="B2" s="2171"/>
    </row>
    <row r="3" spans="1:18" s="111" customFormat="1" ht="22.5" customHeight="1" x14ac:dyDescent="0.35">
      <c r="A3" s="124"/>
      <c r="B3" s="125"/>
    </row>
    <row r="4" spans="1:18" s="111" customFormat="1" ht="22.5" customHeight="1" x14ac:dyDescent="0.35">
      <c r="A4" s="120"/>
      <c r="B4" s="121"/>
      <c r="C4" s="796" t="s">
        <v>27</v>
      </c>
    </row>
    <row r="5" spans="1:18" s="111" customFormat="1" ht="22.5" customHeight="1" x14ac:dyDescent="0.35">
      <c r="A5" s="2170"/>
      <c r="B5" s="2171"/>
      <c r="C5" s="796"/>
    </row>
    <row r="6" spans="1:18" s="111" customFormat="1" ht="29.25" customHeight="1" x14ac:dyDescent="0.2">
      <c r="A6" s="2172"/>
      <c r="B6" s="2174"/>
      <c r="C6" s="796" t="s">
        <v>28</v>
      </c>
    </row>
    <row r="7" spans="1:18" s="111" customFormat="1" ht="25.9" customHeight="1" x14ac:dyDescent="0.4">
      <c r="A7" s="2166"/>
      <c r="B7" s="2167"/>
      <c r="C7" s="798" t="str">
        <f ca="1">+Water!B5</f>
        <v>State of Palestine</v>
      </c>
    </row>
    <row r="8" spans="1:18" s="111" customFormat="1" ht="15" customHeight="1" x14ac:dyDescent="0.2">
      <c r="A8" s="2168"/>
      <c r="B8" s="2169"/>
      <c r="C8" s="796"/>
    </row>
    <row r="9" spans="1:18" s="111" customFormat="1" ht="15" customHeight="1" x14ac:dyDescent="0.2">
      <c r="A9" s="125"/>
      <c r="B9" s="128"/>
      <c r="C9" s="797" t="s">
        <v>154</v>
      </c>
    </row>
    <row r="10" spans="1:18" ht="8.25" customHeight="1" x14ac:dyDescent="0.2">
      <c r="A10" s="6"/>
      <c r="B10" s="6"/>
      <c r="C10" s="9"/>
      <c r="D10" s="7"/>
      <c r="E10" s="7"/>
      <c r="F10" s="7"/>
      <c r="G10" s="7"/>
      <c r="H10" s="7"/>
      <c r="I10" s="7"/>
      <c r="J10" s="7"/>
      <c r="K10" s="7"/>
      <c r="L10" s="7"/>
      <c r="M10" s="7"/>
      <c r="N10" s="7"/>
      <c r="O10" s="7"/>
      <c r="P10" s="7"/>
      <c r="Q10" s="7"/>
      <c r="R10" s="7"/>
    </row>
    <row r="11" spans="1:18" ht="15.95" customHeight="1" x14ac:dyDescent="0.2">
      <c r="A11" s="6"/>
      <c r="C11" s="10" t="s">
        <v>29</v>
      </c>
      <c r="D11" s="7"/>
      <c r="E11" s="6"/>
      <c r="F11" s="7"/>
      <c r="G11" s="7"/>
      <c r="H11" s="7"/>
      <c r="I11" s="7"/>
      <c r="J11" s="7"/>
      <c r="K11" s="7"/>
      <c r="L11" s="7"/>
      <c r="M11" s="7"/>
      <c r="N11" s="7"/>
      <c r="O11" s="7"/>
      <c r="P11" s="7"/>
      <c r="Q11" s="7"/>
      <c r="R11" s="7"/>
    </row>
    <row r="12" spans="1:18" ht="9" customHeight="1" x14ac:dyDescent="0.2">
      <c r="A12" s="6"/>
      <c r="B12" s="7"/>
      <c r="C12" s="11"/>
      <c r="D12" s="7"/>
      <c r="E12" s="6"/>
      <c r="F12" s="7"/>
      <c r="G12" s="7"/>
      <c r="H12" s="7"/>
      <c r="I12" s="7"/>
      <c r="J12" s="7"/>
      <c r="K12" s="7"/>
      <c r="L12" s="7"/>
      <c r="M12" s="7"/>
      <c r="N12" s="7"/>
      <c r="O12" s="7"/>
      <c r="P12" s="7"/>
      <c r="Q12" s="7"/>
      <c r="R12" s="7"/>
    </row>
    <row r="13" spans="1:18" ht="33" customHeight="1" x14ac:dyDescent="0.25">
      <c r="A13" s="6"/>
      <c r="B13" s="7"/>
      <c r="C13" s="12" t="s">
        <v>30</v>
      </c>
      <c r="D13" s="7"/>
      <c r="E13" s="6"/>
      <c r="F13" s="7"/>
      <c r="G13" s="7"/>
      <c r="H13" s="7"/>
      <c r="I13" s="7"/>
      <c r="J13" s="7"/>
      <c r="K13" s="7"/>
      <c r="L13" s="7"/>
      <c r="M13" s="7"/>
      <c r="N13" s="7"/>
      <c r="O13" s="7"/>
      <c r="P13" s="7"/>
      <c r="Q13" s="7"/>
      <c r="R13" s="7"/>
    </row>
    <row r="14" spans="1:18" ht="33" customHeight="1" x14ac:dyDescent="0.2">
      <c r="A14" s="6"/>
      <c r="B14" s="7"/>
      <c r="C14" s="13" t="s">
        <v>31</v>
      </c>
      <c r="D14" s="7"/>
      <c r="E14" s="6"/>
      <c r="F14" s="7"/>
      <c r="G14" s="7"/>
      <c r="H14" s="7"/>
      <c r="I14" s="7"/>
      <c r="J14" s="7"/>
      <c r="K14" s="7"/>
      <c r="L14" s="7"/>
      <c r="M14" s="7"/>
      <c r="N14" s="7"/>
      <c r="O14" s="7"/>
      <c r="P14" s="7"/>
      <c r="Q14" s="7"/>
      <c r="R14" s="7"/>
    </row>
    <row r="15" spans="1:18" ht="21.95" customHeight="1" x14ac:dyDescent="0.2">
      <c r="A15" s="6"/>
      <c r="B15" s="14"/>
      <c r="C15" s="15" t="s">
        <v>13</v>
      </c>
      <c r="D15" s="7"/>
      <c r="E15" s="6"/>
      <c r="F15" s="7"/>
      <c r="G15" s="7"/>
      <c r="H15" s="7"/>
      <c r="I15" s="7"/>
      <c r="J15" s="7"/>
      <c r="K15" s="7"/>
      <c r="L15" s="7"/>
      <c r="M15" s="7"/>
      <c r="N15" s="7"/>
      <c r="O15" s="7"/>
      <c r="P15" s="7"/>
      <c r="Q15" s="7"/>
      <c r="R15" s="7"/>
    </row>
    <row r="16" spans="1:18" ht="15" x14ac:dyDescent="0.2">
      <c r="A16" s="6"/>
      <c r="B16" s="14"/>
      <c r="C16" s="15" t="s">
        <v>18</v>
      </c>
      <c r="D16" s="7"/>
      <c r="E16" s="6"/>
      <c r="F16" s="7"/>
      <c r="G16" s="7"/>
      <c r="H16" s="7"/>
      <c r="I16" s="7"/>
      <c r="J16" s="7"/>
      <c r="K16" s="7"/>
      <c r="L16" s="7"/>
      <c r="M16" s="7"/>
      <c r="N16" s="7"/>
      <c r="O16" s="7"/>
      <c r="P16" s="7"/>
      <c r="Q16" s="7"/>
      <c r="R16" s="7"/>
    </row>
    <row r="17" spans="1:18" ht="15" x14ac:dyDescent="0.2">
      <c r="A17" s="6"/>
      <c r="B17" s="14"/>
      <c r="C17" s="15" t="s">
        <v>32</v>
      </c>
      <c r="D17" s="7"/>
      <c r="E17" s="6"/>
      <c r="F17" s="7"/>
      <c r="G17" s="7"/>
      <c r="H17" s="7"/>
      <c r="I17" s="7"/>
      <c r="J17" s="7"/>
      <c r="K17" s="7"/>
      <c r="L17" s="7"/>
      <c r="M17" s="7"/>
      <c r="N17" s="7"/>
      <c r="O17" s="7"/>
      <c r="P17" s="7"/>
      <c r="Q17" s="7"/>
      <c r="R17" s="7"/>
    </row>
    <row r="18" spans="1:18" ht="21" customHeight="1" x14ac:dyDescent="0.2">
      <c r="A18" s="6"/>
      <c r="B18" s="6"/>
      <c r="C18" s="16"/>
      <c r="D18" s="7"/>
      <c r="E18" s="14"/>
      <c r="F18" s="7"/>
      <c r="G18" s="7"/>
      <c r="H18" s="7"/>
      <c r="I18" s="7"/>
      <c r="J18" s="7"/>
      <c r="K18" s="7"/>
      <c r="L18" s="7"/>
      <c r="M18" s="7"/>
      <c r="N18" s="7"/>
      <c r="O18" s="7"/>
      <c r="P18" s="7"/>
      <c r="Q18" s="7"/>
      <c r="R18" s="7"/>
    </row>
    <row r="19" spans="1:18" ht="15.75" x14ac:dyDescent="0.25">
      <c r="A19" s="6"/>
      <c r="B19" s="6"/>
      <c r="C19" s="17" t="s">
        <v>33</v>
      </c>
      <c r="D19" s="7"/>
      <c r="E19" s="18"/>
      <c r="F19" s="7"/>
      <c r="G19" s="7"/>
      <c r="H19" s="7"/>
      <c r="I19" s="7"/>
      <c r="J19" s="7"/>
      <c r="K19" s="7"/>
      <c r="L19" s="7"/>
      <c r="M19" s="7"/>
      <c r="N19" s="7"/>
      <c r="O19" s="7"/>
      <c r="P19" s="7"/>
      <c r="Q19" s="7"/>
      <c r="R19" s="7"/>
    </row>
    <row r="20" spans="1:18" ht="15.75" x14ac:dyDescent="0.25">
      <c r="A20" s="6"/>
      <c r="B20" s="6"/>
      <c r="C20" s="19" t="s">
        <v>34</v>
      </c>
      <c r="D20" s="7"/>
      <c r="E20" s="18"/>
      <c r="F20" s="7"/>
      <c r="G20" s="7"/>
      <c r="H20" s="7"/>
      <c r="I20" s="7"/>
      <c r="J20" s="7"/>
      <c r="K20" s="7"/>
      <c r="L20" s="7"/>
      <c r="M20" s="7"/>
      <c r="N20" s="7"/>
      <c r="O20" s="7"/>
      <c r="P20" s="7"/>
      <c r="Q20" s="7"/>
      <c r="R20" s="7"/>
    </row>
    <row r="21" spans="1:18" ht="15" x14ac:dyDescent="0.2">
      <c r="A21" s="20"/>
      <c r="B21" s="20"/>
      <c r="C21" s="21" t="str">
        <f ca="1">IF(INDIRECT(CONCATENATE("Water","!B105"))=0,"",INDIRECT(CONCATENATE("Water","!B105")))</f>
        <v>MICS11</v>
      </c>
      <c r="D21" s="7"/>
      <c r="E21" s="22"/>
      <c r="F21" s="7"/>
      <c r="G21" s="7"/>
      <c r="H21" s="7"/>
      <c r="I21" s="7"/>
      <c r="J21" s="7"/>
      <c r="K21" s="7"/>
      <c r="L21" s="7"/>
      <c r="M21" s="7"/>
      <c r="N21" s="7"/>
      <c r="O21" s="7"/>
      <c r="P21" s="7"/>
      <c r="Q21" s="7"/>
      <c r="R21" s="7"/>
    </row>
    <row r="22" spans="1:18" ht="15" x14ac:dyDescent="0.2">
      <c r="A22" s="20"/>
      <c r="B22" s="20"/>
      <c r="C22" s="21" t="str">
        <f ca="1">IF(INDIRECT(CONCATENATE("Water","!B106"))=0,"",INDIRECT(CONCATENATE("Water","!B106")))</f>
        <v>MICS14</v>
      </c>
      <c r="D22" s="7"/>
      <c r="E22" s="23"/>
      <c r="F22" s="7"/>
      <c r="G22" s="7"/>
      <c r="H22" s="7"/>
      <c r="I22" s="7"/>
      <c r="J22" s="7"/>
      <c r="K22" s="7"/>
      <c r="L22" s="7"/>
      <c r="M22" s="7"/>
      <c r="N22" s="7"/>
      <c r="O22" s="7"/>
      <c r="P22" s="7"/>
      <c r="Q22" s="7"/>
      <c r="R22" s="7"/>
    </row>
    <row r="23" spans="1:18" ht="15" x14ac:dyDescent="0.2">
      <c r="A23" s="20"/>
      <c r="B23" s="20"/>
      <c r="C23" s="21" t="str">
        <f ca="1">IF(INDIRECT(CONCATENATE("Water","!B107"))=0,"",INDIRECT(CONCATENATE("Water","!B107")))</f>
        <v>MICS20</v>
      </c>
      <c r="D23" s="7"/>
      <c r="E23" s="24"/>
      <c r="F23" s="7"/>
      <c r="G23" s="7"/>
      <c r="H23" s="7"/>
      <c r="I23" s="7"/>
      <c r="J23" s="7"/>
      <c r="K23" s="7"/>
      <c r="L23" s="7"/>
      <c r="M23" s="7"/>
      <c r="N23" s="7"/>
      <c r="O23" s="7"/>
      <c r="P23" s="7"/>
      <c r="Q23" s="7"/>
      <c r="R23" s="7"/>
    </row>
    <row r="24" spans="1:18" x14ac:dyDescent="0.2">
      <c r="A24" s="20"/>
      <c r="B24" s="20"/>
      <c r="C24" s="21" t="str">
        <f ca="1">IF(INDIRECT(CONCATENATE("Water","!B108"))=0,"",INDIRECT(CONCATENATE("Water","!B108")))</f>
        <v/>
      </c>
      <c r="D24" s="7"/>
      <c r="E24" s="7"/>
      <c r="F24" s="7"/>
      <c r="G24" s="7"/>
      <c r="H24" s="7"/>
      <c r="I24" s="7"/>
      <c r="J24" s="7"/>
      <c r="K24" s="7"/>
      <c r="L24" s="7"/>
      <c r="M24" s="7"/>
      <c r="N24" s="7"/>
      <c r="O24" s="7"/>
      <c r="P24" s="7"/>
      <c r="Q24" s="7"/>
      <c r="R24" s="7"/>
    </row>
    <row r="25" spans="1:18" x14ac:dyDescent="0.2">
      <c r="A25" s="20"/>
      <c r="B25" s="20"/>
      <c r="C25" s="21" t="str">
        <f ca="1">IF(INDIRECT(CONCATENATE("Water","!B109"))=0,"",INDIRECT(CONCATENATE("Water","!B109")))</f>
        <v/>
      </c>
      <c r="D25" s="7"/>
      <c r="E25" s="7"/>
      <c r="F25" s="7"/>
      <c r="G25" s="7"/>
      <c r="H25" s="7"/>
      <c r="I25" s="7"/>
      <c r="J25" s="7"/>
      <c r="K25" s="7"/>
      <c r="L25" s="7"/>
      <c r="M25" s="7"/>
      <c r="N25" s="7"/>
      <c r="O25" s="7"/>
      <c r="P25" s="7"/>
      <c r="Q25" s="7"/>
      <c r="R25" s="7"/>
    </row>
    <row r="26" spans="1:18" x14ac:dyDescent="0.2">
      <c r="A26" s="20"/>
      <c r="B26" s="20"/>
      <c r="C26" s="21" t="str">
        <f ca="1">IF(INDIRECT(CONCATENATE("Water","!B110"))=0,"",INDIRECT(CONCATENATE("Water","!B110")))</f>
        <v/>
      </c>
      <c r="D26" s="7"/>
      <c r="E26" s="7"/>
      <c r="F26" s="7"/>
      <c r="G26" s="7"/>
      <c r="H26" s="7"/>
      <c r="I26" s="7"/>
      <c r="J26" s="7"/>
      <c r="K26" s="7"/>
      <c r="L26" s="7"/>
      <c r="M26" s="7"/>
      <c r="N26" s="7"/>
      <c r="O26" s="7"/>
      <c r="P26" s="7"/>
      <c r="Q26" s="7"/>
      <c r="R26" s="7"/>
    </row>
    <row r="27" spans="1:18" x14ac:dyDescent="0.2">
      <c r="A27" s="20"/>
      <c r="B27" s="20"/>
      <c r="C27" s="21" t="str">
        <f ca="1">IF(INDIRECT(CONCATENATE("Water","!B111"))=0,"",INDIRECT(CONCATENATE("Water","!B111")))</f>
        <v/>
      </c>
      <c r="D27" s="7"/>
      <c r="E27" s="7"/>
      <c r="F27" s="7"/>
      <c r="G27" s="7"/>
      <c r="H27" s="7"/>
      <c r="I27" s="7"/>
      <c r="J27" s="7"/>
      <c r="K27" s="7"/>
      <c r="L27" s="7"/>
      <c r="M27" s="7"/>
      <c r="N27" s="7"/>
      <c r="O27" s="7"/>
      <c r="P27" s="7"/>
      <c r="Q27" s="7"/>
      <c r="R27" s="7"/>
    </row>
    <row r="28" spans="1:18" x14ac:dyDescent="0.2">
      <c r="A28" s="20"/>
      <c r="B28" s="20"/>
      <c r="C28" s="21" t="str">
        <f ca="1">IF(INDIRECT(CONCATENATE("Water","!B112"))=0,"",INDIRECT(CONCATENATE("Water","!B112")))</f>
        <v/>
      </c>
      <c r="D28" s="7"/>
      <c r="E28" s="7"/>
      <c r="F28" s="7"/>
      <c r="G28" s="7"/>
      <c r="H28" s="7"/>
      <c r="I28" s="7"/>
      <c r="J28" s="7"/>
      <c r="K28" s="7"/>
      <c r="L28" s="7"/>
      <c r="M28" s="7"/>
      <c r="N28" s="7"/>
      <c r="O28" s="7"/>
      <c r="P28" s="7"/>
      <c r="Q28" s="7"/>
      <c r="R28" s="7"/>
    </row>
    <row r="29" spans="1:18" x14ac:dyDescent="0.2">
      <c r="A29" s="20"/>
      <c r="B29" s="20"/>
      <c r="C29" s="21" t="str">
        <f ca="1">IF(INDIRECT(CONCATENATE("Water","!B113"))=0,"",INDIRECT(CONCATENATE("Water","!B113")))</f>
        <v/>
      </c>
      <c r="D29" s="7"/>
      <c r="E29" s="7"/>
      <c r="F29" s="7"/>
      <c r="G29" s="7"/>
      <c r="H29" s="7"/>
      <c r="I29" s="7"/>
      <c r="J29" s="7"/>
      <c r="K29" s="7"/>
      <c r="L29" s="7"/>
      <c r="M29" s="7"/>
      <c r="N29" s="7"/>
      <c r="O29" s="7"/>
      <c r="P29" s="7"/>
      <c r="Q29" s="7"/>
      <c r="R29" s="7"/>
    </row>
    <row r="30" spans="1:18" x14ac:dyDescent="0.2">
      <c r="A30" s="20"/>
      <c r="B30" s="20"/>
      <c r="C30" s="21" t="str">
        <f ca="1">IF(INDIRECT(CONCATENATE("Water","!B114"))=0,"",INDIRECT(CONCATENATE("Water","!B114")))</f>
        <v/>
      </c>
      <c r="D30" s="7"/>
      <c r="E30" s="7"/>
      <c r="F30" s="7"/>
      <c r="G30" s="7"/>
      <c r="H30" s="7"/>
      <c r="I30" s="7"/>
      <c r="J30" s="7"/>
      <c r="K30" s="7"/>
      <c r="L30" s="7"/>
      <c r="M30" s="7"/>
      <c r="N30" s="7"/>
      <c r="O30" s="7"/>
      <c r="P30" s="7"/>
      <c r="Q30" s="7"/>
      <c r="R30" s="7"/>
    </row>
    <row r="31" spans="1:18" x14ac:dyDescent="0.2">
      <c r="A31" s="20"/>
      <c r="B31" s="20"/>
      <c r="C31" s="21" t="str">
        <f ca="1">IF(INDIRECT(CONCATENATE("Water","!B115"))=0,"",INDIRECT(CONCATENATE("Water","!B115")))</f>
        <v/>
      </c>
      <c r="D31" s="7"/>
      <c r="E31" s="7"/>
      <c r="F31" s="7"/>
      <c r="G31" s="7"/>
      <c r="H31" s="7"/>
      <c r="I31" s="7"/>
      <c r="J31" s="7"/>
      <c r="K31" s="7"/>
      <c r="L31" s="7"/>
      <c r="M31" s="7"/>
      <c r="N31" s="7"/>
      <c r="O31" s="7"/>
      <c r="P31" s="7"/>
      <c r="Q31" s="7"/>
      <c r="R31" s="7"/>
    </row>
    <row r="32" spans="1:18" x14ac:dyDescent="0.2">
      <c r="A32" s="20"/>
      <c r="B32" s="20"/>
      <c r="C32" s="21" t="str">
        <f ca="1">IF(INDIRECT(CONCATENATE("Water","!B116"))=0,"",INDIRECT(CONCATENATE("Water","!B116")))</f>
        <v/>
      </c>
      <c r="D32" s="7"/>
      <c r="E32" s="7"/>
      <c r="F32" s="7"/>
      <c r="G32" s="7"/>
      <c r="H32" s="7"/>
      <c r="I32" s="7"/>
      <c r="J32" s="7"/>
      <c r="K32" s="7"/>
      <c r="L32" s="7"/>
      <c r="M32" s="7"/>
      <c r="N32" s="7"/>
      <c r="O32" s="7"/>
      <c r="P32" s="7"/>
      <c r="Q32" s="7"/>
      <c r="R32" s="7"/>
    </row>
    <row r="33" spans="1:18" ht="3" customHeight="1" x14ac:dyDescent="0.2">
      <c r="A33" s="6"/>
      <c r="B33" s="6"/>
      <c r="C33" s="21"/>
      <c r="D33" s="7"/>
      <c r="E33" s="7"/>
      <c r="F33" s="7"/>
      <c r="G33" s="7"/>
      <c r="H33" s="7"/>
      <c r="I33" s="7"/>
      <c r="J33" s="7"/>
      <c r="K33" s="7"/>
      <c r="L33" s="7"/>
      <c r="M33" s="7"/>
      <c r="N33" s="7"/>
      <c r="O33" s="7"/>
      <c r="P33" s="7"/>
      <c r="Q33" s="7"/>
      <c r="R33" s="7"/>
    </row>
    <row r="34" spans="1:18" ht="15.95" customHeight="1" x14ac:dyDescent="0.2">
      <c r="A34" s="25"/>
      <c r="B34" s="25"/>
      <c r="C34" s="26"/>
      <c r="D34" s="6"/>
      <c r="E34" s="7"/>
      <c r="F34" s="7"/>
      <c r="G34" s="7"/>
      <c r="H34" s="7"/>
      <c r="I34" s="7"/>
      <c r="J34" s="7"/>
      <c r="K34" s="7"/>
      <c r="L34" s="7"/>
      <c r="M34" s="7"/>
      <c r="N34" s="7"/>
      <c r="O34" s="7"/>
      <c r="P34" s="7"/>
      <c r="Q34" s="7"/>
      <c r="R34" s="7"/>
    </row>
    <row r="35" spans="1:18" ht="23.25" x14ac:dyDescent="0.2">
      <c r="A35" s="25"/>
      <c r="B35" s="25"/>
      <c r="C35" s="25"/>
      <c r="D35" s="6"/>
      <c r="E35" s="7"/>
      <c r="F35" s="7"/>
      <c r="G35" s="7"/>
      <c r="H35" s="7"/>
      <c r="I35" s="7"/>
      <c r="J35" s="7"/>
      <c r="K35" s="7"/>
      <c r="L35" s="7"/>
      <c r="M35" s="7"/>
      <c r="N35" s="7"/>
      <c r="O35" s="7"/>
      <c r="P35" s="7"/>
      <c r="Q35" s="7"/>
      <c r="R35" s="7"/>
    </row>
    <row r="36" spans="1:18" ht="15" x14ac:dyDescent="0.2">
      <c r="A36" s="27"/>
      <c r="B36" s="28"/>
      <c r="C36" s="29"/>
      <c r="D36" s="6"/>
      <c r="E36" s="7"/>
      <c r="F36" s="7"/>
      <c r="G36" s="7"/>
      <c r="H36" s="7"/>
      <c r="I36" s="7"/>
      <c r="J36" s="7"/>
      <c r="K36" s="7"/>
      <c r="L36" s="7"/>
      <c r="M36" s="7"/>
      <c r="N36" s="7"/>
      <c r="O36" s="7"/>
      <c r="P36" s="7"/>
      <c r="Q36" s="7"/>
      <c r="R36" s="7"/>
    </row>
    <row r="37" spans="1:18" ht="15" x14ac:dyDescent="0.2">
      <c r="A37" s="27"/>
      <c r="B37" s="28"/>
      <c r="C37" s="30"/>
      <c r="D37" s="6"/>
      <c r="E37" s="7"/>
      <c r="F37" s="7"/>
      <c r="G37" s="7"/>
      <c r="H37" s="7"/>
      <c r="I37" s="7"/>
      <c r="J37" s="7"/>
      <c r="K37" s="7"/>
      <c r="L37" s="7"/>
      <c r="M37" s="7"/>
      <c r="N37" s="7"/>
      <c r="O37" s="7"/>
      <c r="P37" s="7"/>
      <c r="Q37" s="7"/>
      <c r="R37" s="7"/>
    </row>
    <row r="38" spans="1:18" ht="15" x14ac:dyDescent="0.2">
      <c r="A38" s="27"/>
      <c r="B38" s="28"/>
      <c r="C38" s="31"/>
      <c r="D38" s="6"/>
      <c r="E38" s="7"/>
      <c r="F38" s="7"/>
      <c r="G38" s="7"/>
      <c r="H38" s="7"/>
      <c r="I38" s="7"/>
      <c r="J38" s="7"/>
      <c r="K38" s="7"/>
      <c r="L38" s="7"/>
      <c r="M38" s="7"/>
      <c r="N38" s="7"/>
      <c r="O38" s="7"/>
      <c r="P38" s="7"/>
      <c r="Q38" s="7"/>
      <c r="R38" s="7"/>
    </row>
    <row r="39" spans="1:18" ht="15" x14ac:dyDescent="0.2">
      <c r="A39" s="27"/>
      <c r="B39" s="28"/>
      <c r="C39" s="31"/>
      <c r="D39" s="6"/>
      <c r="E39" s="7"/>
      <c r="F39" s="7"/>
      <c r="G39" s="7"/>
      <c r="H39" s="7"/>
      <c r="I39" s="7"/>
      <c r="J39" s="7"/>
      <c r="K39" s="7"/>
      <c r="L39" s="7"/>
      <c r="M39" s="7"/>
      <c r="N39" s="7"/>
      <c r="O39" s="7"/>
      <c r="P39" s="7"/>
      <c r="Q39" s="7"/>
      <c r="R39" s="7"/>
    </row>
    <row r="40" spans="1:18" ht="15" x14ac:dyDescent="0.2">
      <c r="A40" s="27"/>
      <c r="B40" s="28"/>
      <c r="C40" s="31"/>
      <c r="D40" s="6"/>
      <c r="E40" s="7"/>
      <c r="F40" s="7"/>
      <c r="G40" s="7"/>
      <c r="H40" s="7"/>
      <c r="I40" s="7"/>
      <c r="J40" s="7"/>
      <c r="K40" s="7"/>
      <c r="L40" s="7"/>
      <c r="M40" s="7"/>
      <c r="N40" s="7"/>
      <c r="O40" s="7"/>
      <c r="P40" s="7"/>
      <c r="Q40" s="7"/>
      <c r="R40" s="7"/>
    </row>
    <row r="41" spans="1:18" ht="15" x14ac:dyDescent="0.2">
      <c r="A41" s="27"/>
      <c r="B41" s="28"/>
      <c r="C41" s="31"/>
      <c r="D41" s="6"/>
      <c r="E41" s="7"/>
      <c r="F41" s="7"/>
      <c r="G41" s="7"/>
      <c r="H41" s="7"/>
      <c r="I41" s="7"/>
      <c r="J41" s="7"/>
      <c r="K41" s="7"/>
      <c r="L41" s="7"/>
      <c r="M41" s="7"/>
      <c r="N41" s="7"/>
      <c r="O41" s="7"/>
      <c r="P41" s="7"/>
      <c r="Q41" s="7"/>
      <c r="R41" s="7"/>
    </row>
    <row r="42" spans="1:18" ht="15" x14ac:dyDescent="0.2">
      <c r="A42" s="27"/>
      <c r="B42" s="28"/>
      <c r="C42" s="31"/>
      <c r="D42" s="6"/>
      <c r="E42" s="7"/>
      <c r="F42" s="7"/>
      <c r="G42" s="7"/>
      <c r="H42" s="7"/>
      <c r="I42" s="7"/>
      <c r="J42" s="7"/>
      <c r="K42" s="7"/>
      <c r="L42" s="7"/>
      <c r="M42" s="7"/>
      <c r="N42" s="7"/>
      <c r="O42" s="7"/>
      <c r="P42" s="7"/>
      <c r="Q42" s="7"/>
      <c r="R42" s="7"/>
    </row>
    <row r="43" spans="1:18" ht="15" x14ac:dyDescent="0.2">
      <c r="A43" s="27"/>
      <c r="B43" s="28"/>
      <c r="D43" s="6"/>
      <c r="E43" s="7"/>
      <c r="F43" s="7"/>
      <c r="G43" s="7"/>
      <c r="H43" s="7"/>
      <c r="I43" s="7"/>
      <c r="J43" s="7"/>
      <c r="K43" s="7"/>
      <c r="L43" s="7"/>
      <c r="M43" s="7"/>
      <c r="N43" s="7"/>
      <c r="O43" s="7"/>
      <c r="P43" s="7"/>
      <c r="Q43" s="7"/>
      <c r="R43" s="7"/>
    </row>
    <row r="44" spans="1:18" ht="15" x14ac:dyDescent="0.2">
      <c r="A44" s="6"/>
      <c r="B44" s="6"/>
      <c r="C44" s="6"/>
      <c r="D44" s="6"/>
      <c r="E44" s="7"/>
      <c r="F44" s="7"/>
      <c r="G44" s="7"/>
      <c r="H44" s="7"/>
      <c r="I44" s="7"/>
      <c r="J44" s="7"/>
      <c r="K44" s="7"/>
      <c r="L44" s="7"/>
      <c r="M44" s="7"/>
      <c r="N44" s="7"/>
      <c r="O44" s="7"/>
      <c r="P44" s="7"/>
      <c r="Q44" s="7"/>
      <c r="R44" s="7"/>
    </row>
    <row r="45" spans="1:18" ht="15" x14ac:dyDescent="0.2">
      <c r="A45" s="6"/>
      <c r="B45" s="6"/>
      <c r="C45" s="6"/>
      <c r="D45" s="6"/>
      <c r="E45" s="7"/>
      <c r="F45" s="7"/>
      <c r="G45" s="7"/>
      <c r="H45" s="7"/>
      <c r="I45" s="7"/>
      <c r="J45" s="7"/>
      <c r="K45" s="7"/>
      <c r="L45" s="7"/>
      <c r="M45" s="7"/>
      <c r="N45" s="7"/>
      <c r="O45" s="7"/>
      <c r="P45" s="7"/>
      <c r="Q45" s="7"/>
      <c r="R45" s="7"/>
    </row>
    <row r="46" spans="1:18" ht="15" x14ac:dyDescent="0.2">
      <c r="A46" s="6"/>
      <c r="B46" s="6"/>
      <c r="C46" s="6"/>
      <c r="D46" s="6"/>
    </row>
    <row r="47" spans="1:18" ht="15" x14ac:dyDescent="0.2">
      <c r="A47" s="6"/>
      <c r="B47" s="6"/>
      <c r="C47" s="6"/>
      <c r="D47" s="6"/>
    </row>
    <row r="48" spans="1:18" ht="15" x14ac:dyDescent="0.2">
      <c r="A48" s="6"/>
      <c r="B48" s="6"/>
      <c r="C48" s="6"/>
      <c r="D48" s="6"/>
    </row>
    <row r="49" spans="1:12" ht="15" x14ac:dyDescent="0.2">
      <c r="A49" s="6"/>
      <c r="B49" s="6"/>
      <c r="C49" s="6"/>
      <c r="D49" s="6"/>
    </row>
    <row r="55" spans="1:12" x14ac:dyDescent="0.2">
      <c r="L55" s="32" t="str">
        <f>+IF(ISNUMBER(M48), "", "Insufficient data to estimate safely managed sanitation services at national level")</f>
        <v>Insufficient data to estimate safely managed sanitation services at national level</v>
      </c>
    </row>
    <row r="107" spans="1:21" s="122" customFormat="1" x14ac:dyDescent="0.2"/>
    <row r="108" spans="1:21" s="123" customFormat="1" ht="22.5" customHeight="1" x14ac:dyDescent="0.35">
      <c r="A108" s="2170"/>
      <c r="B108" s="2171"/>
      <c r="C108" s="129"/>
      <c r="D108" s="129"/>
      <c r="E108" s="129"/>
      <c r="F108" s="129"/>
      <c r="G108" s="129"/>
      <c r="H108" s="129"/>
      <c r="I108" s="129"/>
      <c r="J108" s="129"/>
      <c r="K108" s="129"/>
      <c r="L108" s="129"/>
      <c r="M108" s="129"/>
      <c r="N108" s="129"/>
      <c r="O108" s="129"/>
      <c r="P108" s="129"/>
      <c r="Q108" s="129"/>
      <c r="R108" s="129"/>
      <c r="S108" s="129"/>
      <c r="T108" s="129"/>
      <c r="U108" s="129"/>
    </row>
    <row r="109" spans="1:21" s="123" customFormat="1" ht="22.5" customHeight="1"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pans="1:21" s="123" customFormat="1" ht="23.85" customHeight="1"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pans="1:21" s="123" customFormat="1" ht="23.85" customHeight="1"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pans="1:21" s="123" customFormat="1" ht="15" customHeight="1"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pans="1:21" s="123" customFormat="1" ht="15" customHeight="1" x14ac:dyDescent="0.2">
      <c r="A113" s="2166"/>
      <c r="B113" s="2167"/>
      <c r="C113" s="129"/>
      <c r="D113" s="129"/>
      <c r="E113" s="129"/>
      <c r="F113" s="129"/>
      <c r="G113" s="129"/>
      <c r="H113" s="129"/>
      <c r="I113" s="129"/>
      <c r="J113" s="129"/>
      <c r="K113" s="129"/>
      <c r="L113" s="129"/>
      <c r="M113" s="129"/>
      <c r="N113" s="129"/>
      <c r="O113" s="129"/>
      <c r="P113" s="129"/>
      <c r="Q113" s="129"/>
      <c r="R113" s="129"/>
      <c r="S113" s="129"/>
      <c r="T113" s="129"/>
      <c r="U113" s="129"/>
    </row>
    <row r="114" spans="1:21" s="123" customFormat="1" ht="15" customHeight="1" x14ac:dyDescent="0.2">
      <c r="A114" s="2168"/>
      <c r="B114" s="2169"/>
      <c r="C114" s="129"/>
      <c r="D114" s="129"/>
      <c r="E114" s="129"/>
      <c r="F114" s="129"/>
      <c r="G114" s="129"/>
      <c r="H114" s="129"/>
      <c r="I114" s="129"/>
      <c r="J114" s="129"/>
      <c r="K114" s="129"/>
      <c r="L114" s="129"/>
      <c r="M114" s="129"/>
      <c r="N114" s="129"/>
      <c r="O114" s="129"/>
      <c r="P114" s="129"/>
      <c r="Q114" s="129"/>
      <c r="R114" s="129"/>
      <c r="S114" s="129"/>
      <c r="T114" s="129"/>
      <c r="U114" s="129"/>
    </row>
    <row r="115" spans="1:21" s="123" customFormat="1" ht="15" customHeight="1"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pans="1:21" s="122" customFormat="1" x14ac:dyDescent="0.2"/>
    <row r="117" spans="1:21" s="122" customFormat="1" x14ac:dyDescent="0.2"/>
    <row r="207" spans="1:2" s="122" customFormat="1" x14ac:dyDescent="0.2"/>
    <row r="208" spans="1:2" s="123" customFormat="1" ht="22.5" customHeight="1" x14ac:dyDescent="0.35">
      <c r="A208" s="2170"/>
      <c r="B208" s="2171"/>
    </row>
    <row r="209" spans="1:2" s="123" customFormat="1" ht="22.5" customHeight="1" x14ac:dyDescent="0.35">
      <c r="A209" s="124"/>
      <c r="B209" s="125"/>
    </row>
    <row r="210" spans="1:2" s="123" customFormat="1" ht="22.5" customHeight="1" x14ac:dyDescent="0.35">
      <c r="A210" s="120"/>
      <c r="B210" s="126"/>
    </row>
    <row r="211" spans="1:2" s="123" customFormat="1" ht="22.5" customHeight="1" x14ac:dyDescent="0.35">
      <c r="A211" s="119"/>
      <c r="B211" s="125"/>
    </row>
    <row r="212" spans="1:2" s="123" customFormat="1" ht="15" customHeight="1" x14ac:dyDescent="0.2">
      <c r="A212" s="127"/>
      <c r="B212" s="125"/>
    </row>
    <row r="213" spans="1:2" s="123" customFormat="1" ht="15" customHeight="1" x14ac:dyDescent="0.2">
      <c r="A213" s="2166"/>
      <c r="B213" s="2167"/>
    </row>
    <row r="214" spans="1:2" s="123" customFormat="1" ht="15" customHeight="1" x14ac:dyDescent="0.2">
      <c r="A214" s="2172"/>
      <c r="B214" s="2173"/>
    </row>
    <row r="215" spans="1:2" s="123" customFormat="1" ht="15" customHeight="1" x14ac:dyDescent="0.2">
      <c r="A215" s="125"/>
      <c r="B215" s="128"/>
    </row>
    <row r="216" spans="1:2" s="122" customFormat="1" x14ac:dyDescent="0.2"/>
    <row r="217" spans="1:2" s="122" customFormat="1"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xr:uid="{00000000-0004-0000-0000-000000000000}"/>
    <hyperlink ref="C15" location="Water!A1" display="Water" xr:uid="{00000000-0004-0000-0000-000001000000}"/>
    <hyperlink ref="C16" location="Sanitation!A1" display="Sanitation" xr:uid="{00000000-0004-0000-0000-000002000000}"/>
    <hyperlink ref="C21" location="Water!A1" display="Hyper" xr:uid="{00000000-0004-0000-0000-000003000000}"/>
    <hyperlink ref="C22" location="Introduction!A1" display="Introduction!A1" xr:uid="{00000000-0004-0000-0000-000004000000}"/>
    <hyperlink ref="C23" location="Introduction!A1" display="Introduction!A1" xr:uid="{00000000-0004-0000-0000-000005000000}"/>
    <hyperlink ref="C24" location="Introduction!A1" display="Introduction!A1" xr:uid="{00000000-0004-0000-0000-000006000000}"/>
    <hyperlink ref="C25" location="Introduction!A1" display="Introduction!A1" xr:uid="{00000000-0004-0000-0000-000007000000}"/>
    <hyperlink ref="C26" location="Introduction!A1" display="Introduction!A1" xr:uid="{00000000-0004-0000-0000-000008000000}"/>
    <hyperlink ref="C27" location="Introduction!A1" display="Introduction!A1" xr:uid="{00000000-0004-0000-0000-000009000000}"/>
    <hyperlink ref="C28" location="Introduction!A1" display="Introduction!A1" xr:uid="{00000000-0004-0000-0000-00000A000000}"/>
    <hyperlink ref="C29" location="Introduction!A1" display="Introduction!A1" xr:uid="{00000000-0004-0000-0000-00000B000000}"/>
    <hyperlink ref="C30:C32" location="Introduction!A1" display="Introduction!A1" xr:uid="{00000000-0004-0000-0000-00000C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0" zoomScaleNormal="100" workbookViewId="0">
      <selection activeCell="Y304" sqref="Y304"/>
    </sheetView>
  </sheetViews>
  <sheetFormatPr defaultColWidth="9.140625" defaultRowHeight="12.75" x14ac:dyDescent="0.2"/>
  <cols>
    <col min="1" max="5" width="9" style="36" customWidth="1"/>
    <col min="6" max="7" width="9" style="39" customWidth="1"/>
    <col min="8" max="38" width="9" style="36" customWidth="1"/>
    <col min="39" max="261" width="9.140625" style="36"/>
    <col min="262" max="262" width="5" style="36" customWidth="1"/>
    <col min="263" max="263" width="13.85546875" style="36" customWidth="1"/>
    <col min="264" max="265" width="6.28515625" style="36" customWidth="1"/>
    <col min="266" max="267" width="7" style="36" customWidth="1"/>
    <col min="268" max="274" width="6.28515625" style="36" customWidth="1"/>
    <col min="275" max="517" width="9.140625" style="36"/>
    <col min="518" max="518" width="5" style="36" customWidth="1"/>
    <col min="519" max="519" width="13.85546875" style="36" customWidth="1"/>
    <col min="520" max="521" width="6.28515625" style="36" customWidth="1"/>
    <col min="522" max="523" width="7" style="36" customWidth="1"/>
    <col min="524" max="530" width="6.28515625" style="36" customWidth="1"/>
    <col min="531" max="773" width="9.140625" style="36"/>
    <col min="774" max="774" width="5" style="36" customWidth="1"/>
    <col min="775" max="775" width="13.85546875" style="36" customWidth="1"/>
    <col min="776" max="777" width="6.28515625" style="36" customWidth="1"/>
    <col min="778" max="779" width="7" style="36" customWidth="1"/>
    <col min="780" max="786" width="6.28515625" style="36" customWidth="1"/>
    <col min="787" max="1029" width="9.140625" style="36"/>
    <col min="1030" max="1030" width="5" style="36" customWidth="1"/>
    <col min="1031" max="1031" width="13.85546875" style="36" customWidth="1"/>
    <col min="1032" max="1033" width="6.28515625" style="36" customWidth="1"/>
    <col min="1034" max="1035" width="7" style="36" customWidth="1"/>
    <col min="1036" max="1042" width="6.28515625" style="36" customWidth="1"/>
    <col min="1043" max="1285" width="9.140625" style="36"/>
    <col min="1286" max="1286" width="5" style="36" customWidth="1"/>
    <col min="1287" max="1287" width="13.85546875" style="36" customWidth="1"/>
    <col min="1288" max="1289" width="6.28515625" style="36" customWidth="1"/>
    <col min="1290" max="1291" width="7" style="36" customWidth="1"/>
    <col min="1292" max="1298" width="6.28515625" style="36" customWidth="1"/>
    <col min="1299" max="1541" width="9.140625" style="36"/>
    <col min="1542" max="1542" width="5" style="36" customWidth="1"/>
    <col min="1543" max="1543" width="13.85546875" style="36" customWidth="1"/>
    <col min="1544" max="1545" width="6.28515625" style="36" customWidth="1"/>
    <col min="1546" max="1547" width="7" style="36" customWidth="1"/>
    <col min="1548" max="1554" width="6.28515625" style="36" customWidth="1"/>
    <col min="1555" max="1797" width="9.140625" style="36"/>
    <col min="1798" max="1798" width="5" style="36" customWidth="1"/>
    <col min="1799" max="1799" width="13.85546875" style="36" customWidth="1"/>
    <col min="1800" max="1801" width="6.28515625" style="36" customWidth="1"/>
    <col min="1802" max="1803" width="7" style="36" customWidth="1"/>
    <col min="1804" max="1810" width="6.28515625" style="36" customWidth="1"/>
    <col min="1811" max="2053" width="9.140625" style="36"/>
    <col min="2054" max="2054" width="5" style="36" customWidth="1"/>
    <col min="2055" max="2055" width="13.85546875" style="36" customWidth="1"/>
    <col min="2056" max="2057" width="6.28515625" style="36" customWidth="1"/>
    <col min="2058" max="2059" width="7" style="36" customWidth="1"/>
    <col min="2060" max="2066" width="6.28515625" style="36" customWidth="1"/>
    <col min="2067" max="2309" width="9.140625" style="36"/>
    <col min="2310" max="2310" width="5" style="36" customWidth="1"/>
    <col min="2311" max="2311" width="13.85546875" style="36" customWidth="1"/>
    <col min="2312" max="2313" width="6.28515625" style="36" customWidth="1"/>
    <col min="2314" max="2315" width="7" style="36" customWidth="1"/>
    <col min="2316" max="2322" width="6.28515625" style="36" customWidth="1"/>
    <col min="2323" max="2565" width="9.140625" style="36"/>
    <col min="2566" max="2566" width="5" style="36" customWidth="1"/>
    <col min="2567" max="2567" width="13.85546875" style="36" customWidth="1"/>
    <col min="2568" max="2569" width="6.28515625" style="36" customWidth="1"/>
    <col min="2570" max="2571" width="7" style="36" customWidth="1"/>
    <col min="2572" max="2578" width="6.28515625" style="36" customWidth="1"/>
    <col min="2579" max="2821" width="9.140625" style="36"/>
    <col min="2822" max="2822" width="5" style="36" customWidth="1"/>
    <col min="2823" max="2823" width="13.85546875" style="36" customWidth="1"/>
    <col min="2824" max="2825" width="6.28515625" style="36" customWidth="1"/>
    <col min="2826" max="2827" width="7" style="36" customWidth="1"/>
    <col min="2828" max="2834" width="6.28515625" style="36" customWidth="1"/>
    <col min="2835" max="3077" width="9.140625" style="36"/>
    <col min="3078" max="3078" width="5" style="36" customWidth="1"/>
    <col min="3079" max="3079" width="13.85546875" style="36" customWidth="1"/>
    <col min="3080" max="3081" width="6.28515625" style="36" customWidth="1"/>
    <col min="3082" max="3083" width="7" style="36" customWidth="1"/>
    <col min="3084" max="3090" width="6.28515625" style="36" customWidth="1"/>
    <col min="3091" max="3333" width="9.140625" style="36"/>
    <col min="3334" max="3334" width="5" style="36" customWidth="1"/>
    <col min="3335" max="3335" width="13.85546875" style="36" customWidth="1"/>
    <col min="3336" max="3337" width="6.28515625" style="36" customWidth="1"/>
    <col min="3338" max="3339" width="7" style="36" customWidth="1"/>
    <col min="3340" max="3346" width="6.28515625" style="36" customWidth="1"/>
    <col min="3347" max="3589" width="9.140625" style="36"/>
    <col min="3590" max="3590" width="5" style="36" customWidth="1"/>
    <col min="3591" max="3591" width="13.85546875" style="36" customWidth="1"/>
    <col min="3592" max="3593" width="6.28515625" style="36" customWidth="1"/>
    <col min="3594" max="3595" width="7" style="36" customWidth="1"/>
    <col min="3596" max="3602" width="6.28515625" style="36" customWidth="1"/>
    <col min="3603" max="3845" width="9.140625" style="36"/>
    <col min="3846" max="3846" width="5" style="36" customWidth="1"/>
    <col min="3847" max="3847" width="13.85546875" style="36" customWidth="1"/>
    <col min="3848" max="3849" width="6.28515625" style="36" customWidth="1"/>
    <col min="3850" max="3851" width="7" style="36" customWidth="1"/>
    <col min="3852" max="3858" width="6.28515625" style="36" customWidth="1"/>
    <col min="3859" max="4101" width="9.140625" style="36"/>
    <col min="4102" max="4102" width="5" style="36" customWidth="1"/>
    <col min="4103" max="4103" width="13.85546875" style="36" customWidth="1"/>
    <col min="4104" max="4105" width="6.28515625" style="36" customWidth="1"/>
    <col min="4106" max="4107" width="7" style="36" customWidth="1"/>
    <col min="4108" max="4114" width="6.28515625" style="36" customWidth="1"/>
    <col min="4115" max="4357" width="9.140625" style="36"/>
    <col min="4358" max="4358" width="5" style="36" customWidth="1"/>
    <col min="4359" max="4359" width="13.85546875" style="36" customWidth="1"/>
    <col min="4360" max="4361" width="6.28515625" style="36" customWidth="1"/>
    <col min="4362" max="4363" width="7" style="36" customWidth="1"/>
    <col min="4364" max="4370" width="6.28515625" style="36" customWidth="1"/>
    <col min="4371" max="4613" width="9.140625" style="36"/>
    <col min="4614" max="4614" width="5" style="36" customWidth="1"/>
    <col min="4615" max="4615" width="13.85546875" style="36" customWidth="1"/>
    <col min="4616" max="4617" width="6.28515625" style="36" customWidth="1"/>
    <col min="4618" max="4619" width="7" style="36" customWidth="1"/>
    <col min="4620" max="4626" width="6.28515625" style="36" customWidth="1"/>
    <col min="4627" max="4869" width="9.140625" style="36"/>
    <col min="4870" max="4870" width="5" style="36" customWidth="1"/>
    <col min="4871" max="4871" width="13.85546875" style="36" customWidth="1"/>
    <col min="4872" max="4873" width="6.28515625" style="36" customWidth="1"/>
    <col min="4874" max="4875" width="7" style="36" customWidth="1"/>
    <col min="4876" max="4882" width="6.28515625" style="36" customWidth="1"/>
    <col min="4883" max="5125" width="9.140625" style="36"/>
    <col min="5126" max="5126" width="5" style="36" customWidth="1"/>
    <col min="5127" max="5127" width="13.85546875" style="36" customWidth="1"/>
    <col min="5128" max="5129" width="6.28515625" style="36" customWidth="1"/>
    <col min="5130" max="5131" width="7" style="36" customWidth="1"/>
    <col min="5132" max="5138" width="6.28515625" style="36" customWidth="1"/>
    <col min="5139" max="5381" width="9.140625" style="36"/>
    <col min="5382" max="5382" width="5" style="36" customWidth="1"/>
    <col min="5383" max="5383" width="13.85546875" style="36" customWidth="1"/>
    <col min="5384" max="5385" width="6.28515625" style="36" customWidth="1"/>
    <col min="5386" max="5387" width="7" style="36" customWidth="1"/>
    <col min="5388" max="5394" width="6.28515625" style="36" customWidth="1"/>
    <col min="5395" max="5637" width="9.140625" style="36"/>
    <col min="5638" max="5638" width="5" style="36" customWidth="1"/>
    <col min="5639" max="5639" width="13.85546875" style="36" customWidth="1"/>
    <col min="5640" max="5641" width="6.28515625" style="36" customWidth="1"/>
    <col min="5642" max="5643" width="7" style="36" customWidth="1"/>
    <col min="5644" max="5650" width="6.28515625" style="36" customWidth="1"/>
    <col min="5651" max="5893" width="9.140625" style="36"/>
    <col min="5894" max="5894" width="5" style="36" customWidth="1"/>
    <col min="5895" max="5895" width="13.85546875" style="36" customWidth="1"/>
    <col min="5896" max="5897" width="6.28515625" style="36" customWidth="1"/>
    <col min="5898" max="5899" width="7" style="36" customWidth="1"/>
    <col min="5900" max="5906" width="6.28515625" style="36" customWidth="1"/>
    <col min="5907" max="6149" width="9.140625" style="36"/>
    <col min="6150" max="6150" width="5" style="36" customWidth="1"/>
    <col min="6151" max="6151" width="13.85546875" style="36" customWidth="1"/>
    <col min="6152" max="6153" width="6.28515625" style="36" customWidth="1"/>
    <col min="6154" max="6155" width="7" style="36" customWidth="1"/>
    <col min="6156" max="6162" width="6.28515625" style="36" customWidth="1"/>
    <col min="6163" max="6405" width="9.140625" style="36"/>
    <col min="6406" max="6406" width="5" style="36" customWidth="1"/>
    <col min="6407" max="6407" width="13.85546875" style="36" customWidth="1"/>
    <col min="6408" max="6409" width="6.28515625" style="36" customWidth="1"/>
    <col min="6410" max="6411" width="7" style="36" customWidth="1"/>
    <col min="6412" max="6418" width="6.28515625" style="36" customWidth="1"/>
    <col min="6419" max="6661" width="9.140625" style="36"/>
    <col min="6662" max="6662" width="5" style="36" customWidth="1"/>
    <col min="6663" max="6663" width="13.85546875" style="36" customWidth="1"/>
    <col min="6664" max="6665" width="6.28515625" style="36" customWidth="1"/>
    <col min="6666" max="6667" width="7" style="36" customWidth="1"/>
    <col min="6668" max="6674" width="6.28515625" style="36" customWidth="1"/>
    <col min="6675" max="6917" width="9.140625" style="36"/>
    <col min="6918" max="6918" width="5" style="36" customWidth="1"/>
    <col min="6919" max="6919" width="13.85546875" style="36" customWidth="1"/>
    <col min="6920" max="6921" width="6.28515625" style="36" customWidth="1"/>
    <col min="6922" max="6923" width="7" style="36" customWidth="1"/>
    <col min="6924" max="6930" width="6.28515625" style="36" customWidth="1"/>
    <col min="6931" max="7173" width="9.140625" style="36"/>
    <col min="7174" max="7174" width="5" style="36" customWidth="1"/>
    <col min="7175" max="7175" width="13.85546875" style="36" customWidth="1"/>
    <col min="7176" max="7177" width="6.28515625" style="36" customWidth="1"/>
    <col min="7178" max="7179" width="7" style="36" customWidth="1"/>
    <col min="7180" max="7186" width="6.28515625" style="36" customWidth="1"/>
    <col min="7187" max="7429" width="9.140625" style="36"/>
    <col min="7430" max="7430" width="5" style="36" customWidth="1"/>
    <col min="7431" max="7431" width="13.85546875" style="36" customWidth="1"/>
    <col min="7432" max="7433" width="6.28515625" style="36" customWidth="1"/>
    <col min="7434" max="7435" width="7" style="36" customWidth="1"/>
    <col min="7436" max="7442" width="6.28515625" style="36" customWidth="1"/>
    <col min="7443" max="7685" width="9.140625" style="36"/>
    <col min="7686" max="7686" width="5" style="36" customWidth="1"/>
    <col min="7687" max="7687" width="13.85546875" style="36" customWidth="1"/>
    <col min="7688" max="7689" width="6.28515625" style="36" customWidth="1"/>
    <col min="7690" max="7691" width="7" style="36" customWidth="1"/>
    <col min="7692" max="7698" width="6.28515625" style="36" customWidth="1"/>
    <col min="7699" max="7941" width="9.140625" style="36"/>
    <col min="7942" max="7942" width="5" style="36" customWidth="1"/>
    <col min="7943" max="7943" width="13.85546875" style="36" customWidth="1"/>
    <col min="7944" max="7945" width="6.28515625" style="36" customWidth="1"/>
    <col min="7946" max="7947" width="7" style="36" customWidth="1"/>
    <col min="7948" max="7954" width="6.28515625" style="36" customWidth="1"/>
    <col min="7955" max="8197" width="9.140625" style="36"/>
    <col min="8198" max="8198" width="5" style="36" customWidth="1"/>
    <col min="8199" max="8199" width="13.85546875" style="36" customWidth="1"/>
    <col min="8200" max="8201" width="6.28515625" style="36" customWidth="1"/>
    <col min="8202" max="8203" width="7" style="36" customWidth="1"/>
    <col min="8204" max="8210" width="6.28515625" style="36" customWidth="1"/>
    <col min="8211" max="8453" width="9.140625" style="36"/>
    <col min="8454" max="8454" width="5" style="36" customWidth="1"/>
    <col min="8455" max="8455" width="13.85546875" style="36" customWidth="1"/>
    <col min="8456" max="8457" width="6.28515625" style="36" customWidth="1"/>
    <col min="8458" max="8459" width="7" style="36" customWidth="1"/>
    <col min="8460" max="8466" width="6.28515625" style="36" customWidth="1"/>
    <col min="8467" max="8709" width="9.140625" style="36"/>
    <col min="8710" max="8710" width="5" style="36" customWidth="1"/>
    <col min="8711" max="8711" width="13.85546875" style="36" customWidth="1"/>
    <col min="8712" max="8713" width="6.28515625" style="36" customWidth="1"/>
    <col min="8714" max="8715" width="7" style="36" customWidth="1"/>
    <col min="8716" max="8722" width="6.28515625" style="36" customWidth="1"/>
    <col min="8723" max="8965" width="9.140625" style="36"/>
    <col min="8966" max="8966" width="5" style="36" customWidth="1"/>
    <col min="8967" max="8967" width="13.85546875" style="36" customWidth="1"/>
    <col min="8968" max="8969" width="6.28515625" style="36" customWidth="1"/>
    <col min="8970" max="8971" width="7" style="36" customWidth="1"/>
    <col min="8972" max="8978" width="6.28515625" style="36" customWidth="1"/>
    <col min="8979" max="9221" width="9.140625" style="36"/>
    <col min="9222" max="9222" width="5" style="36" customWidth="1"/>
    <col min="9223" max="9223" width="13.85546875" style="36" customWidth="1"/>
    <col min="9224" max="9225" width="6.28515625" style="36" customWidth="1"/>
    <col min="9226" max="9227" width="7" style="36" customWidth="1"/>
    <col min="9228" max="9234" width="6.28515625" style="36" customWidth="1"/>
    <col min="9235" max="9477" width="9.140625" style="36"/>
    <col min="9478" max="9478" width="5" style="36" customWidth="1"/>
    <col min="9479" max="9479" width="13.85546875" style="36" customWidth="1"/>
    <col min="9480" max="9481" width="6.28515625" style="36" customWidth="1"/>
    <col min="9482" max="9483" width="7" style="36" customWidth="1"/>
    <col min="9484" max="9490" width="6.28515625" style="36" customWidth="1"/>
    <col min="9491" max="9733" width="9.140625" style="36"/>
    <col min="9734" max="9734" width="5" style="36" customWidth="1"/>
    <col min="9735" max="9735" width="13.85546875" style="36" customWidth="1"/>
    <col min="9736" max="9737" width="6.28515625" style="36" customWidth="1"/>
    <col min="9738" max="9739" width="7" style="36" customWidth="1"/>
    <col min="9740" max="9746" width="6.28515625" style="36" customWidth="1"/>
    <col min="9747" max="9989" width="9.140625" style="36"/>
    <col min="9990" max="9990" width="5" style="36" customWidth="1"/>
    <col min="9991" max="9991" width="13.85546875" style="36" customWidth="1"/>
    <col min="9992" max="9993" width="6.28515625" style="36" customWidth="1"/>
    <col min="9994" max="9995" width="7" style="36" customWidth="1"/>
    <col min="9996" max="10002" width="6.28515625" style="36" customWidth="1"/>
    <col min="10003" max="10245" width="9.140625" style="36"/>
    <col min="10246" max="10246" width="5" style="36" customWidth="1"/>
    <col min="10247" max="10247" width="13.85546875" style="36" customWidth="1"/>
    <col min="10248" max="10249" width="6.28515625" style="36" customWidth="1"/>
    <col min="10250" max="10251" width="7" style="36" customWidth="1"/>
    <col min="10252" max="10258" width="6.28515625" style="36" customWidth="1"/>
    <col min="10259" max="10501" width="9.140625" style="36"/>
    <col min="10502" max="10502" width="5" style="36" customWidth="1"/>
    <col min="10503" max="10503" width="13.85546875" style="36" customWidth="1"/>
    <col min="10504" max="10505" width="6.28515625" style="36" customWidth="1"/>
    <col min="10506" max="10507" width="7" style="36" customWidth="1"/>
    <col min="10508" max="10514" width="6.28515625" style="36" customWidth="1"/>
    <col min="10515" max="10757" width="9.140625" style="36"/>
    <col min="10758" max="10758" width="5" style="36" customWidth="1"/>
    <col min="10759" max="10759" width="13.85546875" style="36" customWidth="1"/>
    <col min="10760" max="10761" width="6.28515625" style="36" customWidth="1"/>
    <col min="10762" max="10763" width="7" style="36" customWidth="1"/>
    <col min="10764" max="10770" width="6.28515625" style="36" customWidth="1"/>
    <col min="10771" max="11013" width="9.140625" style="36"/>
    <col min="11014" max="11014" width="5" style="36" customWidth="1"/>
    <col min="11015" max="11015" width="13.85546875" style="36" customWidth="1"/>
    <col min="11016" max="11017" width="6.28515625" style="36" customWidth="1"/>
    <col min="11018" max="11019" width="7" style="36" customWidth="1"/>
    <col min="11020" max="11026" width="6.28515625" style="36" customWidth="1"/>
    <col min="11027" max="11269" width="9.140625" style="36"/>
    <col min="11270" max="11270" width="5" style="36" customWidth="1"/>
    <col min="11271" max="11271" width="13.85546875" style="36" customWidth="1"/>
    <col min="11272" max="11273" width="6.28515625" style="36" customWidth="1"/>
    <col min="11274" max="11275" width="7" style="36" customWidth="1"/>
    <col min="11276" max="11282" width="6.28515625" style="36" customWidth="1"/>
    <col min="11283" max="11525" width="9.140625" style="36"/>
    <col min="11526" max="11526" width="5" style="36" customWidth="1"/>
    <col min="11527" max="11527" width="13.85546875" style="36" customWidth="1"/>
    <col min="11528" max="11529" width="6.28515625" style="36" customWidth="1"/>
    <col min="11530" max="11531" width="7" style="36" customWidth="1"/>
    <col min="11532" max="11538" width="6.28515625" style="36" customWidth="1"/>
    <col min="11539" max="11781" width="9.140625" style="36"/>
    <col min="11782" max="11782" width="5" style="36" customWidth="1"/>
    <col min="11783" max="11783" width="13.85546875" style="36" customWidth="1"/>
    <col min="11784" max="11785" width="6.28515625" style="36" customWidth="1"/>
    <col min="11786" max="11787" width="7" style="36" customWidth="1"/>
    <col min="11788" max="11794" width="6.28515625" style="36" customWidth="1"/>
    <col min="11795" max="12037" width="9.140625" style="36"/>
    <col min="12038" max="12038" width="5" style="36" customWidth="1"/>
    <col min="12039" max="12039" width="13.85546875" style="36" customWidth="1"/>
    <col min="12040" max="12041" width="6.28515625" style="36" customWidth="1"/>
    <col min="12042" max="12043" width="7" style="36" customWidth="1"/>
    <col min="12044" max="12050" width="6.28515625" style="36" customWidth="1"/>
    <col min="12051" max="12293" width="9.140625" style="36"/>
    <col min="12294" max="12294" width="5" style="36" customWidth="1"/>
    <col min="12295" max="12295" width="13.85546875" style="36" customWidth="1"/>
    <col min="12296" max="12297" width="6.28515625" style="36" customWidth="1"/>
    <col min="12298" max="12299" width="7" style="36" customWidth="1"/>
    <col min="12300" max="12306" width="6.28515625" style="36" customWidth="1"/>
    <col min="12307" max="12549" width="9.140625" style="36"/>
    <col min="12550" max="12550" width="5" style="36" customWidth="1"/>
    <col min="12551" max="12551" width="13.85546875" style="36" customWidth="1"/>
    <col min="12552" max="12553" width="6.28515625" style="36" customWidth="1"/>
    <col min="12554" max="12555" width="7" style="36" customWidth="1"/>
    <col min="12556" max="12562" width="6.28515625" style="36" customWidth="1"/>
    <col min="12563" max="12805" width="9.140625" style="36"/>
    <col min="12806" max="12806" width="5" style="36" customWidth="1"/>
    <col min="12807" max="12807" width="13.85546875" style="36" customWidth="1"/>
    <col min="12808" max="12809" width="6.28515625" style="36" customWidth="1"/>
    <col min="12810" max="12811" width="7" style="36" customWidth="1"/>
    <col min="12812" max="12818" width="6.28515625" style="36" customWidth="1"/>
    <col min="12819" max="13061" width="9.140625" style="36"/>
    <col min="13062" max="13062" width="5" style="36" customWidth="1"/>
    <col min="13063" max="13063" width="13.85546875" style="36" customWidth="1"/>
    <col min="13064" max="13065" width="6.28515625" style="36" customWidth="1"/>
    <col min="13066" max="13067" width="7" style="36" customWidth="1"/>
    <col min="13068" max="13074" width="6.28515625" style="36" customWidth="1"/>
    <col min="13075" max="13317" width="9.140625" style="36"/>
    <col min="13318" max="13318" width="5" style="36" customWidth="1"/>
    <col min="13319" max="13319" width="13.85546875" style="36" customWidth="1"/>
    <col min="13320" max="13321" width="6.28515625" style="36" customWidth="1"/>
    <col min="13322" max="13323" width="7" style="36" customWidth="1"/>
    <col min="13324" max="13330" width="6.28515625" style="36" customWidth="1"/>
    <col min="13331" max="13573" width="9.140625" style="36"/>
    <col min="13574" max="13574" width="5" style="36" customWidth="1"/>
    <col min="13575" max="13575" width="13.85546875" style="36" customWidth="1"/>
    <col min="13576" max="13577" width="6.28515625" style="36" customWidth="1"/>
    <col min="13578" max="13579" width="7" style="36" customWidth="1"/>
    <col min="13580" max="13586" width="6.28515625" style="36" customWidth="1"/>
    <col min="13587" max="13829" width="9.140625" style="36"/>
    <col min="13830" max="13830" width="5" style="36" customWidth="1"/>
    <col min="13831" max="13831" width="13.85546875" style="36" customWidth="1"/>
    <col min="13832" max="13833" width="6.28515625" style="36" customWidth="1"/>
    <col min="13834" max="13835" width="7" style="36" customWidth="1"/>
    <col min="13836" max="13842" width="6.28515625" style="36" customWidth="1"/>
    <col min="13843" max="14085" width="9.140625" style="36"/>
    <col min="14086" max="14086" width="5" style="36" customWidth="1"/>
    <col min="14087" max="14087" width="13.85546875" style="36" customWidth="1"/>
    <col min="14088" max="14089" width="6.28515625" style="36" customWidth="1"/>
    <col min="14090" max="14091" width="7" style="36" customWidth="1"/>
    <col min="14092" max="14098" width="6.28515625" style="36" customWidth="1"/>
    <col min="14099" max="14341" width="9.140625" style="36"/>
    <col min="14342" max="14342" width="5" style="36" customWidth="1"/>
    <col min="14343" max="14343" width="13.85546875" style="36" customWidth="1"/>
    <col min="14344" max="14345" width="6.28515625" style="36" customWidth="1"/>
    <col min="14346" max="14347" width="7" style="36" customWidth="1"/>
    <col min="14348" max="14354" width="6.28515625" style="36" customWidth="1"/>
    <col min="14355" max="14597" width="9.140625" style="36"/>
    <col min="14598" max="14598" width="5" style="36" customWidth="1"/>
    <col min="14599" max="14599" width="13.85546875" style="36" customWidth="1"/>
    <col min="14600" max="14601" width="6.28515625" style="36" customWidth="1"/>
    <col min="14602" max="14603" width="7" style="36" customWidth="1"/>
    <col min="14604" max="14610" width="6.28515625" style="36" customWidth="1"/>
    <col min="14611" max="14853" width="9.140625" style="36"/>
    <col min="14854" max="14854" width="5" style="36" customWidth="1"/>
    <col min="14855" max="14855" width="13.85546875" style="36" customWidth="1"/>
    <col min="14856" max="14857" width="6.28515625" style="36" customWidth="1"/>
    <col min="14858" max="14859" width="7" style="36" customWidth="1"/>
    <col min="14860" max="14866" width="6.28515625" style="36" customWidth="1"/>
    <col min="14867" max="15109" width="9.140625" style="36"/>
    <col min="15110" max="15110" width="5" style="36" customWidth="1"/>
    <col min="15111" max="15111" width="13.85546875" style="36" customWidth="1"/>
    <col min="15112" max="15113" width="6.28515625" style="36" customWidth="1"/>
    <col min="15114" max="15115" width="7" style="36" customWidth="1"/>
    <col min="15116" max="15122" width="6.28515625" style="36" customWidth="1"/>
    <col min="15123" max="15365" width="9.140625" style="36"/>
    <col min="15366" max="15366" width="5" style="36" customWidth="1"/>
    <col min="15367" max="15367" width="13.85546875" style="36" customWidth="1"/>
    <col min="15368" max="15369" width="6.28515625" style="36" customWidth="1"/>
    <col min="15370" max="15371" width="7" style="36" customWidth="1"/>
    <col min="15372" max="15378" width="6.28515625" style="36" customWidth="1"/>
    <col min="15379" max="15621" width="9.140625" style="36"/>
    <col min="15622" max="15622" width="5" style="36" customWidth="1"/>
    <col min="15623" max="15623" width="13.85546875" style="36" customWidth="1"/>
    <col min="15624" max="15625" width="6.28515625" style="36" customWidth="1"/>
    <col min="15626" max="15627" width="7" style="36" customWidth="1"/>
    <col min="15628" max="15634" width="6.28515625" style="36" customWidth="1"/>
    <col min="15635" max="15877" width="9.140625" style="36"/>
    <col min="15878" max="15878" width="5" style="36" customWidth="1"/>
    <col min="15879" max="15879" width="13.85546875" style="36" customWidth="1"/>
    <col min="15880" max="15881" width="6.28515625" style="36" customWidth="1"/>
    <col min="15882" max="15883" width="7" style="36" customWidth="1"/>
    <col min="15884" max="15890" width="6.28515625" style="36" customWidth="1"/>
    <col min="15891" max="16133" width="9.140625" style="36"/>
    <col min="16134" max="16134" width="5" style="36" customWidth="1"/>
    <col min="16135" max="16135" width="13.85546875" style="36" customWidth="1"/>
    <col min="16136" max="16137" width="6.28515625" style="36" customWidth="1"/>
    <col min="16138" max="16139" width="7" style="36" customWidth="1"/>
    <col min="16140" max="16146" width="6.28515625" style="36" customWidth="1"/>
    <col min="16147" max="16384" width="9.140625" style="36"/>
  </cols>
  <sheetData>
    <row r="1" spans="1:25" x14ac:dyDescent="0.2">
      <c r="A1" s="4" t="s">
        <v>63</v>
      </c>
    </row>
    <row r="4" spans="1:25" ht="29.1" customHeight="1" x14ac:dyDescent="0.4">
      <c r="A4" s="35"/>
      <c r="B4" s="2211" t="s">
        <v>124</v>
      </c>
      <c r="C4" s="2211"/>
      <c r="D4" s="2211"/>
      <c r="E4" s="2211"/>
      <c r="F4" s="2211"/>
      <c r="G4" s="2211"/>
      <c r="H4" s="2211"/>
      <c r="I4" s="2211"/>
      <c r="J4" s="2211"/>
      <c r="K4" s="2211"/>
      <c r="L4" s="2211"/>
      <c r="M4" s="2211"/>
      <c r="N4" s="2211"/>
      <c r="O4" s="2211"/>
      <c r="P4" s="2211"/>
      <c r="Q4" s="2211"/>
      <c r="R4" s="2211"/>
      <c r="S4" s="2211"/>
      <c r="T4" s="2211"/>
      <c r="U4" s="2211"/>
      <c r="V4" s="2211"/>
      <c r="W4" s="2211"/>
      <c r="X4" s="2211"/>
      <c r="Y4" s="2211"/>
    </row>
    <row r="5" spans="1:25" ht="29.1" customHeight="1" x14ac:dyDescent="0.4">
      <c r="A5" s="35"/>
      <c r="B5" s="2178" t="str">
        <f ca="1">IF(ISERROR(INDIRECT(CONCATENATE($B105,"!A2"))),"",INDIRECT(CONCATENATE($B105,"!A2")))</f>
        <v>State of Palestine</v>
      </c>
      <c r="C5" s="2178"/>
      <c r="D5" s="2178"/>
      <c r="E5" s="2178"/>
      <c r="F5" s="2178"/>
      <c r="G5" s="2178"/>
      <c r="H5" s="2178"/>
      <c r="I5" s="2178"/>
      <c r="J5" s="2178"/>
      <c r="K5" s="2178"/>
      <c r="L5" s="2178"/>
      <c r="M5" s="2178"/>
      <c r="N5" s="2178"/>
      <c r="O5" s="2178"/>
      <c r="P5" s="2178"/>
      <c r="Q5" s="2178"/>
      <c r="R5" s="2178"/>
      <c r="S5" s="2178"/>
      <c r="T5" s="2178"/>
      <c r="U5" s="2178"/>
      <c r="V5" s="2178"/>
      <c r="W5" s="2178"/>
      <c r="X5" s="2178"/>
      <c r="Y5" s="2178"/>
    </row>
    <row r="6" spans="1:25" x14ac:dyDescent="0.2">
      <c r="F6" s="36"/>
      <c r="G6" s="36"/>
      <c r="J6" s="37"/>
      <c r="K6" s="37"/>
      <c r="L6" s="37"/>
      <c r="M6" s="37"/>
      <c r="N6" s="37"/>
      <c r="O6" s="37"/>
      <c r="P6" s="37"/>
    </row>
    <row r="7" spans="1:25" s="38" customFormat="1" ht="18" x14ac:dyDescent="0.25">
      <c r="B7" s="2175" t="str">
        <f>B118</f>
        <v>National use of drinking water sources, 2005–2020</v>
      </c>
      <c r="C7" s="2175"/>
      <c r="D7" s="2175"/>
      <c r="E7" s="2175"/>
      <c r="F7" s="2175"/>
      <c r="G7" s="2175"/>
      <c r="H7" s="2175"/>
      <c r="I7" s="2175"/>
      <c r="J7" s="2175" t="str">
        <f>B218</f>
        <v>Urban use of drinking water sources,  2005–2020</v>
      </c>
      <c r="K7" s="2175"/>
      <c r="L7" s="2175"/>
      <c r="M7" s="2175"/>
      <c r="N7" s="2175"/>
      <c r="O7" s="2175"/>
      <c r="P7" s="2175"/>
      <c r="Q7" s="2175"/>
      <c r="R7" s="2175" t="str">
        <f>B318</f>
        <v>Rural use of drinking water sources, 2005–2020</v>
      </c>
      <c r="S7" s="2175"/>
      <c r="T7" s="2175"/>
      <c r="U7" s="2175"/>
      <c r="V7" s="2175"/>
      <c r="W7" s="2175"/>
      <c r="X7" s="2175"/>
      <c r="Y7" s="2175"/>
    </row>
    <row r="8" spans="1:25" s="38" customFormat="1" x14ac:dyDescent="0.2"/>
    <row r="17" spans="2:25" x14ac:dyDescent="0.2">
      <c r="Q17" s="37"/>
      <c r="R17" s="37"/>
      <c r="S17" s="37"/>
      <c r="T17" s="37"/>
      <c r="U17" s="37"/>
      <c r="V17" s="37"/>
    </row>
    <row r="18" spans="2:25" x14ac:dyDescent="0.2">
      <c r="Q18" s="37"/>
      <c r="R18" s="37"/>
      <c r="S18" s="37"/>
      <c r="T18" s="37"/>
      <c r="U18" s="37"/>
      <c r="V18" s="37"/>
    </row>
    <row r="19" spans="2:25" x14ac:dyDescent="0.2">
      <c r="Q19" s="37"/>
      <c r="R19" s="37"/>
      <c r="S19" s="37"/>
      <c r="T19" s="37"/>
      <c r="U19" s="37"/>
      <c r="V19" s="37"/>
    </row>
    <row r="20" spans="2:25" x14ac:dyDescent="0.2">
      <c r="Q20" s="37"/>
      <c r="R20" s="37"/>
      <c r="S20" s="37"/>
      <c r="T20" s="37"/>
      <c r="U20" s="37"/>
      <c r="V20" s="37"/>
    </row>
    <row r="21" spans="2:25" x14ac:dyDescent="0.2">
      <c r="Q21" s="37"/>
      <c r="R21" s="37"/>
      <c r="S21" s="37"/>
      <c r="T21" s="37"/>
      <c r="U21" s="37"/>
      <c r="V21" s="37"/>
    </row>
    <row r="22" spans="2:25" x14ac:dyDescent="0.2">
      <c r="Q22" s="37"/>
      <c r="R22" s="37"/>
      <c r="S22" s="37"/>
      <c r="T22" s="37"/>
      <c r="U22" s="37"/>
      <c r="V22" s="37"/>
    </row>
    <row r="23" spans="2:25" x14ac:dyDescent="0.2">
      <c r="Q23" s="37"/>
      <c r="R23" s="37"/>
      <c r="S23" s="37"/>
      <c r="T23" s="37"/>
      <c r="U23" s="37"/>
      <c r="V23" s="37"/>
    </row>
    <row r="31" spans="2:25" s="40" customFormat="1" x14ac:dyDescent="0.2">
      <c r="B31" s="2188" t="str">
        <f ca="1">IF(ISERROR(INDIRECT(CONCATENATE($B105,"!A2"))),"",INDIRECT(CONCATENATE($B105,"!A2")))</f>
        <v>State of Palestine</v>
      </c>
      <c r="C31" s="2189"/>
      <c r="D31" s="2189"/>
      <c r="E31" s="2190"/>
      <c r="F31" s="2180" t="s">
        <v>0</v>
      </c>
      <c r="G31" s="2180"/>
      <c r="H31" s="2180"/>
      <c r="I31" s="2181"/>
      <c r="J31" s="2179" t="s">
        <v>1</v>
      </c>
      <c r="K31" s="2180"/>
      <c r="L31" s="2180"/>
      <c r="M31" s="2181"/>
      <c r="N31" s="2179" t="s">
        <v>2</v>
      </c>
      <c r="O31" s="2180"/>
      <c r="P31" s="2180"/>
      <c r="Q31" s="2181"/>
      <c r="R31" s="2179" t="s">
        <v>3</v>
      </c>
      <c r="S31" s="2180"/>
      <c r="T31" s="2180"/>
      <c r="U31" s="2181"/>
      <c r="V31" s="2179" t="s">
        <v>4</v>
      </c>
      <c r="W31" s="2180"/>
      <c r="X31" s="2180"/>
      <c r="Y31" s="2181"/>
    </row>
    <row r="32" spans="2:25" s="44" customFormat="1" ht="22.5" customHeight="1" x14ac:dyDescent="0.2">
      <c r="B32" s="2191"/>
      <c r="C32" s="2192"/>
      <c r="D32" s="2192"/>
      <c r="E32" s="2193"/>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spans="2:25" x14ac:dyDescent="0.2">
      <c r="B33" s="2182" t="s">
        <v>5</v>
      </c>
      <c r="C33" s="2183"/>
      <c r="D33" s="2186" t="s">
        <v>25</v>
      </c>
      <c r="E33" s="33">
        <f>C99</f>
        <v>2005</v>
      </c>
      <c r="F33" s="45">
        <f ca="1">E99</f>
        <v>97.436247458846751</v>
      </c>
      <c r="G33" s="46">
        <f t="shared" ref="G33:I34" ca="1" si="0">F99</f>
        <v>0.76693327281749779</v>
      </c>
      <c r="H33" s="47">
        <f t="shared" ca="1" si="0"/>
        <v>1.7968192683357529</v>
      </c>
      <c r="I33" s="48">
        <f t="shared" ca="1" si="0"/>
        <v>0</v>
      </c>
      <c r="J33" s="45">
        <f ca="1">J99</f>
        <v>98.387008637892066</v>
      </c>
      <c r="K33" s="46">
        <f t="shared" ref="K33:M34" ca="1" si="1">K99</f>
        <v>0.88646202650874795</v>
      </c>
      <c r="L33" s="47">
        <f t="shared" ca="1" si="1"/>
        <v>0.72652933559918154</v>
      </c>
      <c r="M33" s="48">
        <f t="shared" ca="1" si="1"/>
        <v>0</v>
      </c>
      <c r="N33" s="45">
        <f ca="1">O99</f>
        <v>99.435119743818873</v>
      </c>
      <c r="O33" s="46">
        <f t="shared" ref="O33:Q34" ca="1" si="2">P99</f>
        <v>0.21759972432007305</v>
      </c>
      <c r="P33" s="47">
        <f t="shared" ca="1" si="2"/>
        <v>0.34728053186105967</v>
      </c>
      <c r="Q33" s="48">
        <f t="shared" ca="1" si="2"/>
        <v>0</v>
      </c>
      <c r="R33" s="45">
        <f ca="1">T99</f>
        <v>99.409941713248827</v>
      </c>
      <c r="S33" s="46">
        <f t="shared" ref="S33:U34" ca="1" si="3">U99</f>
        <v>0.29092289760220746</v>
      </c>
      <c r="T33" s="47">
        <f t="shared" ca="1" si="3"/>
        <v>0.29913538914897231</v>
      </c>
      <c r="U33" s="48">
        <f t="shared" ca="1" si="3"/>
        <v>0</v>
      </c>
      <c r="V33" s="45">
        <f ca="1">Y99</f>
        <v>99.77280334101161</v>
      </c>
      <c r="W33" s="46">
        <f t="shared" ref="W33:Y34" ca="1" si="4">Z99</f>
        <v>0.21789329493479948</v>
      </c>
      <c r="X33" s="47">
        <f t="shared" ca="1" si="4"/>
        <v>9.3033640535935547E-3</v>
      </c>
      <c r="Y33" s="48">
        <f t="shared" ca="1" si="4"/>
        <v>0</v>
      </c>
    </row>
    <row r="34" spans="2:25" x14ac:dyDescent="0.2">
      <c r="B34" s="2184"/>
      <c r="C34" s="2185"/>
      <c r="D34" s="2187"/>
      <c r="E34" s="34">
        <f>C100</f>
        <v>2020</v>
      </c>
      <c r="F34" s="50">
        <f ca="1">E100</f>
        <v>98.902960235855204</v>
      </c>
      <c r="G34" s="51">
        <f t="shared" ca="1" si="0"/>
        <v>0.77847795828816346</v>
      </c>
      <c r="H34" s="52">
        <f t="shared" ca="1" si="0"/>
        <v>0.31856180585663196</v>
      </c>
      <c r="I34" s="53">
        <f t="shared" ca="1" si="0"/>
        <v>0</v>
      </c>
      <c r="J34" s="50">
        <f ca="1">J100</f>
        <v>99.083137720990038</v>
      </c>
      <c r="K34" s="51">
        <f t="shared" ca="1" si="1"/>
        <v>0.89273411472708053</v>
      </c>
      <c r="L34" s="52">
        <f t="shared" ca="1" si="1"/>
        <v>2.4128164282885223E-2</v>
      </c>
      <c r="M34" s="53">
        <f t="shared" ca="1" si="1"/>
        <v>0</v>
      </c>
      <c r="N34" s="50">
        <f ca="1">O100</f>
        <v>99.781641960719753</v>
      </c>
      <c r="O34" s="51">
        <f t="shared" ca="1" si="2"/>
        <v>0.21835803928024689</v>
      </c>
      <c r="P34" s="52">
        <f t="shared" ca="1" si="2"/>
        <v>0</v>
      </c>
      <c r="Q34" s="53">
        <f t="shared" ca="1" si="2"/>
        <v>0</v>
      </c>
      <c r="R34" s="50">
        <f ca="1">T100</f>
        <v>99.664693492645171</v>
      </c>
      <c r="S34" s="51">
        <f t="shared" ca="1" si="3"/>
        <v>0.29166842792396425</v>
      </c>
      <c r="T34" s="52">
        <f t="shared" ca="1" si="3"/>
        <v>4.3638079430863286E-2</v>
      </c>
      <c r="U34" s="53">
        <f t="shared" ca="1" si="3"/>
        <v>0</v>
      </c>
      <c r="V34" s="50">
        <f ca="1">Y100</f>
        <v>99.410432693735686</v>
      </c>
      <c r="W34" s="51">
        <f t="shared" ca="1" si="4"/>
        <v>0.21710191560417436</v>
      </c>
      <c r="X34" s="52">
        <f t="shared" ca="1" si="4"/>
        <v>0.37246539066013895</v>
      </c>
      <c r="Y34" s="53">
        <f t="shared" ca="1" si="4"/>
        <v>0</v>
      </c>
    </row>
    <row r="35" spans="2:25" x14ac:dyDescent="0.2">
      <c r="F35" s="36"/>
      <c r="H35" s="39"/>
    </row>
    <row r="36" spans="2:25" x14ac:dyDescent="0.2">
      <c r="B36" s="2182" t="s">
        <v>6</v>
      </c>
      <c r="C36" s="2183"/>
      <c r="D36" s="2186" t="s">
        <v>25</v>
      </c>
      <c r="E36" s="33">
        <f>C199</f>
        <v>2005</v>
      </c>
      <c r="F36" s="45">
        <f ca="1">E199</f>
        <v>97.086122292377482</v>
      </c>
      <c r="G36" s="46">
        <f t="shared" ref="G36:I37" ca="1" si="5">F199</f>
        <v>0.61066540236997502</v>
      </c>
      <c r="H36" s="47">
        <f t="shared" ca="1" si="5"/>
        <v>2.3032123052525435</v>
      </c>
      <c r="I36" s="48">
        <f t="shared" ca="1" si="5"/>
        <v>0</v>
      </c>
      <c r="J36" s="45">
        <f ca="1">J199</f>
        <v>98.444496903105744</v>
      </c>
      <c r="K36" s="46">
        <f t="shared" ref="K36:M37" ca="1" si="6">K199</f>
        <v>0.71977241959526816</v>
      </c>
      <c r="L36" s="47">
        <f t="shared" ca="1" si="6"/>
        <v>0.83573067729898298</v>
      </c>
      <c r="M36" s="48">
        <f t="shared" ca="1" si="6"/>
        <v>0</v>
      </c>
      <c r="N36" s="45">
        <f ca="1">O199</f>
        <v>98.982147818653871</v>
      </c>
      <c r="O36" s="46">
        <f t="shared" ref="O36:Q37" ca="1" si="7">P199</f>
        <v>0.43476983822330095</v>
      </c>
      <c r="P36" s="47">
        <f t="shared" ca="1" si="7"/>
        <v>0.58308234312282536</v>
      </c>
      <c r="Q36" s="48">
        <f t="shared" ca="1" si="7"/>
        <v>0</v>
      </c>
      <c r="R36" s="45">
        <f ca="1">T199</f>
        <v>99.662579634204747</v>
      </c>
      <c r="S36" s="46">
        <f t="shared" ref="S36:U37" ca="1" si="8">U199</f>
        <v>0.10274644710054755</v>
      </c>
      <c r="T36" s="47">
        <f t="shared" ca="1" si="8"/>
        <v>0.23467391869471044</v>
      </c>
      <c r="U36" s="48">
        <f t="shared" ca="1" si="8"/>
        <v>0</v>
      </c>
      <c r="V36" s="45">
        <f ca="1">Y199</f>
        <v>99.876208298353134</v>
      </c>
      <c r="W36" s="46">
        <f t="shared" ref="W36:Y37" ca="1" si="9">Z199</f>
        <v>0.1237917016468657</v>
      </c>
      <c r="X36" s="47">
        <f t="shared" ca="1" si="9"/>
        <v>0</v>
      </c>
      <c r="Y36" s="48">
        <f t="shared" ca="1" si="9"/>
        <v>0</v>
      </c>
    </row>
    <row r="37" spans="2:25" x14ac:dyDescent="0.2">
      <c r="B37" s="2184"/>
      <c r="C37" s="2185"/>
      <c r="D37" s="2187"/>
      <c r="E37" s="34">
        <f>C200</f>
        <v>2020</v>
      </c>
      <c r="F37" s="50">
        <f ca="1">E200</f>
        <v>99.244692159602423</v>
      </c>
      <c r="G37" s="51">
        <f t="shared" ca="1" si="5"/>
        <v>0.62424266661112915</v>
      </c>
      <c r="H37" s="52">
        <f t="shared" ca="1" si="5"/>
        <v>0.13106517378645322</v>
      </c>
      <c r="I37" s="53">
        <f t="shared" ca="1" si="5"/>
        <v>0</v>
      </c>
      <c r="J37" s="50">
        <f ca="1">J200</f>
        <v>99.220113177352417</v>
      </c>
      <c r="K37" s="51">
        <f t="shared" ca="1" si="6"/>
        <v>0.72544330237647114</v>
      </c>
      <c r="L37" s="52">
        <f t="shared" ca="1" si="6"/>
        <v>5.4443520271107104E-2</v>
      </c>
      <c r="M37" s="53">
        <f t="shared" ca="1" si="6"/>
        <v>0</v>
      </c>
      <c r="N37" s="50">
        <f ca="1">O200</f>
        <v>99.562680227399682</v>
      </c>
      <c r="O37" s="51">
        <f t="shared" ca="1" si="7"/>
        <v>0.4373197726003184</v>
      </c>
      <c r="P37" s="52">
        <f t="shared" ca="1" si="7"/>
        <v>0</v>
      </c>
      <c r="Q37" s="53">
        <f t="shared" ca="1" si="7"/>
        <v>0</v>
      </c>
      <c r="R37" s="50">
        <f ca="1">T200</f>
        <v>99.897011866611052</v>
      </c>
      <c r="S37" s="51">
        <f t="shared" ca="1" si="8"/>
        <v>0.10298813338896196</v>
      </c>
      <c r="T37" s="52">
        <f t="shared" ca="1" si="8"/>
        <v>0</v>
      </c>
      <c r="U37" s="53">
        <f t="shared" ca="1" si="8"/>
        <v>0</v>
      </c>
      <c r="V37" s="50">
        <f ca="1">Y200</f>
        <v>99.509701535990473</v>
      </c>
      <c r="W37" s="51">
        <f t="shared" ca="1" si="9"/>
        <v>0.12333743434386171</v>
      </c>
      <c r="X37" s="52">
        <f t="shared" ca="1" si="9"/>
        <v>0.36696102966566002</v>
      </c>
      <c r="Y37" s="53">
        <f t="shared" ca="1" si="9"/>
        <v>0</v>
      </c>
    </row>
    <row r="38" spans="2:25" x14ac:dyDescent="0.2">
      <c r="F38" s="36"/>
      <c r="G38" s="36"/>
      <c r="H38" s="39"/>
      <c r="I38" s="39"/>
    </row>
    <row r="39" spans="2:25" x14ac:dyDescent="0.2">
      <c r="B39" s="2182" t="s">
        <v>7</v>
      </c>
      <c r="C39" s="2183"/>
      <c r="D39" s="2186" t="s">
        <v>25</v>
      </c>
      <c r="E39" s="33">
        <f>C299</f>
        <v>2005</v>
      </c>
      <c r="F39" s="45">
        <f ca="1">E299</f>
        <v>98.053724595811033</v>
      </c>
      <c r="G39" s="46">
        <f t="shared" ref="G39:I40" ca="1" si="10">F299</f>
        <v>1.0548222169086379</v>
      </c>
      <c r="H39" s="47">
        <f t="shared" ca="1" si="10"/>
        <v>0.89145318728033374</v>
      </c>
      <c r="I39" s="48">
        <f t="shared" ca="1" si="10"/>
        <v>0</v>
      </c>
      <c r="J39" s="45">
        <f ca="1">J299</f>
        <v>99.145029353268257</v>
      </c>
      <c r="K39" s="46">
        <f t="shared" ref="K39:M40" ca="1" si="11">K299</f>
        <v>0.5642017796202351</v>
      </c>
      <c r="L39" s="47">
        <f t="shared" ca="1" si="11"/>
        <v>0.29076886711150962</v>
      </c>
      <c r="M39" s="48">
        <f t="shared" ca="1" si="11"/>
        <v>0</v>
      </c>
      <c r="N39" s="45">
        <f ca="1">O299</f>
        <v>98.80011911756894</v>
      </c>
      <c r="O39" s="46">
        <f t="shared" ref="O39:Q40" ca="1" si="12">P299</f>
        <v>0.576752798618268</v>
      </c>
      <c r="P39" s="47">
        <f t="shared" ca="1" si="12"/>
        <v>0.62312808381278728</v>
      </c>
      <c r="Q39" s="48">
        <f t="shared" ca="1" si="12"/>
        <v>0</v>
      </c>
      <c r="R39" s="45">
        <f ca="1">T299</f>
        <v>99.18812039200931</v>
      </c>
      <c r="S39" s="46">
        <f t="shared" ref="S39:U40" ca="1" si="13">U299</f>
        <v>0.68750845220864931</v>
      </c>
      <c r="T39" s="47">
        <f t="shared" ca="1" si="13"/>
        <v>0.12437115578204327</v>
      </c>
      <c r="U39" s="48">
        <f t="shared" ca="1" si="13"/>
        <v>0</v>
      </c>
      <c r="V39" s="45">
        <f ca="1">Y299</f>
        <v>99.116647941962</v>
      </c>
      <c r="W39" s="46">
        <f t="shared" ref="W39:Y40" ca="1" si="14">Z299</f>
        <v>0.63239597666397007</v>
      </c>
      <c r="X39" s="47">
        <f t="shared" ca="1" si="14"/>
        <v>0.25095608137402792</v>
      </c>
      <c r="Y39" s="48">
        <f t="shared" ca="1" si="14"/>
        <v>0</v>
      </c>
    </row>
    <row r="40" spans="2:25" x14ac:dyDescent="0.2">
      <c r="B40" s="2184"/>
      <c r="C40" s="2185"/>
      <c r="D40" s="2187"/>
      <c r="E40" s="34">
        <f>C300</f>
        <v>2020</v>
      </c>
      <c r="F40" s="50">
        <f ca="1">E300</f>
        <v>98.853241402572706</v>
      </c>
      <c r="G40" s="51">
        <f t="shared" ca="1" si="10"/>
        <v>1.0634230945809593</v>
      </c>
      <c r="H40" s="52">
        <f t="shared" ca="1" si="10"/>
        <v>8.3335502846338727E-2</v>
      </c>
      <c r="I40" s="53">
        <f t="shared" ca="1" si="10"/>
        <v>0</v>
      </c>
      <c r="J40" s="50">
        <f ca="1">J300</f>
        <v>99.434152913215954</v>
      </c>
      <c r="K40" s="51">
        <f t="shared" ca="1" si="11"/>
        <v>0.56584708678406059</v>
      </c>
      <c r="L40" s="52">
        <f t="shared" ca="1" si="11"/>
        <v>0</v>
      </c>
      <c r="M40" s="53">
        <f t="shared" ca="1" si="11"/>
        <v>0</v>
      </c>
      <c r="N40" s="50">
        <f ca="1">O300</f>
        <v>99.419630757642793</v>
      </c>
      <c r="O40" s="51">
        <f t="shared" ca="1" si="12"/>
        <v>0.58036924235720733</v>
      </c>
      <c r="P40" s="52">
        <f t="shared" ca="1" si="12"/>
        <v>0</v>
      </c>
      <c r="Q40" s="53">
        <f t="shared" ca="1" si="12"/>
        <v>0</v>
      </c>
      <c r="R40" s="50">
        <f ca="1">T300</f>
        <v>98.816555845778126</v>
      </c>
      <c r="S40" s="51">
        <f t="shared" ca="1" si="13"/>
        <v>0.68493300501733845</v>
      </c>
      <c r="T40" s="52">
        <f t="shared" ca="1" si="13"/>
        <v>0.49851114920453199</v>
      </c>
      <c r="U40" s="53">
        <f t="shared" ca="1" si="13"/>
        <v>0</v>
      </c>
      <c r="V40" s="50">
        <f ca="1">Y300</f>
        <v>98.841174130978416</v>
      </c>
      <c r="W40" s="51">
        <f t="shared" ca="1" si="14"/>
        <v>0.63063836547190955</v>
      </c>
      <c r="X40" s="52">
        <f t="shared" ca="1" si="14"/>
        <v>0.52818750354967392</v>
      </c>
      <c r="Y40" s="53">
        <f t="shared" ca="1" si="14"/>
        <v>0</v>
      </c>
    </row>
    <row r="97" spans="1:30" s="40" customFormat="1" ht="16.5" customHeight="1" x14ac:dyDescent="0.2">
      <c r="A97" s="2197" t="s">
        <v>5</v>
      </c>
      <c r="B97" s="2197"/>
      <c r="C97" s="2197"/>
      <c r="D97" s="2194" t="s">
        <v>0</v>
      </c>
      <c r="E97" s="2195"/>
      <c r="F97" s="2195"/>
      <c r="G97" s="2195"/>
      <c r="H97" s="2196"/>
      <c r="I97" s="2194" t="s">
        <v>1</v>
      </c>
      <c r="J97" s="2195"/>
      <c r="K97" s="2195"/>
      <c r="L97" s="2195"/>
      <c r="M97" s="2196"/>
      <c r="N97" s="2194" t="s">
        <v>2</v>
      </c>
      <c r="O97" s="2195"/>
      <c r="P97" s="2195"/>
      <c r="Q97" s="2195"/>
      <c r="R97" s="2196"/>
      <c r="S97" s="2194" t="s">
        <v>3</v>
      </c>
      <c r="T97" s="2195"/>
      <c r="U97" s="2195"/>
      <c r="V97" s="2195"/>
      <c r="W97" s="2196"/>
      <c r="X97" s="2194" t="s">
        <v>4</v>
      </c>
      <c r="Y97" s="2195"/>
      <c r="Z97" s="2195"/>
      <c r="AA97" s="2195"/>
      <c r="AB97" s="2196"/>
    </row>
    <row r="98" spans="1:30" s="44" customFormat="1" ht="22.5" customHeight="1" x14ac:dyDescent="0.2">
      <c r="A98" s="2198"/>
      <c r="B98" s="2198"/>
      <c r="C98" s="2198"/>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pans="1:30" s="64" customFormat="1" ht="15" customHeight="1" x14ac:dyDescent="0.2">
      <c r="A99" s="2202" t="s">
        <v>10</v>
      </c>
      <c r="B99" s="2203"/>
      <c r="C99" s="233">
        <v>2005</v>
      </c>
      <c r="D99" s="56">
        <f ca="1">IF((D101+H101)&gt;100,D101*100/(D101+H101),D101)</f>
        <v>98.203180731664247</v>
      </c>
      <c r="E99" s="57">
        <f ca="1">D99*AVERAGEIF(E105:E116,"&gt;0")/100</f>
        <v>97.436247458846751</v>
      </c>
      <c r="F99" s="58">
        <f ca="1">D99*(100-AVERAGEIF(E105:E116,"&gt;0"))/100</f>
        <v>0.76693327281749779</v>
      </c>
      <c r="G99" s="59">
        <f ca="1">100-(E99+F99+H99)</f>
        <v>1.7968192683357529</v>
      </c>
      <c r="H99" s="60">
        <f ca="1">IF((D101+H101)&gt;100,H101*100/(D101+H101),H101)</f>
        <v>0</v>
      </c>
      <c r="I99" s="56">
        <f ca="1">IF((I101+M101)&gt;100,I101*100/(I101+M101),I101)</f>
        <v>99.273470664400818</v>
      </c>
      <c r="J99" s="57">
        <f ca="1">I99*AVERAGEIF(J105:J116,"&gt;0")/100</f>
        <v>98.387008637892066</v>
      </c>
      <c r="K99" s="61">
        <f ca="1">I99*(100-AVERAGEIF(J105:J116,"&gt;0"))/100</f>
        <v>0.88646202650874795</v>
      </c>
      <c r="L99" s="62">
        <f ca="1">100-(J99+K99+M99)</f>
        <v>0.72652933559918154</v>
      </c>
      <c r="M99" s="63">
        <f ca="1">IF((I101+M101)&gt;100,M101*100/(I101+M101),M101)</f>
        <v>0</v>
      </c>
      <c r="N99" s="56">
        <f ca="1">IF((N101+R101)&gt;100,N101*100/(N101+R101),N101)</f>
        <v>99.65271946813894</v>
      </c>
      <c r="O99" s="57">
        <f ca="1">N99*AVERAGEIF(O105:O116,"&gt;0")/100</f>
        <v>99.435119743818873</v>
      </c>
      <c r="P99" s="61">
        <f ca="1">N99*(100-AVERAGEIF(O105:O116,"&gt;0"))/100</f>
        <v>0.21759972432007305</v>
      </c>
      <c r="Q99" s="62">
        <f ca="1">100-(O99+P99+R99)</f>
        <v>0.34728053186105967</v>
      </c>
      <c r="R99" s="63">
        <f ca="1">IF((N101+R101)&gt;100,R101*100/(N101+R101),R101)</f>
        <v>0</v>
      </c>
      <c r="S99" s="56">
        <f ca="1">IF((S101+W101)&gt;100,S101*100/(S101+W101),S101)</f>
        <v>99.700864610851042</v>
      </c>
      <c r="T99" s="57">
        <f ca="1">S99*AVERAGEIF(T105:T116,"&gt;0")/100</f>
        <v>99.409941713248827</v>
      </c>
      <c r="U99" s="61">
        <f ca="1">S99*(100-AVERAGEIF(T105:T116,"&gt;0"))/100</f>
        <v>0.29092289760220746</v>
      </c>
      <c r="V99" s="62">
        <f ca="1">100-(T99+U99+W99)</f>
        <v>0.29913538914897231</v>
      </c>
      <c r="W99" s="63">
        <f ca="1">IF((S101+W101)&gt;100,W101*100/(S101+W101),W101)</f>
        <v>0</v>
      </c>
      <c r="X99" s="56">
        <f ca="1">IF((X101+AB101)&gt;100,X101*100/(X101+AB101),X101)</f>
        <v>99.990696635946406</v>
      </c>
      <c r="Y99" s="57">
        <f ca="1">X99*AVERAGEIF(Y105:Y116,"&gt;0")/100</f>
        <v>99.77280334101161</v>
      </c>
      <c r="Z99" s="61">
        <f ca="1">X99*(100-AVERAGEIF(Y105:Y116,"&gt;0"))/100</f>
        <v>0.21789329493479948</v>
      </c>
      <c r="AA99" s="62">
        <f ca="1">100-(Y99+Z99+AB99)</f>
        <v>9.3033640535935547E-3</v>
      </c>
      <c r="AB99" s="63">
        <f ca="1">IF((X101+AB101)&gt;100,AB101*100/(X101+AB101),AB101)</f>
        <v>0</v>
      </c>
    </row>
    <row r="100" spans="1:30" s="64" customFormat="1" ht="15" customHeight="1" x14ac:dyDescent="0.2">
      <c r="A100" s="2204"/>
      <c r="B100" s="2205"/>
      <c r="C100" s="234">
        <v>2020</v>
      </c>
      <c r="D100" s="65">
        <f ca="1">IF((D102+H102)&gt;100,D102*100/(D102+H102),D102)</f>
        <v>99.681438194143368</v>
      </c>
      <c r="E100" s="66">
        <f ca="1">D100*AVERAGEIF(E105:E116,"&gt;0")/100</f>
        <v>98.902960235855204</v>
      </c>
      <c r="F100" s="67">
        <f ca="1">D100*(100-AVERAGEIF(E105:E116,"&gt;0"))/100</f>
        <v>0.77847795828816346</v>
      </c>
      <c r="G100" s="68">
        <f ca="1">100-(E100+F100+H100)</f>
        <v>0.31856180585663196</v>
      </c>
      <c r="H100" s="69">
        <f ca="1">IF((D102+H102)&gt;100,H102*100/(D102+H102),H102)</f>
        <v>0</v>
      </c>
      <c r="I100" s="65">
        <f ca="1">IF((I102+M102)&gt;100,I102*100/(I102+M102),I102)</f>
        <v>99.975871835717115</v>
      </c>
      <c r="J100" s="66">
        <f ca="1">I100*AVERAGEIF(J105:J116,"&gt;0")/100</f>
        <v>99.083137720990038</v>
      </c>
      <c r="K100" s="67">
        <f ca="1">I100*(100-AVERAGEIF(J105:J116,"&gt;0"))/100</f>
        <v>0.89273411472708053</v>
      </c>
      <c r="L100" s="68">
        <f ca="1">100-(J100+K100+M100)</f>
        <v>2.4128164282885223E-2</v>
      </c>
      <c r="M100" s="69">
        <f ca="1">IF((I102+M102)&gt;100,M102*100/(I102+M102),M102)</f>
        <v>0</v>
      </c>
      <c r="N100" s="65">
        <f ca="1">IF((N102+R102)&gt;100,N102*100/(N102+R102),N102)</f>
        <v>100</v>
      </c>
      <c r="O100" s="66">
        <f ca="1">N100*AVERAGEIF(O105:O116,"&gt;0")/100</f>
        <v>99.781641960719753</v>
      </c>
      <c r="P100" s="67">
        <f ca="1">N100*(100-AVERAGEIF(O105:O116,"&gt;0"))/100</f>
        <v>0.21835803928024689</v>
      </c>
      <c r="Q100" s="68">
        <f ca="1">100-(O100+P100+R100)</f>
        <v>0</v>
      </c>
      <c r="R100" s="69">
        <f ca="1">IF((N102+R102)&gt;100,R102*100/(N102+R102),R102)</f>
        <v>0</v>
      </c>
      <c r="S100" s="65">
        <f ca="1">IF((S102+W102)&gt;100,S102*100/(S102+W102),S102)</f>
        <v>99.956361920569123</v>
      </c>
      <c r="T100" s="66">
        <f ca="1">S100*AVERAGEIF(T105:T116,"&gt;0")/100</f>
        <v>99.664693492645171</v>
      </c>
      <c r="U100" s="67">
        <f ca="1">S100*(100-AVERAGEIF(T105:T116,"&gt;0"))/100</f>
        <v>0.29166842792396425</v>
      </c>
      <c r="V100" s="68">
        <f ca="1">100-(T100+U100+W100)</f>
        <v>4.3638079430863286E-2</v>
      </c>
      <c r="W100" s="69">
        <f ca="1">IF((S102+W102)&gt;100,W102*100/(S102+W102),W102)</f>
        <v>0</v>
      </c>
      <c r="X100" s="65">
        <f ca="1">IF((X102+AB102)&gt;100,X102*100/(X102+AB102),X102)</f>
        <v>99.627534609339875</v>
      </c>
      <c r="Y100" s="66">
        <f ca="1">X100*AVERAGEIF(Y105:Y116,"&gt;0")/100</f>
        <v>99.410432693735686</v>
      </c>
      <c r="Z100" s="67">
        <f ca="1">X100*(100-AVERAGEIF(Y105:Y116,"&gt;0"))/100</f>
        <v>0.21710191560417436</v>
      </c>
      <c r="AA100" s="68">
        <f ca="1">100-(Y100+Z100+AB100)</f>
        <v>0.37246539066013895</v>
      </c>
      <c r="AB100" s="69">
        <f ca="1">IF((X102+AB102)&gt;100,AB102*100/(X102+AB102),AB102)</f>
        <v>0</v>
      </c>
    </row>
    <row r="101" spans="1:30" hidden="1" x14ac:dyDescent="0.2">
      <c r="A101" s="2206" t="s">
        <v>12</v>
      </c>
      <c r="B101" s="2207"/>
      <c r="C101" s="70">
        <f>MinRegYear(C99,C105:C116)</f>
        <v>2009</v>
      </c>
      <c r="D101" s="71">
        <f ca="1">IF(MAX(C105:C116)-MIN(C105:C116)&lt;5,AVERAGEIF(C105:C116,"&gt;0",D105:D116),
IF(FORECAST($C101,D$105:D$116,$C$105:$C$116)&lt;0,0,
IF(FORECAST($C101,D$105:D$116,$C$105:$C$116)&gt;100,100,
FORECAST($C101,D$105:D$116,$C$105:$C$116))))</f>
        <v>98.203180731664247</v>
      </c>
      <c r="E101" s="72"/>
      <c r="F101" s="73"/>
      <c r="G101" s="73"/>
      <c r="H101" s="74">
        <f ca="1">IF(MAX(C105:C116)-MIN(C105:C116)&lt;5,AVERAGEIF(C105:C116,"&gt;0",H105:H116),
IF(FORECAST($C101,H$105:H$116,$C$105:$C$116)&lt;0,0,
IF(FORECAST($C101,H$105:H$116,$C$105:$C$116)&gt;100,100,
FORECAST($C101,H$105:H$116,$C$105:$C$116))))</f>
        <v>0</v>
      </c>
      <c r="I101" s="71">
        <f ca="1">IF(MAX(C105:C116)-MIN(C105:C116)&lt;5,AVERAGEIF(C105:C116,"&gt;0",I105:I116),
IF(FORECAST($C101,I$105:I$116,$C$105:$C$116)&lt;0,0,
IF(FORECAST($C101,I$105:I$116,$C$105:$C$116)&gt;100,100,
FORECAST($C101,I$105:I$116,$C$105:$C$116))))</f>
        <v>99.273470664400818</v>
      </c>
      <c r="J101" s="72"/>
      <c r="K101" s="73"/>
      <c r="L101" s="73"/>
      <c r="M101" s="74">
        <f ca="1">IF(MAX(C105:C116)-MIN(C105:C116)&lt;5,AVERAGEIF(C105:C116,"&gt;0",M105:M116),
IF(FORECAST($C101,M$105:M$116,$C$105:$C$116)&lt;0,0,
IF(FORECAST($C101,M$105:M$116,$C$105:$C$116)&gt;100,100,
FORECAST($C101,M$105:M$116,$C$105:$C$116))))</f>
        <v>0</v>
      </c>
      <c r="N101" s="71">
        <f ca="1">IF(MAX(C105:C116)-MIN(C105:C116)&lt;5,AVERAGEIF(C105:C116,"&gt;0",N105:N116),
IF(FORECAST($C101,N$105:N$116,$C$105:$C$116)&lt;0,0,
IF(FORECAST($C101,N$105:N$116,$C$105:$C$116)&gt;100,100,
FORECAST($C101,N$105:N$116,$C$105:$C$116))))</f>
        <v>99.65271946813894</v>
      </c>
      <c r="O101" s="72"/>
      <c r="P101" s="73"/>
      <c r="Q101" s="73"/>
      <c r="R101" s="74">
        <f ca="1">IF(MAX(C105:C116)-MIN(C105:C116)&lt;5,AVERAGEIF(C105:C116,"&gt;0",R105:R116),
IF(FORECAST($C101,R$105:R$116,$C$105:$C$116)&lt;0,0,
IF(FORECAST($C101,R$105:R$116,$C$105:$C$116)&gt;100,100,
FORECAST($C101,R$105:R$116,$C$105:$C$116))))</f>
        <v>0</v>
      </c>
      <c r="S101" s="71">
        <f ca="1">IF(MAX(C105:C116)-MIN(C105:C116)&lt;5,AVERAGEIF(C105:C116,"&gt;0",S105:S116),
IF(FORECAST($C101,S$105:S$116,$C$105:$C$116)&lt;0,0,
IF(FORECAST($C101,S$105:S$116,$C$105:$C$116)&gt;100,100,
FORECAST($C101,S$105:S$116,$C$105:$C$116))))</f>
        <v>99.700864610851042</v>
      </c>
      <c r="T101" s="72"/>
      <c r="U101" s="73"/>
      <c r="V101" s="73"/>
      <c r="W101" s="74">
        <f ca="1">IF(MAX(C105:C116)-MIN(C105:C116)&lt;5,AVERAGEIF(C105:C116,"&gt;0",W105:W116),
IF(FORECAST($C101,W$105:W$116,$C$105:$C$116)&lt;0,0,
IF(FORECAST($C101,W$105:W$116,$C$105:$C$116)&gt;100,100,
FORECAST($C101,W$105:W$116,$C$105:$C$116))))</f>
        <v>0</v>
      </c>
      <c r="X101" s="71">
        <f ca="1">IF(MAX(C105:C116)-MIN(C105:C116)&lt;5,AVERAGEIF(C105:C116,"&gt;0",X105:X116),
IF(FORECAST($C101,X$105:X$116,$C$105:$C$116)&lt;0,0,
IF(FORECAST($C101,X$105:X$116,$C$105:$C$116)&gt;100,100,
FORECAST($C101,X$105:X$116,$C$105:$C$116))))</f>
        <v>99.990696635946406</v>
      </c>
      <c r="Y101" s="72"/>
      <c r="Z101" s="73"/>
      <c r="AA101" s="73"/>
      <c r="AB101" s="74">
        <f ca="1">IF(MAX(C105:C116)-MIN(C105:C116)&lt;5,AVERAGEIF(C105:C116,"&gt;0",AB105:AB116),
IF(FORECAST($C101,AB$105:AB$116,$C$105:$C$116)&lt;0,0,
IF(FORECAST($C101,AB$105:AB$116,$C$105:$C$116)&gt;100,100,
FORECAST($C101,AB$105:AB$116,$C$105:$C$116))))</f>
        <v>0</v>
      </c>
    </row>
    <row r="102" spans="1:30" hidden="1" x14ac:dyDescent="0.2">
      <c r="A102" s="2208"/>
      <c r="B102" s="2209"/>
      <c r="C102" s="49">
        <f>MaxRegYear(C100,C105:C116)</f>
        <v>2020</v>
      </c>
      <c r="D102" s="75">
        <f ca="1">IF(MAX(C105:C116)-MIN(C105:C116)&lt;5,AVERAGEIF(C105:C116,"&gt;0",D105:D116),
IF(FORECAST($C102,D$105:D$116,$C$105:$C$116)&lt;0,0,
IF(FORECAST($C102,D$105:D$116,$C$105:$C$116)&gt;100,100,
FORECAST($C102,D$105:D$116,$C$105:$C$116))))</f>
        <v>99.681438194143368</v>
      </c>
      <c r="E102" s="76"/>
      <c r="F102" s="77"/>
      <c r="G102" s="77"/>
      <c r="H102" s="78">
        <f ca="1">IF(MAX(C105:C116)-MIN(C105:C116)&lt;5,AVERAGEIF(C105:C116,"&gt;0",H105:H116),
IF(FORECAST($C102,H$105:H$116,$C$105:$C$116)&lt;0,0,
IF(FORECAST($C102,H$105:H$116,$C$105:$C$116)&gt;100,100,
FORECAST($C102,H$105:H$116,$C$105:$C$116))))</f>
        <v>0</v>
      </c>
      <c r="I102" s="75">
        <f ca="1">IF(MAX(C105:C116)-MIN(C105:C116)&lt;5,AVERAGEIF(C105:C116,"&gt;0",I105:I116),
IF(FORECAST($C102,I$105:I$116,$C$105:$C$116)&lt;0,0,
IF(FORECAST($C102,I$105:I$116,$C$105:$C$116)&gt;100,100,
FORECAST($C102,I$105:I$116,$C$105:$C$116))))</f>
        <v>99.975871835717115</v>
      </c>
      <c r="J102" s="76"/>
      <c r="K102" s="77"/>
      <c r="L102" s="77"/>
      <c r="M102" s="78">
        <f ca="1">IF(MAX(C105:C116)-MIN(C105:C116)&lt;5,AVERAGEIF(C105:C116,"&gt;0",M105:M116),
IF(FORECAST($C102,M$105:M$116,$C$105:$C$116)&lt;0,0,
IF(FORECAST($C102,M$105:M$116,$C$105:$C$116)&gt;100,100,
FORECAST($C102,M$105:M$116,$C$105:$C$116))))</f>
        <v>0</v>
      </c>
      <c r="N102" s="75">
        <f ca="1">IF(MAX(C105:C116)-MIN(C105:C116)&lt;5,AVERAGEIF(C105:C116,"&gt;0",N105:N116),
IF(FORECAST($C102,N$105:N$116,$C$105:$C$116)&lt;0,0,
IF(FORECAST($C102,N$105:N$116,$C$105:$C$116)&gt;100,100,
FORECAST($C102,N$105:N$116,$C$105:$C$116))))</f>
        <v>100</v>
      </c>
      <c r="O102" s="76"/>
      <c r="P102" s="77"/>
      <c r="Q102" s="77"/>
      <c r="R102" s="78">
        <f ca="1">IF(MAX(C105:C116)-MIN(C105:C116)&lt;5,AVERAGEIF(C105:C116,"&gt;0",R105:R116),
IF(FORECAST($C102,R$105:R$116,$C$105:$C$116)&lt;0,0,
IF(FORECAST($C102,R$105:R$116,$C$105:$C$116)&gt;100,100,
FORECAST($C102,R$105:R$116,$C$105:$C$116))))</f>
        <v>0</v>
      </c>
      <c r="S102" s="75">
        <f ca="1">IF(MAX(C105:C116)-MIN(C105:C116)&lt;5,AVERAGEIF(C105:C116,"&gt;0",S105:S116),
IF(FORECAST($C102,S$105:S$116,$C$105:$C$116)&lt;0,0,
IF(FORECAST($C102,S$105:S$116,$C$105:$C$116)&gt;100,100,
FORECAST($C102,S$105:S$116,$C$105:$C$116))))</f>
        <v>99.956361920569123</v>
      </c>
      <c r="T102" s="76"/>
      <c r="U102" s="77"/>
      <c r="V102" s="77"/>
      <c r="W102" s="78">
        <f ca="1">IF(MAX(C105:C116)-MIN(C105:C116)&lt;5,AVERAGEIF(C105:C116,"&gt;0",W105:W116),
IF(FORECAST($C102,W$105:W$116,$C$105:$C$116)&lt;0,0,
IF(FORECAST($C102,W$105:W$116,$C$105:$C$116)&gt;100,100,
FORECAST($C102,W$105:W$116,$C$105:$C$116))))</f>
        <v>0</v>
      </c>
      <c r="X102" s="75">
        <f ca="1">IF(MAX(C105:C116)-MIN(C105:C116)&lt;5,AVERAGEIF(C105:C116,"&gt;0",X105:X116),
IF(FORECAST($C102,X$105:X$116,$C$105:$C$116)&lt;0,0,
IF(FORECAST($C102,X$105:X$116,$C$105:$C$116)&gt;100,100,
FORECAST($C102,X$105:X$116,$C$105:$C$116))))</f>
        <v>99.627534609339875</v>
      </c>
      <c r="Y102" s="76"/>
      <c r="Z102" s="77"/>
      <c r="AA102" s="77"/>
      <c r="AB102" s="78">
        <f ca="1">IF(MAX(C105:C116)-MIN(C105:C116)&lt;5,AVERAGEIF(C105:C116,"&gt;0",AB105:AB116),
IF(FORECAST($C102,AB$105:AB$116,$C$105:$C$116)&lt;0,0,
IF(FORECAST($C102,AB$105:AB$116,$C$105:$C$116)&gt;100,100,
FORECAST($C102,AB$105:AB$116,$C$105:$C$116))))</f>
        <v>0</v>
      </c>
    </row>
    <row r="103" spans="1:30" ht="9" customHeight="1" x14ac:dyDescent="0.2">
      <c r="D103" s="79"/>
      <c r="I103" s="79"/>
      <c r="K103" s="39"/>
      <c r="L103" s="39"/>
      <c r="N103" s="79"/>
      <c r="P103" s="39"/>
      <c r="Q103" s="39"/>
      <c r="S103" s="79"/>
      <c r="U103" s="39"/>
      <c r="V103" s="39"/>
      <c r="X103" s="79"/>
      <c r="Z103" s="39"/>
      <c r="AA103" s="39"/>
      <c r="AB103" s="80"/>
    </row>
    <row r="104" spans="1:30" s="108" customFormat="1" ht="22.5" customHeight="1" x14ac:dyDescent="0.2">
      <c r="B104" s="81" t="s">
        <v>8</v>
      </c>
      <c r="C104" s="82" t="s">
        <v>9</v>
      </c>
      <c r="D104" s="83" t="s">
        <v>14</v>
      </c>
      <c r="E104" s="2165" t="s">
        <v>411</v>
      </c>
      <c r="F104" s="243"/>
      <c r="G104" s="243"/>
      <c r="H104" s="85" t="s">
        <v>17</v>
      </c>
      <c r="I104" s="82" t="s">
        <v>14</v>
      </c>
      <c r="J104" s="2165" t="s">
        <v>411</v>
      </c>
      <c r="K104" s="243"/>
      <c r="L104" s="243"/>
      <c r="M104" s="85" t="s">
        <v>17</v>
      </c>
      <c r="N104" s="83" t="s">
        <v>14</v>
      </c>
      <c r="O104" s="2165" t="s">
        <v>411</v>
      </c>
      <c r="P104" s="243"/>
      <c r="Q104" s="243"/>
      <c r="R104" s="85" t="s">
        <v>17</v>
      </c>
      <c r="S104" s="83" t="s">
        <v>14</v>
      </c>
      <c r="T104" s="2165" t="s">
        <v>411</v>
      </c>
      <c r="U104" s="243"/>
      <c r="V104" s="243"/>
      <c r="W104" s="85" t="s">
        <v>17</v>
      </c>
      <c r="X104" s="83" t="s">
        <v>14</v>
      </c>
      <c r="Y104" s="2165" t="s">
        <v>411</v>
      </c>
      <c r="Z104" s="243"/>
      <c r="AA104" s="243"/>
      <c r="AB104" s="85" t="s">
        <v>17</v>
      </c>
      <c r="AD104" s="244"/>
    </row>
    <row r="105" spans="1:30" x14ac:dyDescent="0.2">
      <c r="A105" s="87"/>
      <c r="B105" s="851" t="s">
        <v>188</v>
      </c>
      <c r="C105" s="852">
        <v>2011</v>
      </c>
      <c r="D105" s="1">
        <f t="shared" ref="D105:D116" ca="1" si="15">IF(ISERROR(INDIRECT(CONCATENATE($B105,"!C16"))),"",INDIRECT(CONCATENATE($B105,"!C16")))</f>
        <v>97.930025585069018</v>
      </c>
      <c r="E105" s="88" t="str">
        <f t="shared" ref="E105:E116" ca="1" si="16">IF(ISERROR(INDIRECT(CONCATENATE($B105,"!C23"))),"",INDIRECT(CONCATENATE($B105,"!C23")))</f>
        <v>N/A</v>
      </c>
      <c r="F105" s="89"/>
      <c r="G105" s="89"/>
      <c r="H105" s="90">
        <f t="shared" ref="H105:H116" ca="1" si="17">IF(ISERROR(INDIRECT(CONCATENATE($B105,"!C21"))),"",INDIRECT(CONCATENATE($B105,"!C21")))</f>
        <v>0</v>
      </c>
      <c r="I105" s="1">
        <f t="shared" ref="I105:I116" ca="1" si="18">IF(ISERROR(INDIRECT(CONCATENATE($B105,"!D16"))),"",INDIRECT(CONCATENATE($B105,"!D16")))</f>
        <v>99.249822611117153</v>
      </c>
      <c r="J105" s="88" t="str">
        <f t="shared" ref="J105:J116" ca="1" si="19">IF(ISERROR(INDIRECT(CONCATENATE($B105,"!D23"))),"",INDIRECT(CONCATENATE($B105,"!D23")))</f>
        <v>N/A</v>
      </c>
      <c r="K105" s="89"/>
      <c r="L105" s="89"/>
      <c r="M105" s="90">
        <f t="shared" ref="M105:M116" ca="1" si="20">IF(ISERROR(INDIRECT(CONCATENATE($B105,"!D21"))),"",INDIRECT(CONCATENATE($B105,"!D21")))</f>
        <v>0</v>
      </c>
      <c r="N105" s="1">
        <f t="shared" ref="N105:N116" ca="1" si="21">IF(ISERROR(INDIRECT(CONCATENATE($B105,"!E16"))),"",INDIRECT(CONCATENATE($B105,"!E16")))</f>
        <v>99.634744906356772</v>
      </c>
      <c r="O105" s="88" t="str">
        <f t="shared" ref="O105:O116" ca="1" si="22">IF(ISERROR(INDIRECT(CONCATENATE($B105,"!E23"))),"",INDIRECT(CONCATENATE($B105,"!E23")))</f>
        <v>N/A</v>
      </c>
      <c r="P105" s="89"/>
      <c r="Q105" s="89"/>
      <c r="R105" s="90">
        <f t="shared" ref="R105:R116" ca="1" si="23">IF(ISERROR(INDIRECT(CONCATENATE($B105,"!E21"))),"",INDIRECT(CONCATENATE($B105,"!E21")))</f>
        <v>0</v>
      </c>
      <c r="S105" s="1">
        <f t="shared" ref="S105:S116" ca="1" si="24">IF(ISERROR(INDIRECT(CONCATENATE($B105,"!F16"))),"",INDIRECT(CONCATENATE($B105,"!F16")))</f>
        <v>99.717312974980047</v>
      </c>
      <c r="T105" s="88" t="str">
        <f t="shared" ref="T105:T116" ca="1" si="25">IF(ISERROR(INDIRECT(CONCATENATE($B105,"!F23"))),"",INDIRECT(CONCATENATE($B105,"!F23")))</f>
        <v>N/A</v>
      </c>
      <c r="U105" s="89"/>
      <c r="V105" s="89"/>
      <c r="W105" s="90">
        <f t="shared" ref="W105:W116" ca="1" si="26">IF(ISERROR(INDIRECT(CONCATENATE($B105,"!F21"))),"",INDIRECT(CONCATENATE($B105,"!F21")))</f>
        <v>0</v>
      </c>
      <c r="X105" s="1">
        <f t="shared" ref="X105:X116" ca="1" si="27">IF(ISERROR(INDIRECT(CONCATENATE($B105,"!G16"))),"",INDIRECT(CONCATENATE($B105,"!G16")))</f>
        <v>99.897092069771915</v>
      </c>
      <c r="Y105" s="88" t="str">
        <f t="shared" ref="Y105:Y116" ca="1" si="28">IF(ISERROR(INDIRECT(CONCATENATE($B105,"!G23"))),"",INDIRECT(CONCATENATE($B105,"!G23")))</f>
        <v>N/A</v>
      </c>
      <c r="Z105" s="89"/>
      <c r="AA105" s="89"/>
      <c r="AB105" s="90">
        <f t="shared" ref="AB105:AB116" ca="1" si="29">IF(ISERROR(INDIRECT(CONCATENATE($B105,"!G221"))),"",INDIRECT(CONCATENATE($B105,"!G21")))</f>
        <v>0</v>
      </c>
    </row>
    <row r="106" spans="1:30" x14ac:dyDescent="0.2">
      <c r="A106" s="87"/>
      <c r="B106" s="853" t="s">
        <v>155</v>
      </c>
      <c r="C106" s="854">
        <v>2014</v>
      </c>
      <c r="D106" s="2">
        <f t="shared" ca="1" si="15"/>
        <v>99.6880097879056</v>
      </c>
      <c r="E106" s="91">
        <f t="shared" ca="1" si="16"/>
        <v>99.373926556587406</v>
      </c>
      <c r="F106" s="89"/>
      <c r="G106" s="89"/>
      <c r="H106" s="92">
        <f t="shared" ca="1" si="17"/>
        <v>0</v>
      </c>
      <c r="I106" s="2">
        <f t="shared" ca="1" si="18"/>
        <v>99.819779959829063</v>
      </c>
      <c r="J106" s="91">
        <f t="shared" ca="1" si="19"/>
        <v>99.553226532643379</v>
      </c>
      <c r="K106" s="89"/>
      <c r="L106" s="89"/>
      <c r="M106" s="92">
        <f t="shared" ca="1" si="20"/>
        <v>0</v>
      </c>
      <c r="N106" s="2">
        <f t="shared" ca="1" si="21"/>
        <v>99.964695561013912</v>
      </c>
      <c r="O106" s="91">
        <f t="shared" ca="1" si="22"/>
        <v>99.598638917041697</v>
      </c>
      <c r="P106" s="89"/>
      <c r="Q106" s="89"/>
      <c r="R106" s="92">
        <f t="shared" ca="1" si="23"/>
        <v>0</v>
      </c>
      <c r="S106" s="2">
        <f t="shared" ca="1" si="24"/>
        <v>99.862008289907067</v>
      </c>
      <c r="T106" s="91">
        <f t="shared" ca="1" si="25"/>
        <v>99.621994559874892</v>
      </c>
      <c r="U106" s="89"/>
      <c r="V106" s="89"/>
      <c r="W106" s="92">
        <f t="shared" ca="1" si="26"/>
        <v>0</v>
      </c>
      <c r="X106" s="2">
        <f t="shared" ca="1" si="27"/>
        <v>99.866985647676088</v>
      </c>
      <c r="Y106" s="91">
        <f t="shared" ca="1" si="28"/>
        <v>99.68604820095554</v>
      </c>
      <c r="Z106" s="89"/>
      <c r="AA106" s="89"/>
      <c r="AB106" s="92">
        <f t="shared" ca="1" si="29"/>
        <v>0</v>
      </c>
    </row>
    <row r="107" spans="1:30" x14ac:dyDescent="0.2">
      <c r="A107" s="87"/>
      <c r="B107" s="853" t="s">
        <v>407</v>
      </c>
      <c r="C107" s="854">
        <v>2020</v>
      </c>
      <c r="D107" s="2">
        <f t="shared" ca="1" si="15"/>
        <v>99.410473578802197</v>
      </c>
      <c r="E107" s="91">
        <f t="shared" ca="1" si="16"/>
        <v>99.064141809216139</v>
      </c>
      <c r="F107" s="89"/>
      <c r="G107" s="89"/>
      <c r="H107" s="92" t="str">
        <f t="shared" ca="1" si="17"/>
        <v>N/A</v>
      </c>
      <c r="I107" s="2">
        <f t="shared" ca="1" si="18"/>
        <v>99.900193157137437</v>
      </c>
      <c r="J107" s="91">
        <f t="shared" ca="1" si="19"/>
        <v>98.660874333225436</v>
      </c>
      <c r="K107" s="89"/>
      <c r="L107" s="89"/>
      <c r="M107" s="92" t="str">
        <f t="shared" ca="1" si="20"/>
        <v>N/A</v>
      </c>
      <c r="N107" s="2">
        <f t="shared" ca="1" si="21"/>
        <v>100</v>
      </c>
      <c r="O107" s="91">
        <f t="shared" ca="1" si="22"/>
        <v>99.964645004397823</v>
      </c>
      <c r="P107" s="89"/>
      <c r="Q107" s="89"/>
      <c r="R107" s="92" t="str">
        <f t="shared" ca="1" si="23"/>
        <v>N/A</v>
      </c>
      <c r="S107" s="2">
        <f t="shared" ca="1" si="24"/>
        <v>99.941359074477447</v>
      </c>
      <c r="T107" s="91">
        <f t="shared" ca="1" si="25"/>
        <v>99.794413916144407</v>
      </c>
      <c r="U107" s="89"/>
      <c r="V107" s="89"/>
      <c r="W107" s="92" t="str">
        <f t="shared" ca="1" si="26"/>
        <v>N/A</v>
      </c>
      <c r="X107" s="2">
        <f t="shared" ca="1" si="27"/>
        <v>99.613747055944117</v>
      </c>
      <c r="Y107" s="91">
        <f t="shared" ca="1" si="28"/>
        <v>99.878124662589727</v>
      </c>
      <c r="Z107" s="89"/>
      <c r="AA107" s="89"/>
      <c r="AB107" s="92" t="str">
        <f t="shared" ca="1" si="29"/>
        <v>N/A</v>
      </c>
      <c r="AD107" s="93"/>
    </row>
    <row r="108" spans="1:30" x14ac:dyDescent="0.2">
      <c r="A108" s="87"/>
      <c r="B108" s="853"/>
      <c r="C108" s="854"/>
      <c r="D108" s="2" t="str">
        <f t="shared" ca="1" si="15"/>
        <v/>
      </c>
      <c r="E108" s="91" t="str">
        <f t="shared" ca="1" si="16"/>
        <v/>
      </c>
      <c r="F108" s="89"/>
      <c r="G108" s="89"/>
      <c r="H108" s="92" t="str">
        <f t="shared" ca="1" si="17"/>
        <v/>
      </c>
      <c r="I108" s="2" t="str">
        <f t="shared" ca="1" si="18"/>
        <v/>
      </c>
      <c r="J108" s="91" t="str">
        <f t="shared" ca="1" si="19"/>
        <v/>
      </c>
      <c r="K108" s="89"/>
      <c r="L108" s="89"/>
      <c r="M108" s="92" t="str">
        <f t="shared" ca="1" si="20"/>
        <v/>
      </c>
      <c r="N108" s="2" t="str">
        <f t="shared" ca="1" si="21"/>
        <v/>
      </c>
      <c r="O108" s="91" t="str">
        <f t="shared" ca="1" si="22"/>
        <v/>
      </c>
      <c r="P108" s="89"/>
      <c r="Q108" s="89"/>
      <c r="R108" s="92" t="str">
        <f t="shared" ca="1" si="23"/>
        <v/>
      </c>
      <c r="S108" s="2" t="str">
        <f t="shared" ca="1" si="24"/>
        <v/>
      </c>
      <c r="T108" s="91" t="str">
        <f t="shared" ca="1" si="25"/>
        <v/>
      </c>
      <c r="U108" s="89"/>
      <c r="V108" s="89"/>
      <c r="W108" s="92" t="str">
        <f t="shared" ca="1" si="26"/>
        <v/>
      </c>
      <c r="X108" s="2" t="str">
        <f t="shared" ca="1" si="27"/>
        <v/>
      </c>
      <c r="Y108" s="91" t="str">
        <f t="shared" ca="1" si="28"/>
        <v/>
      </c>
      <c r="Z108" s="89"/>
      <c r="AA108" s="89"/>
      <c r="AB108" s="92" t="str">
        <f t="shared" ca="1" si="29"/>
        <v/>
      </c>
    </row>
    <row r="109" spans="1:30" x14ac:dyDescent="0.2">
      <c r="A109" s="87"/>
      <c r="B109" s="853"/>
      <c r="C109" s="854"/>
      <c r="D109" s="2" t="str">
        <f t="shared" ca="1" si="15"/>
        <v/>
      </c>
      <c r="E109" s="91" t="str">
        <f t="shared" ca="1" si="16"/>
        <v/>
      </c>
      <c r="F109" s="89"/>
      <c r="G109" s="89"/>
      <c r="H109" s="92" t="str">
        <f t="shared" ca="1" si="17"/>
        <v/>
      </c>
      <c r="I109" s="2" t="str">
        <f t="shared" ca="1" si="18"/>
        <v/>
      </c>
      <c r="J109" s="91" t="str">
        <f t="shared" ca="1" si="19"/>
        <v/>
      </c>
      <c r="K109" s="89"/>
      <c r="L109" s="89"/>
      <c r="M109" s="92" t="str">
        <f t="shared" ca="1" si="20"/>
        <v/>
      </c>
      <c r="N109" s="2" t="str">
        <f t="shared" ca="1" si="21"/>
        <v/>
      </c>
      <c r="O109" s="91" t="str">
        <f t="shared" ca="1" si="22"/>
        <v/>
      </c>
      <c r="P109" s="89"/>
      <c r="Q109" s="89"/>
      <c r="R109" s="92" t="str">
        <f t="shared" ca="1" si="23"/>
        <v/>
      </c>
      <c r="S109" s="2" t="str">
        <f t="shared" ca="1" si="24"/>
        <v/>
      </c>
      <c r="T109" s="91" t="str">
        <f t="shared" ca="1" si="25"/>
        <v/>
      </c>
      <c r="U109" s="89"/>
      <c r="V109" s="89"/>
      <c r="W109" s="92" t="str">
        <f t="shared" ca="1" si="26"/>
        <v/>
      </c>
      <c r="X109" s="2" t="str">
        <f t="shared" ca="1" si="27"/>
        <v/>
      </c>
      <c r="Y109" s="91" t="str">
        <f t="shared" ca="1" si="28"/>
        <v/>
      </c>
      <c r="Z109" s="89"/>
      <c r="AA109" s="89"/>
      <c r="AB109" s="92" t="str">
        <f t="shared" ca="1" si="29"/>
        <v/>
      </c>
    </row>
    <row r="110" spans="1:30" x14ac:dyDescent="0.2">
      <c r="A110" s="87"/>
      <c r="B110" s="853"/>
      <c r="C110" s="854"/>
      <c r="D110" s="2" t="str">
        <f t="shared" ca="1" si="15"/>
        <v/>
      </c>
      <c r="E110" s="91" t="str">
        <f t="shared" ca="1" si="16"/>
        <v/>
      </c>
      <c r="F110" s="89"/>
      <c r="G110" s="89"/>
      <c r="H110" s="92" t="str">
        <f t="shared" ca="1" si="17"/>
        <v/>
      </c>
      <c r="I110" s="2" t="str">
        <f t="shared" ca="1" si="18"/>
        <v/>
      </c>
      <c r="J110" s="91" t="str">
        <f t="shared" ca="1" si="19"/>
        <v/>
      </c>
      <c r="K110" s="89"/>
      <c r="L110" s="89"/>
      <c r="M110" s="92" t="str">
        <f t="shared" ca="1" si="20"/>
        <v/>
      </c>
      <c r="N110" s="2" t="str">
        <f t="shared" ca="1" si="21"/>
        <v/>
      </c>
      <c r="O110" s="91" t="str">
        <f t="shared" ca="1" si="22"/>
        <v/>
      </c>
      <c r="P110" s="89"/>
      <c r="Q110" s="89"/>
      <c r="R110" s="92" t="str">
        <f t="shared" ca="1" si="23"/>
        <v/>
      </c>
      <c r="S110" s="2" t="str">
        <f t="shared" ca="1" si="24"/>
        <v/>
      </c>
      <c r="T110" s="91" t="str">
        <f t="shared" ca="1" si="25"/>
        <v/>
      </c>
      <c r="U110" s="89"/>
      <c r="V110" s="89"/>
      <c r="W110" s="92" t="str">
        <f t="shared" ca="1" si="26"/>
        <v/>
      </c>
      <c r="X110" s="2" t="str">
        <f t="shared" ca="1" si="27"/>
        <v/>
      </c>
      <c r="Y110" s="91" t="str">
        <f t="shared" ca="1" si="28"/>
        <v/>
      </c>
      <c r="Z110" s="89"/>
      <c r="AA110" s="89"/>
      <c r="AB110" s="92" t="str">
        <f t="shared" ca="1" si="29"/>
        <v/>
      </c>
    </row>
    <row r="111" spans="1:30" x14ac:dyDescent="0.2">
      <c r="A111" s="87"/>
      <c r="B111" s="853"/>
      <c r="C111" s="854"/>
      <c r="D111" s="2" t="str">
        <f ca="1">IF(ISERROR(INDIRECT(CONCATENATE($B111,"!C16"))),"",INDIRECT(CONCATENATE($B111,"!C16")))</f>
        <v/>
      </c>
      <c r="E111" s="91" t="str">
        <f ca="1">IF(ISERROR(INDIRECT(CONCATENATE($B111,"!C23"))),"",INDIRECT(CONCATENATE($B111,"!C23")))</f>
        <v/>
      </c>
      <c r="F111" s="89"/>
      <c r="G111" s="89"/>
      <c r="H111" s="92" t="str">
        <f ca="1">IF(ISERROR(INDIRECT(CONCATENATE($B111,"!C21"))),"",INDIRECT(CONCATENATE($B111,"!C21")))</f>
        <v/>
      </c>
      <c r="I111" s="2" t="str">
        <f ca="1">IF(ISERROR(INDIRECT(CONCATENATE($B111,"!D16"))),"",INDIRECT(CONCATENATE($B111,"!D16")))</f>
        <v/>
      </c>
      <c r="J111" s="91" t="str">
        <f ca="1">IF(ISERROR(INDIRECT(CONCATENATE($B111,"!D23"))),"",INDIRECT(CONCATENATE($B111,"!D23")))</f>
        <v/>
      </c>
      <c r="K111" s="89"/>
      <c r="L111" s="89"/>
      <c r="M111" s="92" t="str">
        <f ca="1">IF(ISERROR(INDIRECT(CONCATENATE($B111,"!D21"))),"",INDIRECT(CONCATENATE($B111,"!D21")))</f>
        <v/>
      </c>
      <c r="N111" s="2" t="str">
        <f ca="1">IF(ISERROR(INDIRECT(CONCATENATE($B111,"!E16"))),"",INDIRECT(CONCATENATE($B111,"!E16")))</f>
        <v/>
      </c>
      <c r="O111" s="91" t="str">
        <f ca="1">IF(ISERROR(INDIRECT(CONCATENATE($B111,"!E23"))),"",INDIRECT(CONCATENATE($B111,"!E23")))</f>
        <v/>
      </c>
      <c r="P111" s="89"/>
      <c r="Q111" s="89"/>
      <c r="R111" s="92" t="str">
        <f ca="1">IF(ISERROR(INDIRECT(CONCATENATE($B111,"!E21"))),"",INDIRECT(CONCATENATE($B111,"!E21")))</f>
        <v/>
      </c>
      <c r="S111" s="2" t="str">
        <f ca="1">IF(ISERROR(INDIRECT(CONCATENATE($B111,"!F16"))),"",INDIRECT(CONCATENATE($B111,"!F16")))</f>
        <v/>
      </c>
      <c r="T111" s="91" t="str">
        <f ca="1">IF(ISERROR(INDIRECT(CONCATENATE($B111,"!F23"))),"",INDIRECT(CONCATENATE($B111,"!F23")))</f>
        <v/>
      </c>
      <c r="U111" s="89"/>
      <c r="V111" s="89"/>
      <c r="W111" s="92" t="str">
        <f ca="1">IF(ISERROR(INDIRECT(CONCATENATE($B111,"!F21"))),"",INDIRECT(CONCATENATE($B111,"!F21")))</f>
        <v/>
      </c>
      <c r="X111" s="2" t="str">
        <f ca="1">IF(ISERROR(INDIRECT(CONCATENATE($B111,"!G16"))),"",INDIRECT(CONCATENATE($B111,"!G16")))</f>
        <v/>
      </c>
      <c r="Y111" s="91" t="str">
        <f ca="1">IF(ISERROR(INDIRECT(CONCATENATE($B111,"!G23"))),"",INDIRECT(CONCATENATE($B111,"!G23")))</f>
        <v/>
      </c>
      <c r="Z111" s="89"/>
      <c r="AA111" s="89"/>
      <c r="AB111" s="92" t="str">
        <f ca="1">IF(ISERROR(INDIRECT(CONCATENATE($B111,"!G221"))),"",INDIRECT(CONCATENATE($B111,"!G21")))</f>
        <v/>
      </c>
    </row>
    <row r="112" spans="1:30" x14ac:dyDescent="0.2">
      <c r="A112" s="87"/>
      <c r="B112" s="853"/>
      <c r="C112" s="854"/>
      <c r="D112" s="2" t="str">
        <f ca="1">IF(ISERROR(INDIRECT(CONCATENATE($B112,"!C16"))),"",INDIRECT(CONCATENATE($B112,"!C16")))</f>
        <v/>
      </c>
      <c r="E112" s="91" t="str">
        <f ca="1">IF(ISERROR(INDIRECT(CONCATENATE($B112,"!C23"))),"",INDIRECT(CONCATENATE($B112,"!C23")))</f>
        <v/>
      </c>
      <c r="F112" s="89"/>
      <c r="G112" s="89"/>
      <c r="H112" s="92" t="str">
        <f ca="1">IF(ISERROR(INDIRECT(CONCATENATE($B112,"!C21"))),"",INDIRECT(CONCATENATE($B112,"!C21")))</f>
        <v/>
      </c>
      <c r="I112" s="2" t="str">
        <f ca="1">IF(ISERROR(INDIRECT(CONCATENATE($B112,"!D16"))),"",INDIRECT(CONCATENATE($B112,"!D16")))</f>
        <v/>
      </c>
      <c r="J112" s="91" t="str">
        <f ca="1">IF(ISERROR(INDIRECT(CONCATENATE($B112,"!D23"))),"",INDIRECT(CONCATENATE($B112,"!D23")))</f>
        <v/>
      </c>
      <c r="K112" s="89"/>
      <c r="L112" s="89"/>
      <c r="M112" s="92" t="str">
        <f ca="1">IF(ISERROR(INDIRECT(CONCATENATE($B112,"!D21"))),"",INDIRECT(CONCATENATE($B112,"!D21")))</f>
        <v/>
      </c>
      <c r="N112" s="2" t="str">
        <f ca="1">IF(ISERROR(INDIRECT(CONCATENATE($B112,"!E16"))),"",INDIRECT(CONCATENATE($B112,"!E16")))</f>
        <v/>
      </c>
      <c r="O112" s="91" t="str">
        <f ca="1">IF(ISERROR(INDIRECT(CONCATENATE($B112,"!E23"))),"",INDIRECT(CONCATENATE($B112,"!E23")))</f>
        <v/>
      </c>
      <c r="P112" s="89"/>
      <c r="Q112" s="89"/>
      <c r="R112" s="92" t="str">
        <f ca="1">IF(ISERROR(INDIRECT(CONCATENATE($B112,"!E21"))),"",INDIRECT(CONCATENATE($B112,"!E21")))</f>
        <v/>
      </c>
      <c r="S112" s="2" t="str">
        <f ca="1">IF(ISERROR(INDIRECT(CONCATENATE($B112,"!F16"))),"",INDIRECT(CONCATENATE($B112,"!F16")))</f>
        <v/>
      </c>
      <c r="T112" s="91" t="str">
        <f ca="1">IF(ISERROR(INDIRECT(CONCATENATE($B112,"!F23"))),"",INDIRECT(CONCATENATE($B112,"!F23")))</f>
        <v/>
      </c>
      <c r="U112" s="89"/>
      <c r="V112" s="89"/>
      <c r="W112" s="92" t="str">
        <f ca="1">IF(ISERROR(INDIRECT(CONCATENATE($B112,"!F21"))),"",INDIRECT(CONCATENATE($B112,"!F21")))</f>
        <v/>
      </c>
      <c r="X112" s="2" t="str">
        <f ca="1">IF(ISERROR(INDIRECT(CONCATENATE($B112,"!G16"))),"",INDIRECT(CONCATENATE($B112,"!G16")))</f>
        <v/>
      </c>
      <c r="Y112" s="91" t="str">
        <f ca="1">IF(ISERROR(INDIRECT(CONCATENATE($B112,"!G23"))),"",INDIRECT(CONCATENATE($B112,"!G23")))</f>
        <v/>
      </c>
      <c r="Z112" s="89"/>
      <c r="AA112" s="89"/>
      <c r="AB112" s="92" t="str">
        <f ca="1">IF(ISERROR(INDIRECT(CONCATENATE($B112,"!G221"))),"",INDIRECT(CONCATENATE($B112,"!G21")))</f>
        <v/>
      </c>
    </row>
    <row r="113" spans="1:28" x14ac:dyDescent="0.2">
      <c r="A113" s="87"/>
      <c r="B113" s="853"/>
      <c r="C113" s="854"/>
      <c r="D113" s="2" t="str">
        <f t="shared" ca="1" si="15"/>
        <v/>
      </c>
      <c r="E113" s="91" t="str">
        <f t="shared" ca="1" si="16"/>
        <v/>
      </c>
      <c r="F113" s="89"/>
      <c r="G113" s="89"/>
      <c r="H113" s="92" t="str">
        <f t="shared" ca="1" si="17"/>
        <v/>
      </c>
      <c r="I113" s="2" t="str">
        <f t="shared" ca="1" si="18"/>
        <v/>
      </c>
      <c r="J113" s="91" t="str">
        <f t="shared" ca="1" si="19"/>
        <v/>
      </c>
      <c r="K113" s="89"/>
      <c r="L113" s="89"/>
      <c r="M113" s="92" t="str">
        <f t="shared" ca="1" si="20"/>
        <v/>
      </c>
      <c r="N113" s="2" t="str">
        <f t="shared" ca="1" si="21"/>
        <v/>
      </c>
      <c r="O113" s="91" t="str">
        <f t="shared" ca="1" si="22"/>
        <v/>
      </c>
      <c r="P113" s="89"/>
      <c r="Q113" s="89"/>
      <c r="R113" s="92" t="str">
        <f t="shared" ca="1" si="23"/>
        <v/>
      </c>
      <c r="S113" s="2" t="str">
        <f t="shared" ca="1" si="24"/>
        <v/>
      </c>
      <c r="T113" s="91" t="str">
        <f t="shared" ca="1" si="25"/>
        <v/>
      </c>
      <c r="U113" s="89"/>
      <c r="V113" s="89"/>
      <c r="W113" s="92" t="str">
        <f t="shared" ca="1" si="26"/>
        <v/>
      </c>
      <c r="X113" s="2" t="str">
        <f t="shared" ca="1" si="27"/>
        <v/>
      </c>
      <c r="Y113" s="91" t="str">
        <f t="shared" ca="1" si="28"/>
        <v/>
      </c>
      <c r="Z113" s="89"/>
      <c r="AA113" s="89"/>
      <c r="AB113" s="92" t="str">
        <f t="shared" ca="1" si="29"/>
        <v/>
      </c>
    </row>
    <row r="114" spans="1:28" x14ac:dyDescent="0.2">
      <c r="A114" s="87"/>
      <c r="B114" s="853"/>
      <c r="C114" s="854"/>
      <c r="D114" s="2" t="str">
        <f t="shared" ca="1" si="15"/>
        <v/>
      </c>
      <c r="E114" s="91" t="str">
        <f t="shared" ca="1" si="16"/>
        <v/>
      </c>
      <c r="F114" s="89"/>
      <c r="G114" s="89"/>
      <c r="H114" s="92" t="str">
        <f t="shared" ca="1" si="17"/>
        <v/>
      </c>
      <c r="I114" s="2" t="str">
        <f t="shared" ca="1" si="18"/>
        <v/>
      </c>
      <c r="J114" s="91" t="str">
        <f t="shared" ca="1" si="19"/>
        <v/>
      </c>
      <c r="K114" s="89"/>
      <c r="L114" s="89"/>
      <c r="M114" s="92" t="str">
        <f t="shared" ca="1" si="20"/>
        <v/>
      </c>
      <c r="N114" s="2" t="str">
        <f t="shared" ca="1" si="21"/>
        <v/>
      </c>
      <c r="O114" s="91" t="str">
        <f t="shared" ca="1" si="22"/>
        <v/>
      </c>
      <c r="P114" s="89"/>
      <c r="Q114" s="89"/>
      <c r="R114" s="92" t="str">
        <f t="shared" ca="1" si="23"/>
        <v/>
      </c>
      <c r="S114" s="2" t="str">
        <f t="shared" ca="1" si="24"/>
        <v/>
      </c>
      <c r="T114" s="91" t="str">
        <f t="shared" ca="1" si="25"/>
        <v/>
      </c>
      <c r="U114" s="89"/>
      <c r="V114" s="89"/>
      <c r="W114" s="92" t="str">
        <f t="shared" ca="1" si="26"/>
        <v/>
      </c>
      <c r="X114" s="2" t="str">
        <f t="shared" ca="1" si="27"/>
        <v/>
      </c>
      <c r="Y114" s="91" t="str">
        <f t="shared" ca="1" si="28"/>
        <v/>
      </c>
      <c r="Z114" s="89"/>
      <c r="AA114" s="89"/>
      <c r="AB114" s="92" t="str">
        <f t="shared" ca="1" si="29"/>
        <v/>
      </c>
    </row>
    <row r="115" spans="1:28" x14ac:dyDescent="0.2">
      <c r="A115" s="87"/>
      <c r="B115" s="853"/>
      <c r="C115" s="854"/>
      <c r="D115" s="2" t="str">
        <f t="shared" ca="1" si="15"/>
        <v/>
      </c>
      <c r="E115" s="91" t="str">
        <f t="shared" ca="1" si="16"/>
        <v/>
      </c>
      <c r="F115" s="89"/>
      <c r="G115" s="89"/>
      <c r="H115" s="92" t="str">
        <f t="shared" ca="1" si="17"/>
        <v/>
      </c>
      <c r="I115" s="2" t="str">
        <f t="shared" ca="1" si="18"/>
        <v/>
      </c>
      <c r="J115" s="91" t="str">
        <f t="shared" ca="1" si="19"/>
        <v/>
      </c>
      <c r="K115" s="89"/>
      <c r="L115" s="89"/>
      <c r="M115" s="92" t="str">
        <f t="shared" ca="1" si="20"/>
        <v/>
      </c>
      <c r="N115" s="2" t="str">
        <f t="shared" ca="1" si="21"/>
        <v/>
      </c>
      <c r="O115" s="91" t="str">
        <f t="shared" ca="1" si="22"/>
        <v/>
      </c>
      <c r="P115" s="89"/>
      <c r="Q115" s="89"/>
      <c r="R115" s="92" t="str">
        <f t="shared" ca="1" si="23"/>
        <v/>
      </c>
      <c r="S115" s="2" t="str">
        <f t="shared" ca="1" si="24"/>
        <v/>
      </c>
      <c r="T115" s="91" t="str">
        <f t="shared" ca="1" si="25"/>
        <v/>
      </c>
      <c r="U115" s="89"/>
      <c r="V115" s="89"/>
      <c r="W115" s="92" t="str">
        <f t="shared" ca="1" si="26"/>
        <v/>
      </c>
      <c r="X115" s="2" t="str">
        <f t="shared" ca="1" si="27"/>
        <v/>
      </c>
      <c r="Y115" s="91" t="str">
        <f t="shared" ca="1" si="28"/>
        <v/>
      </c>
      <c r="Z115" s="89"/>
      <c r="AA115" s="89"/>
      <c r="AB115" s="92" t="str">
        <f t="shared" ca="1" si="29"/>
        <v/>
      </c>
    </row>
    <row r="116" spans="1:28" x14ac:dyDescent="0.2">
      <c r="A116" s="87"/>
      <c r="B116" s="855"/>
      <c r="C116" s="856"/>
      <c r="D116" s="3" t="str">
        <f t="shared" ca="1" si="15"/>
        <v/>
      </c>
      <c r="E116" s="94" t="str">
        <f t="shared" ca="1" si="16"/>
        <v/>
      </c>
      <c r="F116" s="95"/>
      <c r="G116" s="96"/>
      <c r="H116" s="97" t="str">
        <f t="shared" ca="1" si="17"/>
        <v/>
      </c>
      <c r="I116" s="3" t="str">
        <f t="shared" ca="1" si="18"/>
        <v/>
      </c>
      <c r="J116" s="94" t="str">
        <f t="shared" ca="1" si="19"/>
        <v/>
      </c>
      <c r="K116" s="95"/>
      <c r="L116" s="96"/>
      <c r="M116" s="97" t="str">
        <f t="shared" ca="1" si="20"/>
        <v/>
      </c>
      <c r="N116" s="3" t="str">
        <f t="shared" ca="1" si="21"/>
        <v/>
      </c>
      <c r="O116" s="94" t="str">
        <f t="shared" ca="1" si="22"/>
        <v/>
      </c>
      <c r="P116" s="95"/>
      <c r="Q116" s="96"/>
      <c r="R116" s="97" t="str">
        <f t="shared" ca="1" si="23"/>
        <v/>
      </c>
      <c r="S116" s="3" t="str">
        <f t="shared" ca="1" si="24"/>
        <v/>
      </c>
      <c r="T116" s="94" t="str">
        <f t="shared" ca="1" si="25"/>
        <v/>
      </c>
      <c r="U116" s="95"/>
      <c r="V116" s="96"/>
      <c r="W116" s="97" t="str">
        <f t="shared" ca="1" si="26"/>
        <v/>
      </c>
      <c r="X116" s="3" t="str">
        <f t="shared" ca="1" si="27"/>
        <v/>
      </c>
      <c r="Y116" s="94" t="str">
        <f t="shared" ca="1" si="28"/>
        <v/>
      </c>
      <c r="Z116" s="95"/>
      <c r="AA116" s="96"/>
      <c r="AB116" s="97" t="str">
        <f t="shared" ca="1" si="29"/>
        <v/>
      </c>
    </row>
    <row r="117" spans="1:28" ht="11.25" customHeight="1" x14ac:dyDescent="0.2"/>
    <row r="118" spans="1:28" ht="22.5" customHeight="1" x14ac:dyDescent="0.25">
      <c r="B118" s="2175" t="str">
        <f>CONCATENATE("National use of drinking water sources, ",C99,"–",C100)</f>
        <v>National use of drinking water sources, 2005–2020</v>
      </c>
      <c r="C118" s="2176"/>
      <c r="D118" s="2176"/>
      <c r="E118" s="2176"/>
      <c r="F118" s="2176"/>
      <c r="G118" s="2176"/>
      <c r="H118" s="2176"/>
      <c r="I118" s="2176"/>
      <c r="J118" s="2176"/>
      <c r="K118" s="2176"/>
      <c r="L118" s="2176"/>
      <c r="N118" s="98"/>
      <c r="O118" s="98"/>
      <c r="P118" s="98"/>
      <c r="Q118" s="98"/>
      <c r="R118" s="98"/>
      <c r="S118" s="2199" t="s">
        <v>11</v>
      </c>
      <c r="T118" s="2200"/>
      <c r="U118" s="2200"/>
      <c r="V118" s="2200"/>
      <c r="W118" s="2201"/>
      <c r="X118" s="98"/>
      <c r="Y118" s="98"/>
      <c r="Z118" s="98"/>
      <c r="AA118" s="98"/>
      <c r="AB118" s="99"/>
    </row>
    <row r="119" spans="1:28" ht="7.5" customHeight="1" x14ac:dyDescent="0.2"/>
    <row r="120" spans="1:28" ht="22.5" customHeight="1" x14ac:dyDescent="0.2"/>
    <row r="121" spans="1:28" ht="22.5" customHeight="1" x14ac:dyDescent="0.2"/>
    <row r="122" spans="1:28" ht="22.5" customHeight="1" x14ac:dyDescent="0.2"/>
    <row r="123" spans="1:28" ht="22.5" customHeight="1" x14ac:dyDescent="0.2"/>
    <row r="124" spans="1:28" ht="22.5" customHeight="1" x14ac:dyDescent="0.2"/>
    <row r="125" spans="1:28" ht="22.5" customHeight="1" x14ac:dyDescent="0.2"/>
    <row r="126" spans="1:28" ht="22.5" customHeight="1" x14ac:dyDescent="0.2"/>
    <row r="127" spans="1:28" ht="22.5" customHeight="1" x14ac:dyDescent="0.2"/>
    <row r="128" spans="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53" spans="2:28" x14ac:dyDescent="0.2">
      <c r="C153" s="100"/>
      <c r="D153" s="100"/>
      <c r="E153" s="101" t="str">
        <f t="shared" ref="E153:E158" ca="1" si="30">IF(ISERROR(INDIRECT(CONCATENATE($B153,"!M18"))),"",INDIRECT(CONCATENATE($B153,"!M18")))</f>
        <v/>
      </c>
      <c r="F153" s="101" t="str">
        <f t="shared" ref="F153:F158" ca="1" si="31">IF(ISERROR(INDIRECT(CONCATENATE($B153,"!M19"))),"",INDIRECT(CONCATENATE($B153,"!M19")))</f>
        <v/>
      </c>
      <c r="G153" s="101" t="str">
        <f t="shared" ref="G153:G158" ca="1" si="32">IF(ISERROR(INDIRECT(CONCATENATE($B153,"!M20"))),"",INDIRECT(CONCATENATE($B153,"!M20")))</f>
        <v/>
      </c>
      <c r="H153" s="101" t="str">
        <f t="shared" ref="H153:H158" ca="1" si="33">IF(ISERROR(INDIRECT(CONCATENATE($B153,"!M21"))),"",INDIRECT(CONCATENATE($B153,"!M21")))</f>
        <v/>
      </c>
      <c r="I153" s="101"/>
      <c r="J153" s="101" t="str">
        <f t="shared" ref="J153:J158" ca="1" si="34">IF(ISERROR(INDIRECT(CONCATENATE($B153,"!N18"))),"",INDIRECT(CONCATENATE($B153,"!N18")))</f>
        <v/>
      </c>
      <c r="K153" s="101" t="str">
        <f t="shared" ref="K153:K158" ca="1" si="35">IF(ISERROR(INDIRECT(CONCATENATE($B153,"!N19"))),"",INDIRECT(CONCATENATE($B153,"!N19")))</f>
        <v/>
      </c>
      <c r="L153" s="101" t="str">
        <f t="shared" ref="L153:L158" ca="1" si="36">IF(ISERROR(INDIRECT(CONCATENATE($B153,"!N20"))),"",INDIRECT(CONCATENATE($B153,"!N20")))</f>
        <v/>
      </c>
      <c r="M153" s="101" t="str">
        <f t="shared" ref="M153:M158" ca="1" si="37">IF(ISERROR(INDIRECT(CONCATENATE($B153,"!N21"))),"",INDIRECT(CONCATENATE($B153,"!N21")))</f>
        <v/>
      </c>
      <c r="N153" s="101"/>
      <c r="O153" s="101" t="str">
        <f t="shared" ref="O153:O158" ca="1" si="38">IF(ISERROR(INDIRECT(CONCATENATE($B153,"!O18"))),"",INDIRECT(CONCATENATE($B153,"!O18")))</f>
        <v/>
      </c>
      <c r="P153" s="101" t="str">
        <f t="shared" ref="P153:P158" ca="1" si="39">IF(ISERROR(INDIRECT(CONCATENATE($B153,"!O19"))),"",INDIRECT(CONCATENATE($B153,"!O19")))</f>
        <v/>
      </c>
      <c r="Q153" s="101" t="str">
        <f t="shared" ref="Q153:Q158" ca="1" si="40">IF(ISERROR(INDIRECT(CONCATENATE($B153,"!O20"))),"",INDIRECT(CONCATENATE($B153,"!O20")))</f>
        <v/>
      </c>
      <c r="R153" s="101" t="str">
        <f t="shared" ref="R153:R158" ca="1" si="41">IF(ISERROR(INDIRECT(CONCATENATE($B153,"!O21"))),"",INDIRECT(CONCATENATE($B153,"!O21")))</f>
        <v/>
      </c>
      <c r="S153" s="101"/>
      <c r="T153" s="101" t="str">
        <f t="shared" ref="T153:T158" ca="1" si="42">IF(ISERROR(INDIRECT(CONCATENATE($B153,"!P18"))),"",INDIRECT(CONCATENATE($B153,"!P18")))</f>
        <v/>
      </c>
      <c r="U153" s="101" t="str">
        <f t="shared" ref="U153:U158" ca="1" si="43">IF(ISERROR(INDIRECT(CONCATENATE($B153,"!P19"))),"",INDIRECT(CONCATENATE($B153,"!P19")))</f>
        <v/>
      </c>
      <c r="V153" s="101" t="str">
        <f t="shared" ref="V153:V158" ca="1" si="44">IF(ISERROR(INDIRECT(CONCATENATE($B153,"!P20"))),"",INDIRECT(CONCATENATE($B153,"!P20")))</f>
        <v/>
      </c>
      <c r="W153" s="101" t="str">
        <f t="shared" ref="W153:W158" ca="1" si="45">IF(ISERROR(INDIRECT(CONCATENATE($B153,"!P21"))),"",INDIRECT(CONCATENATE($B153,"!P21")))</f>
        <v/>
      </c>
      <c r="X153" s="101"/>
      <c r="Y153" s="101" t="str">
        <f t="shared" ref="Y153:Y158" ca="1" si="46">IF(ISERROR(INDIRECT(CONCATENATE($B153,"!Q18"))),"",INDIRECT(CONCATENATE($B153,"!Q18")))</f>
        <v/>
      </c>
      <c r="Z153" s="101" t="str">
        <f t="shared" ref="Z153:Z158" ca="1" si="47">IF(ISERROR(INDIRECT(CONCATENATE($B153,"!Q19"))),"",INDIRECT(CONCATENATE($B153,"!Q19")))</f>
        <v/>
      </c>
      <c r="AA153" s="101" t="str">
        <f t="shared" ref="AA153:AA158" ca="1" si="48">IF(ISERROR(INDIRECT(CONCATENATE($B153,"!Q20"))),"",INDIRECT(CONCATENATE($B153,"!Q20")))</f>
        <v/>
      </c>
      <c r="AB153" s="101" t="str">
        <f t="shared" ref="AB153:AB158" ca="1" si="49">IF(ISERROR(INDIRECT(CONCATENATE($B153,"!Q21"))),"",INDIRECT(CONCATENATE($B153,"!Q1")))</f>
        <v/>
      </c>
    </row>
    <row r="154" spans="2:28" x14ac:dyDescent="0.2">
      <c r="C154" s="100"/>
      <c r="D154" s="100"/>
      <c r="E154" s="101" t="str">
        <f t="shared" ca="1" si="30"/>
        <v/>
      </c>
      <c r="F154" s="101" t="str">
        <f t="shared" ca="1" si="31"/>
        <v/>
      </c>
      <c r="G154" s="101" t="str">
        <f t="shared" ca="1" si="32"/>
        <v/>
      </c>
      <c r="H154" s="101" t="str">
        <f t="shared" ca="1" si="33"/>
        <v/>
      </c>
      <c r="I154" s="101"/>
      <c r="J154" s="101" t="str">
        <f t="shared" ca="1" si="34"/>
        <v/>
      </c>
      <c r="K154" s="101" t="str">
        <f t="shared" ca="1" si="35"/>
        <v/>
      </c>
      <c r="L154" s="101" t="str">
        <f t="shared" ca="1" si="36"/>
        <v/>
      </c>
      <c r="M154" s="101" t="str">
        <f t="shared" ca="1" si="37"/>
        <v/>
      </c>
      <c r="N154" s="101"/>
      <c r="O154" s="101" t="str">
        <f t="shared" ca="1" si="38"/>
        <v/>
      </c>
      <c r="P154" s="101" t="str">
        <f t="shared" ca="1" si="39"/>
        <v/>
      </c>
      <c r="Q154" s="101" t="str">
        <f t="shared" ca="1" si="40"/>
        <v/>
      </c>
      <c r="R154" s="101" t="str">
        <f t="shared" ca="1" si="41"/>
        <v/>
      </c>
      <c r="S154" s="101"/>
      <c r="T154" s="101" t="str">
        <f t="shared" ca="1" si="42"/>
        <v/>
      </c>
      <c r="U154" s="101" t="str">
        <f t="shared" ca="1" si="43"/>
        <v/>
      </c>
      <c r="V154" s="101" t="str">
        <f t="shared" ca="1" si="44"/>
        <v/>
      </c>
      <c r="W154" s="101" t="str">
        <f t="shared" ca="1" si="45"/>
        <v/>
      </c>
      <c r="X154" s="101"/>
      <c r="Y154" s="101" t="str">
        <f t="shared" ca="1" si="46"/>
        <v/>
      </c>
      <c r="Z154" s="101" t="str">
        <f t="shared" ca="1" si="47"/>
        <v/>
      </c>
      <c r="AA154" s="101" t="str">
        <f t="shared" ca="1" si="48"/>
        <v/>
      </c>
      <c r="AB154" s="101" t="str">
        <f t="shared" ca="1" si="49"/>
        <v/>
      </c>
    </row>
    <row r="155" spans="2:28" x14ac:dyDescent="0.2">
      <c r="C155" s="100"/>
      <c r="D155" s="100"/>
      <c r="E155" s="101" t="str">
        <f t="shared" ca="1" si="30"/>
        <v/>
      </c>
      <c r="F155" s="101" t="str">
        <f t="shared" ca="1" si="31"/>
        <v/>
      </c>
      <c r="G155" s="101" t="str">
        <f t="shared" ca="1" si="32"/>
        <v/>
      </c>
      <c r="H155" s="101" t="str">
        <f t="shared" ca="1" si="33"/>
        <v/>
      </c>
      <c r="I155" s="101"/>
      <c r="J155" s="101" t="str">
        <f t="shared" ca="1" si="34"/>
        <v/>
      </c>
      <c r="K155" s="101" t="str">
        <f t="shared" ca="1" si="35"/>
        <v/>
      </c>
      <c r="L155" s="101" t="str">
        <f t="shared" ca="1" si="36"/>
        <v/>
      </c>
      <c r="M155" s="101" t="str">
        <f t="shared" ca="1" si="37"/>
        <v/>
      </c>
      <c r="N155" s="101"/>
      <c r="O155" s="101" t="str">
        <f t="shared" ca="1" si="38"/>
        <v/>
      </c>
      <c r="P155" s="101" t="str">
        <f t="shared" ca="1" si="39"/>
        <v/>
      </c>
      <c r="Q155" s="101" t="str">
        <f t="shared" ca="1" si="40"/>
        <v/>
      </c>
      <c r="R155" s="101" t="str">
        <f t="shared" ca="1" si="41"/>
        <v/>
      </c>
      <c r="S155" s="101"/>
      <c r="T155" s="101" t="str">
        <f t="shared" ca="1" si="42"/>
        <v/>
      </c>
      <c r="U155" s="101" t="str">
        <f t="shared" ca="1" si="43"/>
        <v/>
      </c>
      <c r="V155" s="101" t="str">
        <f t="shared" ca="1" si="44"/>
        <v/>
      </c>
      <c r="W155" s="101" t="str">
        <f t="shared" ca="1" si="45"/>
        <v/>
      </c>
      <c r="X155" s="101"/>
      <c r="Y155" s="101" t="str">
        <f t="shared" ca="1" si="46"/>
        <v/>
      </c>
      <c r="Z155" s="101" t="str">
        <f t="shared" ca="1" si="47"/>
        <v/>
      </c>
      <c r="AA155" s="101" t="str">
        <f t="shared" ca="1" si="48"/>
        <v/>
      </c>
      <c r="AB155" s="101" t="str">
        <f t="shared" ca="1" si="49"/>
        <v/>
      </c>
    </row>
    <row r="156" spans="2:28" x14ac:dyDescent="0.2">
      <c r="C156" s="100"/>
      <c r="D156" s="100"/>
      <c r="E156" s="101" t="str">
        <f t="shared" ca="1" si="30"/>
        <v/>
      </c>
      <c r="F156" s="101" t="str">
        <f t="shared" ca="1" si="31"/>
        <v/>
      </c>
      <c r="G156" s="101" t="str">
        <f t="shared" ca="1" si="32"/>
        <v/>
      </c>
      <c r="H156" s="101" t="str">
        <f t="shared" ca="1" si="33"/>
        <v/>
      </c>
      <c r="I156" s="101"/>
      <c r="J156" s="101" t="str">
        <f t="shared" ca="1" si="34"/>
        <v/>
      </c>
      <c r="K156" s="101" t="str">
        <f t="shared" ca="1" si="35"/>
        <v/>
      </c>
      <c r="L156" s="101" t="str">
        <f t="shared" ca="1" si="36"/>
        <v/>
      </c>
      <c r="M156" s="101" t="str">
        <f t="shared" ca="1" si="37"/>
        <v/>
      </c>
      <c r="N156" s="101"/>
      <c r="O156" s="101" t="str">
        <f t="shared" ca="1" si="38"/>
        <v/>
      </c>
      <c r="P156" s="101" t="str">
        <f t="shared" ca="1" si="39"/>
        <v/>
      </c>
      <c r="Q156" s="101" t="str">
        <f t="shared" ca="1" si="40"/>
        <v/>
      </c>
      <c r="R156" s="101" t="str">
        <f t="shared" ca="1" si="41"/>
        <v/>
      </c>
      <c r="S156" s="101"/>
      <c r="T156" s="101" t="str">
        <f t="shared" ca="1" si="42"/>
        <v/>
      </c>
      <c r="U156" s="101" t="str">
        <f t="shared" ca="1" si="43"/>
        <v/>
      </c>
      <c r="V156" s="101" t="str">
        <f t="shared" ca="1" si="44"/>
        <v/>
      </c>
      <c r="W156" s="101" t="str">
        <f t="shared" ca="1" si="45"/>
        <v/>
      </c>
      <c r="X156" s="101"/>
      <c r="Y156" s="101" t="str">
        <f t="shared" ca="1" si="46"/>
        <v/>
      </c>
      <c r="Z156" s="101" t="str">
        <f t="shared" ca="1" si="47"/>
        <v/>
      </c>
      <c r="AA156" s="101" t="str">
        <f t="shared" ca="1" si="48"/>
        <v/>
      </c>
      <c r="AB156" s="101" t="str">
        <f t="shared" ca="1" si="49"/>
        <v/>
      </c>
    </row>
    <row r="157" spans="2:28" x14ac:dyDescent="0.2">
      <c r="B157" s="101"/>
      <c r="C157" s="100"/>
      <c r="D157" s="100"/>
      <c r="E157" s="101" t="str">
        <f t="shared" ca="1" si="30"/>
        <v/>
      </c>
      <c r="F157" s="101" t="str">
        <f t="shared" ca="1" si="31"/>
        <v/>
      </c>
      <c r="G157" s="101" t="str">
        <f t="shared" ca="1" si="32"/>
        <v/>
      </c>
      <c r="H157" s="101" t="str">
        <f t="shared" ca="1" si="33"/>
        <v/>
      </c>
      <c r="I157" s="101"/>
      <c r="J157" s="101" t="str">
        <f t="shared" ca="1" si="34"/>
        <v/>
      </c>
      <c r="K157" s="101" t="str">
        <f t="shared" ca="1" si="35"/>
        <v/>
      </c>
      <c r="L157" s="101" t="str">
        <f t="shared" ca="1" si="36"/>
        <v/>
      </c>
      <c r="M157" s="101" t="str">
        <f t="shared" ca="1" si="37"/>
        <v/>
      </c>
      <c r="N157" s="101"/>
      <c r="O157" s="101" t="str">
        <f t="shared" ca="1" si="38"/>
        <v/>
      </c>
      <c r="P157" s="101" t="str">
        <f t="shared" ca="1" si="39"/>
        <v/>
      </c>
      <c r="Q157" s="101" t="str">
        <f t="shared" ca="1" si="40"/>
        <v/>
      </c>
      <c r="R157" s="101" t="str">
        <f t="shared" ca="1" si="41"/>
        <v/>
      </c>
      <c r="S157" s="101"/>
      <c r="T157" s="101" t="str">
        <f t="shared" ca="1" si="42"/>
        <v/>
      </c>
      <c r="U157" s="101" t="str">
        <f t="shared" ca="1" si="43"/>
        <v/>
      </c>
      <c r="V157" s="101" t="str">
        <f t="shared" ca="1" si="44"/>
        <v/>
      </c>
      <c r="W157" s="101" t="str">
        <f t="shared" ca="1" si="45"/>
        <v/>
      </c>
      <c r="X157" s="101"/>
      <c r="Y157" s="101" t="str">
        <f t="shared" ca="1" si="46"/>
        <v/>
      </c>
      <c r="Z157" s="101" t="str">
        <f t="shared" ca="1" si="47"/>
        <v/>
      </c>
      <c r="AA157" s="101" t="str">
        <f t="shared" ca="1" si="48"/>
        <v/>
      </c>
      <c r="AB157" s="101" t="str">
        <f t="shared" ca="1" si="49"/>
        <v/>
      </c>
    </row>
    <row r="158" spans="2:28" x14ac:dyDescent="0.2">
      <c r="B158" s="101"/>
      <c r="C158" s="100"/>
      <c r="D158" s="100"/>
      <c r="E158" s="101" t="str">
        <f t="shared" ca="1" si="30"/>
        <v/>
      </c>
      <c r="F158" s="101" t="str">
        <f t="shared" ca="1" si="31"/>
        <v/>
      </c>
      <c r="G158" s="101" t="str">
        <f t="shared" ca="1" si="32"/>
        <v/>
      </c>
      <c r="H158" s="101" t="str">
        <f t="shared" ca="1" si="33"/>
        <v/>
      </c>
      <c r="I158" s="101"/>
      <c r="J158" s="101" t="str">
        <f t="shared" ca="1" si="34"/>
        <v/>
      </c>
      <c r="K158" s="101" t="str">
        <f t="shared" ca="1" si="35"/>
        <v/>
      </c>
      <c r="L158" s="101" t="str">
        <f t="shared" ca="1" si="36"/>
        <v/>
      </c>
      <c r="M158" s="101" t="str">
        <f t="shared" ca="1" si="37"/>
        <v/>
      </c>
      <c r="N158" s="101"/>
      <c r="O158" s="101" t="str">
        <f t="shared" ca="1" si="38"/>
        <v/>
      </c>
      <c r="P158" s="101" t="str">
        <f t="shared" ca="1" si="39"/>
        <v/>
      </c>
      <c r="Q158" s="101" t="str">
        <f t="shared" ca="1" si="40"/>
        <v/>
      </c>
      <c r="R158" s="101" t="str">
        <f t="shared" ca="1" si="41"/>
        <v/>
      </c>
      <c r="S158" s="101"/>
      <c r="T158" s="101" t="str">
        <f t="shared" ca="1" si="42"/>
        <v/>
      </c>
      <c r="U158" s="101" t="str">
        <f t="shared" ca="1" si="43"/>
        <v/>
      </c>
      <c r="V158" s="101" t="str">
        <f t="shared" ca="1" si="44"/>
        <v/>
      </c>
      <c r="W158" s="101" t="str">
        <f t="shared" ca="1" si="45"/>
        <v/>
      </c>
      <c r="X158" s="101"/>
      <c r="Y158" s="101" t="str">
        <f t="shared" ca="1" si="46"/>
        <v/>
      </c>
      <c r="Z158" s="101" t="str">
        <f t="shared" ca="1" si="47"/>
        <v/>
      </c>
      <c r="AA158" s="101" t="str">
        <f t="shared" ca="1" si="48"/>
        <v/>
      </c>
      <c r="AB158" s="101" t="str">
        <f t="shared" ca="1" si="49"/>
        <v/>
      </c>
    </row>
    <row r="197" spans="1:30" s="40" customFormat="1" ht="16.5" customHeight="1" x14ac:dyDescent="0.2">
      <c r="A197" s="2197" t="s">
        <v>6</v>
      </c>
      <c r="B197" s="2197"/>
      <c r="C197" s="2197"/>
      <c r="D197" s="2194" t="s">
        <v>0</v>
      </c>
      <c r="E197" s="2195"/>
      <c r="F197" s="2195"/>
      <c r="G197" s="2195"/>
      <c r="H197" s="2196"/>
      <c r="I197" s="2194" t="s">
        <v>1</v>
      </c>
      <c r="J197" s="2195"/>
      <c r="K197" s="2195"/>
      <c r="L197" s="2195"/>
      <c r="M197" s="2196"/>
      <c r="N197" s="2194" t="s">
        <v>2</v>
      </c>
      <c r="O197" s="2195"/>
      <c r="P197" s="2195"/>
      <c r="Q197" s="2195"/>
      <c r="R197" s="2196"/>
      <c r="S197" s="2194" t="s">
        <v>3</v>
      </c>
      <c r="T197" s="2195"/>
      <c r="U197" s="2195"/>
      <c r="V197" s="2195"/>
      <c r="W197" s="2196"/>
      <c r="X197" s="2194" t="s">
        <v>4</v>
      </c>
      <c r="Y197" s="2195"/>
      <c r="Z197" s="2195"/>
      <c r="AA197" s="2195"/>
      <c r="AB197" s="2196"/>
    </row>
    <row r="198" spans="1:30" s="44" customFormat="1" ht="22.5" customHeight="1" x14ac:dyDescent="0.2">
      <c r="A198" s="2210"/>
      <c r="B198" s="2210"/>
      <c r="C198" s="2210"/>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pans="1:30" s="64" customFormat="1" ht="15" customHeight="1" x14ac:dyDescent="0.2">
      <c r="A199" s="2202" t="s">
        <v>10</v>
      </c>
      <c r="B199" s="2203"/>
      <c r="C199" s="233">
        <v>2005</v>
      </c>
      <c r="D199" s="56">
        <f ca="1">IF((D201+H201)&gt;100,D201*100/(D201+H201),D201)</f>
        <v>97.696787694747456</v>
      </c>
      <c r="E199" s="57">
        <f ca="1">D199*AVERAGEIF(E205:E216,"&gt;0")/100</f>
        <v>97.086122292377482</v>
      </c>
      <c r="F199" s="58">
        <f ca="1">D199*(100-AVERAGEIF(E205:E216,"&gt;0"))/100</f>
        <v>0.61066540236997502</v>
      </c>
      <c r="G199" s="59">
        <f ca="1">100-(E199+F199+H199)</f>
        <v>2.3032123052525435</v>
      </c>
      <c r="H199" s="60">
        <f ca="1">IF((D201+H201)&gt;100,H201*100/(D201+H201),H201)</f>
        <v>0</v>
      </c>
      <c r="I199" s="56">
        <f ca="1">IF((I201+M201)&gt;100,I201*100/(I201+M201),I201)</f>
        <v>99.164269322701003</v>
      </c>
      <c r="J199" s="57">
        <f ca="1">I199*AVERAGEIF(J205:J216,"&gt;0")/100</f>
        <v>98.444496903105744</v>
      </c>
      <c r="K199" s="61">
        <f ca="1">I199*(100-AVERAGEIF(J205:J216,"&gt;0"))/100</f>
        <v>0.71977241959526816</v>
      </c>
      <c r="L199" s="62">
        <f ca="1">100-(J199+K199+M199)</f>
        <v>0.83573067729898298</v>
      </c>
      <c r="M199" s="63">
        <f ca="1">IF((I201+M201)&gt;100,M201*100/(I201+M201),M201)</f>
        <v>0</v>
      </c>
      <c r="N199" s="56">
        <f ca="1">IF((N201+R201)&gt;100,N201*100/(N201+R201),N201)</f>
        <v>99.41691765687716</v>
      </c>
      <c r="O199" s="57">
        <f ca="1">N199*AVERAGEIF(O205:O216,"&gt;0")/100</f>
        <v>98.982147818653871</v>
      </c>
      <c r="P199" s="61">
        <f ca="1">N199*(100-AVERAGEIF(O205:O216,"&gt;0"))/100</f>
        <v>0.43476983822330095</v>
      </c>
      <c r="Q199" s="62">
        <f ca="1">100-(O199+P199+R199)</f>
        <v>0.58308234312282536</v>
      </c>
      <c r="R199" s="63">
        <f ca="1">IF((N201+R201)&gt;100,R201*100/(N201+R201),R201)</f>
        <v>0</v>
      </c>
      <c r="S199" s="56">
        <f ca="1">IF((S201+W201)&gt;100,S201*100/(S201+W201),S201)</f>
        <v>99.76532608130529</v>
      </c>
      <c r="T199" s="57">
        <f ca="1">S199*AVERAGEIF(T205:T216,"&gt;0")/100</f>
        <v>99.662579634204747</v>
      </c>
      <c r="U199" s="61">
        <f ca="1">S199*(100-AVERAGEIF(T205:T216,"&gt;0"))/100</f>
        <v>0.10274644710054755</v>
      </c>
      <c r="V199" s="62">
        <f ca="1">100-(T199+U199+W199)</f>
        <v>0.23467391869471044</v>
      </c>
      <c r="W199" s="63">
        <f ca="1">IF((S201+W201)&gt;100,W201*100/(S201+W201),W201)</f>
        <v>0</v>
      </c>
      <c r="X199" s="56">
        <f ca="1">IF((X201+AB201)&gt;100,X201*100/(X201+AB201),X201)</f>
        <v>100</v>
      </c>
      <c r="Y199" s="57">
        <f ca="1">X199*AVERAGEIF(Y205:Y216,"&gt;0")/100</f>
        <v>99.876208298353134</v>
      </c>
      <c r="Z199" s="61">
        <f ca="1">X199*(100-AVERAGEIF(Y205:Y216,"&gt;0"))/100</f>
        <v>0.1237917016468657</v>
      </c>
      <c r="AA199" s="62">
        <f ca="1">100-(Y199+Z199+AB199)</f>
        <v>0</v>
      </c>
      <c r="AB199" s="63">
        <f ca="1">IF((X201+AB201)&gt;100,AB201*100/(X201+AB201),AB201)</f>
        <v>0</v>
      </c>
    </row>
    <row r="200" spans="1:30" s="64" customFormat="1" ht="15" customHeight="1" x14ac:dyDescent="0.2">
      <c r="A200" s="2204"/>
      <c r="B200" s="2205"/>
      <c r="C200" s="234">
        <v>2020</v>
      </c>
      <c r="D200" s="65">
        <f ca="1">IF((D202+H202)&gt;100,D202*100/(D202+H202),D202)</f>
        <v>99.868934826213547</v>
      </c>
      <c r="E200" s="66">
        <f ca="1">D200*AVERAGEIF(E205:E216,"&gt;0")/100</f>
        <v>99.244692159602423</v>
      </c>
      <c r="F200" s="67">
        <f ca="1">D200*(100-AVERAGEIF(E205:E216,"&gt;0"))/100</f>
        <v>0.62424266661112915</v>
      </c>
      <c r="G200" s="68">
        <f ca="1">100-(E200+F200+H200)</f>
        <v>0.13106517378645322</v>
      </c>
      <c r="H200" s="69">
        <f ca="1">IF((D202+H202)&gt;100,H202*100/(D202+H202),H202)</f>
        <v>0</v>
      </c>
      <c r="I200" s="65">
        <f ca="1">IF((I202+M202)&gt;100,I202*100/(I202+M202),I202)</f>
        <v>99.945556479728893</v>
      </c>
      <c r="J200" s="66">
        <f ca="1">I200*AVERAGEIF(J205:J216,"&gt;0")/100</f>
        <v>99.220113177352417</v>
      </c>
      <c r="K200" s="67">
        <f ca="1">I200*(100-AVERAGEIF(J205:J216,"&gt;0"))/100</f>
        <v>0.72544330237647114</v>
      </c>
      <c r="L200" s="68">
        <f ca="1">100-(J200+K200+M200)</f>
        <v>5.4443520271107104E-2</v>
      </c>
      <c r="M200" s="69">
        <f ca="1">IF((I202+M202)&gt;100,M202*100/(I202+M202),M202)</f>
        <v>0</v>
      </c>
      <c r="N200" s="65">
        <f ca="1">IF((N202+R202)&gt;100,N202*100/(N202+R202),N202)</f>
        <v>100</v>
      </c>
      <c r="O200" s="66">
        <f ca="1">N200*AVERAGEIF(O205:O216,"&gt;0")/100</f>
        <v>99.562680227399682</v>
      </c>
      <c r="P200" s="67">
        <f ca="1">N200*(100-AVERAGEIF(O205:O216,"&gt;0"))/100</f>
        <v>0.4373197726003184</v>
      </c>
      <c r="Q200" s="68">
        <f ca="1">100-(O200+P200+R200)</f>
        <v>0</v>
      </c>
      <c r="R200" s="69">
        <f ca="1">IF((N202+R202)&gt;100,R202*100/(N202+R202),R202)</f>
        <v>0</v>
      </c>
      <c r="S200" s="65">
        <f ca="1">IF((S202+W202)&gt;100,S202*100/(S202+W202),S202)</f>
        <v>100</v>
      </c>
      <c r="T200" s="66">
        <f ca="1">S200*AVERAGEIF(T205:T216,"&gt;0")/100</f>
        <v>99.897011866611052</v>
      </c>
      <c r="U200" s="67">
        <f ca="1">S200*(100-AVERAGEIF(T205:T216,"&gt;0"))/100</f>
        <v>0.10298813338896196</v>
      </c>
      <c r="V200" s="68">
        <f ca="1">100-(T200+U200+W200)</f>
        <v>0</v>
      </c>
      <c r="W200" s="69">
        <f ca="1">IF((S202+W202)&gt;100,W202*100/(S202+W202),W202)</f>
        <v>0</v>
      </c>
      <c r="X200" s="65">
        <f ca="1">IF((X202+AB202)&gt;100,X202*100/(X202+AB202),X202)</f>
        <v>99.63303897033434</v>
      </c>
      <c r="Y200" s="66">
        <f ca="1">X200*AVERAGEIF(Y205:Y216,"&gt;0")/100</f>
        <v>99.509701535990473</v>
      </c>
      <c r="Z200" s="67">
        <f ca="1">X200*(100-AVERAGEIF(Y205:Y216,"&gt;0"))/100</f>
        <v>0.12333743434386171</v>
      </c>
      <c r="AA200" s="68">
        <f ca="1">100-(Y200+Z200+AB200)</f>
        <v>0.36696102966566002</v>
      </c>
      <c r="AB200" s="69">
        <f ca="1">IF((X202+AB202)&gt;100,AB202*100/(X202+AB202),AB202)</f>
        <v>0</v>
      </c>
    </row>
    <row r="201" spans="1:30" hidden="1" x14ac:dyDescent="0.2">
      <c r="A201" s="2206" t="s">
        <v>12</v>
      </c>
      <c r="B201" s="2207"/>
      <c r="C201" s="70">
        <f>MinRegYear(C199,C205:C216)</f>
        <v>2009</v>
      </c>
      <c r="D201" s="71">
        <f ca="1">IF(MAX(C205:C216)-MIN(C205:C216)&lt;5,AVERAGEIF(C205:C216,"&gt;0",D205:D216),
IF(FORECAST($C201,D$205:D$216,$C$205:$C$216)&lt;0,0,
IF(FORECAST($C201,D$205:D$216,$C$205:$C$216)&gt;100,100,
FORECAST($C201,D$205:D$216,$C$205:$C$216))))</f>
        <v>97.696787694747456</v>
      </c>
      <c r="E201" s="72"/>
      <c r="F201" s="73"/>
      <c r="G201" s="73"/>
      <c r="H201" s="74">
        <f ca="1">IF(MAX(C205:C216)-MIN(C205:C216)&lt;5,AVERAGEIF(C205:C216,"&gt;0",H205:H216),
IF(FORECAST($C201,H$205:H$216,$C$205:$C$216)&lt;0,0,
IF(FORECAST($C201,H$205:H$216,$C$205:$C$216)&gt;100,100,
FORECAST($C201,H$205:H$216,$C$205:$C$216))))</f>
        <v>0</v>
      </c>
      <c r="I201" s="71">
        <f ca="1">IF(MAX(C205:C216)-MIN(C205:C216)&lt;5,AVERAGEIF(C205:C216,"&gt;0",I205:I216),
IF(FORECAST($C201,I$205:I$216,$C$205:$C$216)&lt;0,0,
IF(FORECAST($C201,I$205:I$216,$C$205:$C$216)&gt;100,100,
FORECAST($C201,I$205:I$216,$C$205:$C$216))))</f>
        <v>99.164269322701003</v>
      </c>
      <c r="J201" s="72"/>
      <c r="K201" s="73"/>
      <c r="L201" s="73"/>
      <c r="M201" s="74">
        <f ca="1">IF(MAX(C205:C216)-MIN(C205:C216)&lt;5,AVERAGEIF(C205:C216,"&gt;0",M205:M216),
IF(FORECAST($C201,M$205:M$216,$C$205:$C$216)&lt;0,0,
IF(FORECAST($C201,M$205:M$216,$C$205:$C$216)&gt;100,100,
FORECAST($C201,M$205:M$216,$C$205:$C$216))))</f>
        <v>0</v>
      </c>
      <c r="N201" s="71">
        <f ca="1">IF(MAX(C205:C216)-MIN(C205:C216)&lt;5,AVERAGEIF(C205:C216,"&gt;0",N205:N216),
IF(FORECAST($C201,N$205:N$216,$C$205:$C$216)&lt;0,0,
IF(FORECAST($C201,N$205:N$216,$C$205:$C$216)&gt;100,100,
FORECAST($C201,N$205:N$216,$C$205:$C$216))))</f>
        <v>99.41691765687716</v>
      </c>
      <c r="O201" s="72"/>
      <c r="P201" s="73"/>
      <c r="Q201" s="73"/>
      <c r="R201" s="74">
        <f ca="1">IF(MAX(C205:C216)-MIN(C205:C216)&lt;5,AVERAGEIF(C205:C216,"&gt;0",R205:R216),
IF(FORECAST($C201,R$205:R$216,$C$205:$C$216)&lt;0,0,
IF(FORECAST($C201,R$205:R$216,$C$205:$C$216)&gt;100,100,
FORECAST($C201,R$205:R$216,$C$205:$C$216))))</f>
        <v>0</v>
      </c>
      <c r="S201" s="71">
        <f ca="1">IF(MAX(C205:C216)-MIN(C205:C216)&lt;5,AVERAGEIF(C205:C216,"&gt;0",S205:S216),
IF(FORECAST($C201,S$205:S$216,$C$205:$C$216)&lt;0,0,
IF(FORECAST($C201,S$205:S$216,$C$205:$C$216)&gt;100,100,
FORECAST($C201,S$205:S$216,$C$205:$C$216))))</f>
        <v>99.76532608130529</v>
      </c>
      <c r="T201" s="72"/>
      <c r="U201" s="73"/>
      <c r="V201" s="73"/>
      <c r="W201" s="74">
        <f ca="1">IF(MAX(C205:C216)-MIN(C205:C216)&lt;5,AVERAGEIF(C205:C216,"&gt;0",W205:W216),
IF(FORECAST($C201,W$205:W$216,$C$205:$C$216)&lt;0,0,
IF(FORECAST($C201,W$205:W$216,$C$205:$C$216)&gt;100,100,
FORECAST($C201,W$205:W$216,$C$205:$C$216))))</f>
        <v>0</v>
      </c>
      <c r="X201" s="71">
        <f ca="1">IF(MAX(C205:C216)-MIN(C205:C216)&lt;5,AVERAGEIF(C205:C216,"&gt;0",X205:X216),
IF(FORECAST($C201,X$205:X$216,$C$205:$C$216)&lt;0,0,
IF(FORECAST($C201,X$205:X$216,$C$205:$C$216)&gt;100,100,
FORECAST($C201,X$205:X$216,$C$205:$C$216))))</f>
        <v>100</v>
      </c>
      <c r="Y201" s="72"/>
      <c r="Z201" s="73"/>
      <c r="AA201" s="73"/>
      <c r="AB201" s="74">
        <f ca="1">IF(MAX(C205:C216)-MIN(C205:C216)&lt;5,AVERAGEIF(C205:C216,"&gt;0",AB205:AB216),
IF(FORECAST($C201,AB$205:AB$216,$C$205:$C$216)&lt;0,0,
IF(FORECAST($C201,AB$205:AB$216,$C$205:$C$216)&gt;100,100,
FORECAST($C201,AB$205:AB$216,$C$205:$C$216))))</f>
        <v>0</v>
      </c>
    </row>
    <row r="202" spans="1:30" hidden="1" x14ac:dyDescent="0.2">
      <c r="A202" s="2208"/>
      <c r="B202" s="2209"/>
      <c r="C202" s="49">
        <f>MaxRegYear(C200,C205:C216)</f>
        <v>2020</v>
      </c>
      <c r="D202" s="75">
        <f ca="1">IF(MAX(C205:C216)-MIN(C205:C216)&lt;5,AVERAGEIF(C205:C216,"&gt;0",D205:D216),
IF(FORECAST($C202,D$205:D$216,$C$205:$C$216)&lt;0,0,
IF(FORECAST($C202,D$205:D$216,$C$205:$C$216)&gt;100,100,
FORECAST($C202,D$205:D$216,$C$205:$C$216))))</f>
        <v>99.868934826213547</v>
      </c>
      <c r="E202" s="76"/>
      <c r="F202" s="77"/>
      <c r="G202" s="77"/>
      <c r="H202" s="78">
        <f ca="1">IF(MAX(C205:C216)-MIN(C205:C216)&lt;5,AVERAGEIF(C205:C216,"&gt;0",H205:H216),
IF(FORECAST($C202,H$205:H$216,$C$205:$C$216)&lt;0,0,
IF(FORECAST($C202,H$205:H$216,$C$205:$C$216)&gt;100,100,
FORECAST($C202,H$205:H$216,$C$205:$C$216))))</f>
        <v>0</v>
      </c>
      <c r="I202" s="75">
        <f ca="1">IF(MAX(C205:C216)-MIN(C205:C216)&lt;5,AVERAGEIF(C205:C216,"&gt;0",I205:I216),
IF(FORECAST($C202,I$205:I$216,$C$205:$C$216)&lt;0,0,
IF(FORECAST($C202,I$205:I$216,$C$205:$C$216)&gt;100,100,
FORECAST($C202,I$205:I$216,$C$205:$C$216))))</f>
        <v>99.945556479728893</v>
      </c>
      <c r="J202" s="76"/>
      <c r="K202" s="77"/>
      <c r="L202" s="77"/>
      <c r="M202" s="78">
        <f ca="1">IF(MAX(C205:C216)-MIN(C205:C216)&lt;5,AVERAGEIF(C205:C216,"&gt;0",M205:M216),
IF(FORECAST($C202,M$205:M$216,$C$205:$C$216)&lt;0,0,
IF(FORECAST($C202,M$205:M$216,$C$205:$C$216)&gt;100,100,
FORECAST($C202,M$205:M$216,$C$205:$C$216))))</f>
        <v>0</v>
      </c>
      <c r="N202" s="75">
        <f ca="1">IF(MAX(C205:C216)-MIN(C205:C216)&lt;5,AVERAGEIF(C205:C216,"&gt;0",N205:N216),
IF(FORECAST($C202,N$205:N$216,$C$205:$C$216)&lt;0,0,
IF(FORECAST($C202,N$205:N$216,$C$205:$C$216)&gt;100,100,
FORECAST($C202,N$205:N$216,$C$205:$C$216))))</f>
        <v>100</v>
      </c>
      <c r="O202" s="76"/>
      <c r="P202" s="77"/>
      <c r="Q202" s="77"/>
      <c r="R202" s="78">
        <f ca="1">IF(MAX(C205:C216)-MIN(C205:C216)&lt;5,AVERAGEIF(C205:C216,"&gt;0",R205:R216),
IF(FORECAST($C202,R$205:R$216,$C$205:$C$216)&lt;0,0,
IF(FORECAST($C202,R$205:R$216,$C$205:$C$216)&gt;100,100,
FORECAST($C202,R$205:R$216,$C$205:$C$216))))</f>
        <v>0</v>
      </c>
      <c r="S202" s="75">
        <f ca="1">IF(MAX(C205:C216)-MIN(C205:C216)&lt;5,AVERAGEIF(C205:C216,"&gt;0",S205:S216),
IF(FORECAST($C202,S$205:S$216,$C$205:$C$216)&lt;0,0,
IF(FORECAST($C202,S$205:S$216,$C$205:$C$216)&gt;100,100,
FORECAST($C202,S$205:S$216,$C$205:$C$216))))</f>
        <v>100</v>
      </c>
      <c r="T202" s="76"/>
      <c r="U202" s="77"/>
      <c r="V202" s="77"/>
      <c r="W202" s="78">
        <f ca="1">IF(MAX(C205:C216)-MIN(C205:C216)&lt;5,AVERAGEIF(C205:C216,"&gt;0",W205:W216),
IF(FORECAST($C202,W$205:W$216,$C$205:$C$216)&lt;0,0,
IF(FORECAST($C202,W$205:W$216,$C$205:$C$216)&gt;100,100,
FORECAST($C202,W$205:W$216,$C$205:$C$216))))</f>
        <v>0</v>
      </c>
      <c r="X202" s="75">
        <f ca="1">IF(MAX(C205:C216)-MIN(C205:C216)&lt;5,AVERAGEIF(C205:C216,"&gt;0",X205:X216),
IF(FORECAST($C202,X$205:X$216,$C$205:$C$216)&lt;0,0,
IF(FORECAST($C202,X$205:X$216,$C$205:$C$216)&gt;100,100,
FORECAST($C202,X$205:X$216,$C$205:$C$216))))</f>
        <v>99.63303897033434</v>
      </c>
      <c r="Y202" s="76"/>
      <c r="Z202" s="77"/>
      <c r="AA202" s="77"/>
      <c r="AB202" s="78">
        <f ca="1">IF(MAX(C205:C216)-MIN(C205:C216)&lt;5,AVERAGEIF(C205:C216,"&gt;0",AB205:AB216),
IF(FORECAST($C202,AB$205:AB$216,$C$205:$C$216)&lt;0,0,
IF(FORECAST($C202,AB$205:AB$216,$C$205:$C$216)&gt;100,100,
FORECAST($C202,AB$205:AB$216,$C$205:$C$216))))</f>
        <v>0</v>
      </c>
    </row>
    <row r="203" spans="1:30" ht="9" customHeight="1" x14ac:dyDescent="0.2">
      <c r="D203" s="79"/>
      <c r="I203" s="79"/>
      <c r="K203" s="39"/>
      <c r="L203" s="39"/>
      <c r="N203" s="79"/>
      <c r="P203" s="39"/>
      <c r="Q203" s="39"/>
      <c r="S203" s="79"/>
      <c r="U203" s="39"/>
      <c r="V203" s="39"/>
      <c r="X203" s="79"/>
      <c r="Z203" s="39"/>
      <c r="AA203" s="39"/>
      <c r="AB203" s="80"/>
    </row>
    <row r="204" spans="1:30" s="108" customFormat="1" ht="22.5" customHeight="1" x14ac:dyDescent="0.2">
      <c r="B204" s="81" t="s">
        <v>8</v>
      </c>
      <c r="C204" s="82" t="s">
        <v>9</v>
      </c>
      <c r="D204" s="83" t="s">
        <v>14</v>
      </c>
      <c r="E204" s="2165" t="s">
        <v>411</v>
      </c>
      <c r="F204" s="243"/>
      <c r="G204" s="243"/>
      <c r="H204" s="85" t="s">
        <v>17</v>
      </c>
      <c r="I204" s="83" t="s">
        <v>14</v>
      </c>
      <c r="J204" s="2165" t="s">
        <v>411</v>
      </c>
      <c r="K204" s="243"/>
      <c r="L204" s="243"/>
      <c r="M204" s="85" t="s">
        <v>17</v>
      </c>
      <c r="N204" s="83" t="s">
        <v>14</v>
      </c>
      <c r="O204" s="2165" t="s">
        <v>411</v>
      </c>
      <c r="P204" s="243"/>
      <c r="Q204" s="243"/>
      <c r="R204" s="85" t="s">
        <v>17</v>
      </c>
      <c r="S204" s="83" t="s">
        <v>14</v>
      </c>
      <c r="T204" s="2165" t="s">
        <v>411</v>
      </c>
      <c r="U204" s="243"/>
      <c r="V204" s="243"/>
      <c r="W204" s="85" t="s">
        <v>17</v>
      </c>
      <c r="X204" s="83" t="s">
        <v>14</v>
      </c>
      <c r="Y204" s="2165" t="s">
        <v>411</v>
      </c>
      <c r="Z204" s="243"/>
      <c r="AA204" s="243"/>
      <c r="AB204" s="85" t="s">
        <v>17</v>
      </c>
      <c r="AD204" s="244"/>
    </row>
    <row r="205" spans="1:30" x14ac:dyDescent="0.2">
      <c r="A205" s="87"/>
      <c r="B205" s="851" t="s">
        <v>188</v>
      </c>
      <c r="C205" s="852">
        <v>2011</v>
      </c>
      <c r="D205" s="1">
        <f t="shared" ref="D205:D216" ca="1" si="50">IF(ISERROR(INDIRECT(CONCATENATE($B205,"!H16"))),"",INDIRECT(CONCATENATE($B205,"!H16")))</f>
        <v>97.409550403502152</v>
      </c>
      <c r="E205" s="91" t="str">
        <f t="shared" ref="E205:E216" ca="1" si="51">IF(ISERROR(INDIRECT(CONCATENATE($B205,"!H23"))),"",INDIRECT(CONCATENATE($B205,"!H23")))</f>
        <v>N/A</v>
      </c>
      <c r="F205" s="89"/>
      <c r="G205" s="89"/>
      <c r="H205" s="90">
        <f t="shared" ref="H205:H216" ca="1" si="52">IF(ISERROR(INDIRECT(CONCATENATE($B205,"!H21"))),"",INDIRECT(CONCATENATE($B205,"!H21")))</f>
        <v>0</v>
      </c>
      <c r="I205" s="1">
        <f t="shared" ref="I205:I216" ca="1" si="53">IF(ISERROR(INDIRECT(CONCATENATE($B205,"!I16"))),"",INDIRECT(CONCATENATE($B205,"!I16")))</f>
        <v>99.050801618044744</v>
      </c>
      <c r="J205" s="91" t="str">
        <f t="shared" ref="J205:J216" ca="1" si="54">IF(ISERROR(INDIRECT(CONCATENATE($B205,"!I23"))),"",INDIRECT(CONCATENATE($B205,"!I23")))</f>
        <v>N/A</v>
      </c>
      <c r="K205" s="89"/>
      <c r="L205" s="89"/>
      <c r="M205" s="90">
        <f t="shared" ref="M205:M216" ca="1" si="55">IF(ISERROR(INDIRECT(CONCATENATE($B205,"!I21"))),"",INDIRECT(CONCATENATE($B205,"!I21")))</f>
        <v>0</v>
      </c>
      <c r="N205" s="1">
        <f t="shared" ref="N205:N216" ca="1" si="56">IF(ISERROR(INDIRECT(CONCATENATE($B205,"!J16"))),"",INDIRECT(CONCATENATE($B205,"!J16")))</f>
        <v>99.424836530454058</v>
      </c>
      <c r="O205" s="91" t="str">
        <f t="shared" ref="O205:O216" ca="1" si="57">IF(ISERROR(INDIRECT(CONCATENATE($B205,"!J23"))),"",INDIRECT(CONCATENATE($B205,"!J23")))</f>
        <v>N/A</v>
      </c>
      <c r="P205" s="89"/>
      <c r="Q205" s="89"/>
      <c r="R205" s="90">
        <f t="shared" ref="R205:R216" ca="1" si="58">IF(ISERROR(INDIRECT(CONCATENATE($B205,"!J21"))),"",INDIRECT(CONCATENATE($B205,"!J21")))</f>
        <v>0</v>
      </c>
      <c r="S205" s="1">
        <f t="shared" ref="S205:S216" ca="1" si="59">IF(ISERROR(INDIRECT(CONCATENATE($B205,"!K16"))),"",INDIRECT(CONCATENATE($B205,"!K16")))</f>
        <v>99.76263090205218</v>
      </c>
      <c r="T205" s="91" t="str">
        <f t="shared" ref="T205:T216" ca="1" si="60">IF(ISERROR(INDIRECT(CONCATENATE($B205,"!K23"))),"",INDIRECT(CONCATENATE($B205,"!K23")))</f>
        <v>N/A</v>
      </c>
      <c r="U205" s="89"/>
      <c r="V205" s="89"/>
      <c r="W205" s="90">
        <f t="shared" ref="W205:W216" ca="1" si="61">IF(ISERROR(INDIRECT(CONCATENATE($B205,"!K21"))),"",INDIRECT(CONCATENATE($B205,"!K21")))</f>
        <v>0</v>
      </c>
      <c r="X205" s="1">
        <f t="shared" ref="X205:X216" ca="1" si="62">IF(ISERROR(INDIRECT(CONCATENATE($B205,"!L16"))),"",INDIRECT(CONCATENATE($B205,"!L16")))</f>
        <v>99.906536114297609</v>
      </c>
      <c r="Y205" s="91" t="str">
        <f t="shared" ref="Y205:Y216" ca="1" si="63">IF(ISERROR(INDIRECT(CONCATENATE($B205,"!L23"))),"",INDIRECT(CONCATENATE($B205,"!L23")))</f>
        <v>N/A</v>
      </c>
      <c r="Z205" s="89"/>
      <c r="AA205" s="89"/>
      <c r="AB205" s="90">
        <f t="shared" ref="AB205:AB216" ca="1" si="64">IF(ISERROR(INDIRECT(CONCATENATE($B205,"!L221"))),"",INDIRECT(CONCATENATE($B205,"!L21")))</f>
        <v>0</v>
      </c>
    </row>
    <row r="206" spans="1:30" x14ac:dyDescent="0.2">
      <c r="A206" s="87"/>
      <c r="B206" s="853" t="s">
        <v>155</v>
      </c>
      <c r="C206" s="854">
        <v>2014</v>
      </c>
      <c r="D206" s="2">
        <f t="shared" ca="1" si="50"/>
        <v>99.707386999954423</v>
      </c>
      <c r="E206" s="91">
        <f t="shared" ca="1" si="51"/>
        <v>99.496600762168029</v>
      </c>
      <c r="F206" s="89"/>
      <c r="G206" s="89"/>
      <c r="H206" s="92">
        <f t="shared" ca="1" si="52"/>
        <v>0</v>
      </c>
      <c r="I206" s="2">
        <f t="shared" ca="1" si="53"/>
        <v>99.902679721160254</v>
      </c>
      <c r="J206" s="91">
        <f t="shared" ca="1" si="54"/>
        <v>99.709305327953302</v>
      </c>
      <c r="K206" s="89"/>
      <c r="L206" s="89"/>
      <c r="M206" s="92">
        <f t="shared" ca="1" si="55"/>
        <v>0</v>
      </c>
      <c r="N206" s="2">
        <f t="shared" ca="1" si="56"/>
        <v>99.855994315806456</v>
      </c>
      <c r="O206" s="91">
        <f t="shared" ca="1" si="57"/>
        <v>99.623540438321484</v>
      </c>
      <c r="P206" s="89"/>
      <c r="Q206" s="89"/>
      <c r="R206" s="92">
        <f t="shared" ca="1" si="58"/>
        <v>0</v>
      </c>
      <c r="S206" s="2">
        <f t="shared" ca="1" si="59"/>
        <v>99.958186056841996</v>
      </c>
      <c r="T206" s="91">
        <f t="shared" ca="1" si="60"/>
        <v>100</v>
      </c>
      <c r="U206" s="89"/>
      <c r="V206" s="89"/>
      <c r="W206" s="92">
        <f t="shared" ca="1" si="61"/>
        <v>0</v>
      </c>
      <c r="X206" s="2">
        <f t="shared" ca="1" si="62"/>
        <v>100</v>
      </c>
      <c r="Y206" s="91">
        <f t="shared" ca="1" si="63"/>
        <v>99.861594995369757</v>
      </c>
      <c r="Z206" s="89"/>
      <c r="AA206" s="89"/>
      <c r="AB206" s="92">
        <f t="shared" ca="1" si="64"/>
        <v>0</v>
      </c>
    </row>
    <row r="207" spans="1:30" x14ac:dyDescent="0.2">
      <c r="A207" s="87"/>
      <c r="B207" s="853" t="s">
        <v>407</v>
      </c>
      <c r="C207" s="854">
        <v>2020</v>
      </c>
      <c r="D207" s="2">
        <f t="shared" ca="1" si="50"/>
        <v>99.527848259548534</v>
      </c>
      <c r="E207" s="91">
        <f t="shared" ca="1" si="51"/>
        <v>99.253275427665386</v>
      </c>
      <c r="F207" s="89"/>
      <c r="G207" s="89"/>
      <c r="H207" s="92" t="str">
        <f t="shared" ca="1" si="52"/>
        <v>N/A</v>
      </c>
      <c r="I207" s="2">
        <f t="shared" ca="1" si="53"/>
        <v>99.817796522216412</v>
      </c>
      <c r="J207" s="91">
        <f t="shared" ca="1" si="54"/>
        <v>98.839017723259857</v>
      </c>
      <c r="K207" s="89"/>
      <c r="L207" s="89"/>
      <c r="M207" s="92" t="str">
        <f t="shared" ca="1" si="55"/>
        <v>N/A</v>
      </c>
      <c r="N207" s="2">
        <f t="shared" ca="1" si="56"/>
        <v>99.984570805283923</v>
      </c>
      <c r="O207" s="91">
        <f t="shared" ca="1" si="57"/>
        <v>99.501820016477865</v>
      </c>
      <c r="P207" s="89"/>
      <c r="Q207" s="89"/>
      <c r="R207" s="92" t="str">
        <f t="shared" ca="1" si="58"/>
        <v>N/A</v>
      </c>
      <c r="S207" s="2">
        <f t="shared" ca="1" si="59"/>
        <v>100</v>
      </c>
      <c r="T207" s="91">
        <f t="shared" ca="1" si="60"/>
        <v>99.794023733222076</v>
      </c>
      <c r="U207" s="89"/>
      <c r="V207" s="89"/>
      <c r="W207" s="92" t="str">
        <f t="shared" ca="1" si="61"/>
        <v>N/A</v>
      </c>
      <c r="X207" s="2">
        <f t="shared" ca="1" si="62"/>
        <v>99.590432139482772</v>
      </c>
      <c r="Y207" s="91">
        <f t="shared" ca="1" si="63"/>
        <v>99.890821601336498</v>
      </c>
      <c r="Z207" s="89"/>
      <c r="AA207" s="89"/>
      <c r="AB207" s="92" t="str">
        <f t="shared" ca="1" si="64"/>
        <v>N/A</v>
      </c>
      <c r="AD207" s="93"/>
    </row>
    <row r="208" spans="1:30" x14ac:dyDescent="0.2">
      <c r="A208" s="87"/>
      <c r="B208" s="853"/>
      <c r="C208" s="854"/>
      <c r="D208" s="2" t="str">
        <f t="shared" ca="1" si="50"/>
        <v/>
      </c>
      <c r="E208" s="91" t="str">
        <f t="shared" ca="1" si="51"/>
        <v/>
      </c>
      <c r="F208" s="89"/>
      <c r="G208" s="89"/>
      <c r="H208" s="92" t="str">
        <f t="shared" ca="1" si="52"/>
        <v/>
      </c>
      <c r="I208" s="2" t="str">
        <f t="shared" ca="1" si="53"/>
        <v/>
      </c>
      <c r="J208" s="91" t="str">
        <f t="shared" ca="1" si="54"/>
        <v/>
      </c>
      <c r="K208" s="89"/>
      <c r="L208" s="89"/>
      <c r="M208" s="92" t="str">
        <f t="shared" ca="1" si="55"/>
        <v/>
      </c>
      <c r="N208" s="2" t="str">
        <f t="shared" ca="1" si="56"/>
        <v/>
      </c>
      <c r="O208" s="91" t="str">
        <f t="shared" ca="1" si="57"/>
        <v/>
      </c>
      <c r="P208" s="89"/>
      <c r="Q208" s="89"/>
      <c r="R208" s="92" t="str">
        <f t="shared" ca="1" si="58"/>
        <v/>
      </c>
      <c r="S208" s="2" t="str">
        <f t="shared" ca="1" si="59"/>
        <v/>
      </c>
      <c r="T208" s="91" t="str">
        <f t="shared" ca="1" si="60"/>
        <v/>
      </c>
      <c r="U208" s="89"/>
      <c r="V208" s="89"/>
      <c r="W208" s="92" t="str">
        <f t="shared" ca="1" si="61"/>
        <v/>
      </c>
      <c r="X208" s="2" t="str">
        <f t="shared" ca="1" si="62"/>
        <v/>
      </c>
      <c r="Y208" s="91" t="str">
        <f t="shared" ca="1" si="63"/>
        <v/>
      </c>
      <c r="Z208" s="89"/>
      <c r="AA208" s="89"/>
      <c r="AB208" s="92" t="str">
        <f t="shared" ca="1" si="64"/>
        <v/>
      </c>
    </row>
    <row r="209" spans="1:28" x14ac:dyDescent="0.2">
      <c r="A209" s="87"/>
      <c r="B209" s="853"/>
      <c r="C209" s="854"/>
      <c r="D209" s="2" t="str">
        <f t="shared" ca="1" si="50"/>
        <v/>
      </c>
      <c r="E209" s="91" t="str">
        <f t="shared" ca="1" si="51"/>
        <v/>
      </c>
      <c r="F209" s="89"/>
      <c r="G209" s="89"/>
      <c r="H209" s="92" t="str">
        <f t="shared" ca="1" si="52"/>
        <v/>
      </c>
      <c r="I209" s="2" t="str">
        <f t="shared" ca="1" si="53"/>
        <v/>
      </c>
      <c r="J209" s="91" t="str">
        <f t="shared" ca="1" si="54"/>
        <v/>
      </c>
      <c r="K209" s="89"/>
      <c r="L209" s="89"/>
      <c r="M209" s="92" t="str">
        <f t="shared" ca="1" si="55"/>
        <v/>
      </c>
      <c r="N209" s="2" t="str">
        <f t="shared" ca="1" si="56"/>
        <v/>
      </c>
      <c r="O209" s="91" t="str">
        <f t="shared" ca="1" si="57"/>
        <v/>
      </c>
      <c r="P209" s="89"/>
      <c r="Q209" s="89"/>
      <c r="R209" s="92" t="str">
        <f t="shared" ca="1" si="58"/>
        <v/>
      </c>
      <c r="S209" s="2" t="str">
        <f t="shared" ca="1" si="59"/>
        <v/>
      </c>
      <c r="T209" s="91" t="str">
        <f t="shared" ca="1" si="60"/>
        <v/>
      </c>
      <c r="U209" s="89"/>
      <c r="V209" s="89"/>
      <c r="W209" s="92" t="str">
        <f t="shared" ca="1" si="61"/>
        <v/>
      </c>
      <c r="X209" s="2" t="str">
        <f t="shared" ca="1" si="62"/>
        <v/>
      </c>
      <c r="Y209" s="91" t="str">
        <f t="shared" ca="1" si="63"/>
        <v/>
      </c>
      <c r="Z209" s="89"/>
      <c r="AA209" s="89"/>
      <c r="AB209" s="92" t="str">
        <f t="shared" ca="1" si="64"/>
        <v/>
      </c>
    </row>
    <row r="210" spans="1:28" x14ac:dyDescent="0.2">
      <c r="A210" s="87"/>
      <c r="B210" s="853"/>
      <c r="C210" s="854"/>
      <c r="D210" s="2" t="str">
        <f t="shared" ca="1" si="50"/>
        <v/>
      </c>
      <c r="E210" s="91" t="str">
        <f t="shared" ca="1" si="51"/>
        <v/>
      </c>
      <c r="F210" s="89"/>
      <c r="G210" s="89"/>
      <c r="H210" s="92" t="str">
        <f t="shared" ca="1" si="52"/>
        <v/>
      </c>
      <c r="I210" s="2" t="str">
        <f t="shared" ca="1" si="53"/>
        <v/>
      </c>
      <c r="J210" s="91" t="str">
        <f t="shared" ca="1" si="54"/>
        <v/>
      </c>
      <c r="K210" s="89"/>
      <c r="L210" s="89"/>
      <c r="M210" s="92" t="str">
        <f t="shared" ca="1" si="55"/>
        <v/>
      </c>
      <c r="N210" s="2" t="str">
        <f t="shared" ca="1" si="56"/>
        <v/>
      </c>
      <c r="O210" s="91" t="str">
        <f t="shared" ca="1" si="57"/>
        <v/>
      </c>
      <c r="P210" s="89"/>
      <c r="Q210" s="89"/>
      <c r="R210" s="92" t="str">
        <f t="shared" ca="1" si="58"/>
        <v/>
      </c>
      <c r="S210" s="2" t="str">
        <f t="shared" ca="1" si="59"/>
        <v/>
      </c>
      <c r="T210" s="91" t="str">
        <f t="shared" ca="1" si="60"/>
        <v/>
      </c>
      <c r="U210" s="89"/>
      <c r="V210" s="89"/>
      <c r="W210" s="92" t="str">
        <f t="shared" ca="1" si="61"/>
        <v/>
      </c>
      <c r="X210" s="2" t="str">
        <f t="shared" ca="1" si="62"/>
        <v/>
      </c>
      <c r="Y210" s="91" t="str">
        <f t="shared" ca="1" si="63"/>
        <v/>
      </c>
      <c r="Z210" s="89"/>
      <c r="AA210" s="89"/>
      <c r="AB210" s="92" t="str">
        <f t="shared" ca="1" si="64"/>
        <v/>
      </c>
    </row>
    <row r="211" spans="1:28" x14ac:dyDescent="0.2">
      <c r="A211" s="87"/>
      <c r="B211" s="853"/>
      <c r="C211" s="854"/>
      <c r="D211" s="2" t="str">
        <f t="shared" ca="1" si="50"/>
        <v/>
      </c>
      <c r="E211" s="91" t="str">
        <f t="shared" ca="1" si="51"/>
        <v/>
      </c>
      <c r="F211" s="89"/>
      <c r="G211" s="89"/>
      <c r="H211" s="92" t="str">
        <f t="shared" ca="1" si="52"/>
        <v/>
      </c>
      <c r="I211" s="2" t="str">
        <f t="shared" ca="1" si="53"/>
        <v/>
      </c>
      <c r="J211" s="91" t="str">
        <f t="shared" ca="1" si="54"/>
        <v/>
      </c>
      <c r="K211" s="89"/>
      <c r="L211" s="89"/>
      <c r="M211" s="92" t="str">
        <f t="shared" ca="1" si="55"/>
        <v/>
      </c>
      <c r="N211" s="2" t="str">
        <f t="shared" ca="1" si="56"/>
        <v/>
      </c>
      <c r="O211" s="91" t="str">
        <f t="shared" ca="1" si="57"/>
        <v/>
      </c>
      <c r="P211" s="89"/>
      <c r="Q211" s="89"/>
      <c r="R211" s="92" t="str">
        <f t="shared" ca="1" si="58"/>
        <v/>
      </c>
      <c r="S211" s="2" t="str">
        <f t="shared" ca="1" si="59"/>
        <v/>
      </c>
      <c r="T211" s="91" t="str">
        <f t="shared" ca="1" si="60"/>
        <v/>
      </c>
      <c r="U211" s="89"/>
      <c r="V211" s="89"/>
      <c r="W211" s="92" t="str">
        <f t="shared" ca="1" si="61"/>
        <v/>
      </c>
      <c r="X211" s="2" t="str">
        <f t="shared" ca="1" si="62"/>
        <v/>
      </c>
      <c r="Y211" s="91" t="str">
        <f t="shared" ca="1" si="63"/>
        <v/>
      </c>
      <c r="Z211" s="89"/>
      <c r="AA211" s="89"/>
      <c r="AB211" s="92" t="str">
        <f t="shared" ca="1" si="64"/>
        <v/>
      </c>
    </row>
    <row r="212" spans="1:28" x14ac:dyDescent="0.2">
      <c r="A212" s="87"/>
      <c r="B212" s="853"/>
      <c r="C212" s="854"/>
      <c r="D212" s="2" t="str">
        <f t="shared" ca="1" si="50"/>
        <v/>
      </c>
      <c r="E212" s="91" t="str">
        <f t="shared" ca="1" si="51"/>
        <v/>
      </c>
      <c r="F212" s="89"/>
      <c r="G212" s="89"/>
      <c r="H212" s="92" t="str">
        <f t="shared" ca="1" si="52"/>
        <v/>
      </c>
      <c r="I212" s="2" t="str">
        <f t="shared" ca="1" si="53"/>
        <v/>
      </c>
      <c r="J212" s="91" t="str">
        <f t="shared" ca="1" si="54"/>
        <v/>
      </c>
      <c r="K212" s="89"/>
      <c r="L212" s="89"/>
      <c r="M212" s="92" t="str">
        <f t="shared" ca="1" si="55"/>
        <v/>
      </c>
      <c r="N212" s="2" t="str">
        <f t="shared" ca="1" si="56"/>
        <v/>
      </c>
      <c r="O212" s="91" t="str">
        <f t="shared" ca="1" si="57"/>
        <v/>
      </c>
      <c r="P212" s="89"/>
      <c r="Q212" s="89"/>
      <c r="R212" s="92" t="str">
        <f t="shared" ca="1" si="58"/>
        <v/>
      </c>
      <c r="S212" s="2" t="str">
        <f t="shared" ca="1" si="59"/>
        <v/>
      </c>
      <c r="T212" s="91" t="str">
        <f t="shared" ca="1" si="60"/>
        <v/>
      </c>
      <c r="U212" s="89"/>
      <c r="V212" s="89"/>
      <c r="W212" s="92" t="str">
        <f t="shared" ca="1" si="61"/>
        <v/>
      </c>
      <c r="X212" s="2" t="str">
        <f t="shared" ca="1" si="62"/>
        <v/>
      </c>
      <c r="Y212" s="91" t="str">
        <f t="shared" ca="1" si="63"/>
        <v/>
      </c>
      <c r="Z212" s="89"/>
      <c r="AA212" s="89"/>
      <c r="AB212" s="92" t="str">
        <f t="shared" ca="1" si="64"/>
        <v/>
      </c>
    </row>
    <row r="213" spans="1:28" x14ac:dyDescent="0.2">
      <c r="A213" s="87"/>
      <c r="B213" s="853"/>
      <c r="C213" s="854"/>
      <c r="D213" s="2" t="str">
        <f t="shared" ca="1" si="50"/>
        <v/>
      </c>
      <c r="E213" s="91" t="str">
        <f t="shared" ca="1" si="51"/>
        <v/>
      </c>
      <c r="F213" s="89"/>
      <c r="G213" s="89"/>
      <c r="H213" s="92" t="str">
        <f t="shared" ca="1" si="52"/>
        <v/>
      </c>
      <c r="I213" s="2" t="str">
        <f t="shared" ca="1" si="53"/>
        <v/>
      </c>
      <c r="J213" s="91" t="str">
        <f t="shared" ca="1" si="54"/>
        <v/>
      </c>
      <c r="K213" s="89"/>
      <c r="L213" s="89"/>
      <c r="M213" s="92" t="str">
        <f t="shared" ca="1" si="55"/>
        <v/>
      </c>
      <c r="N213" s="2" t="str">
        <f t="shared" ca="1" si="56"/>
        <v/>
      </c>
      <c r="O213" s="91" t="str">
        <f t="shared" ca="1" si="57"/>
        <v/>
      </c>
      <c r="P213" s="89"/>
      <c r="Q213" s="89"/>
      <c r="R213" s="92" t="str">
        <f t="shared" ca="1" si="58"/>
        <v/>
      </c>
      <c r="S213" s="2" t="str">
        <f t="shared" ca="1" si="59"/>
        <v/>
      </c>
      <c r="T213" s="91" t="str">
        <f t="shared" ca="1" si="60"/>
        <v/>
      </c>
      <c r="U213" s="89"/>
      <c r="V213" s="89"/>
      <c r="W213" s="92" t="str">
        <f t="shared" ca="1" si="61"/>
        <v/>
      </c>
      <c r="X213" s="2" t="str">
        <f t="shared" ca="1" si="62"/>
        <v/>
      </c>
      <c r="Y213" s="91" t="str">
        <f t="shared" ca="1" si="63"/>
        <v/>
      </c>
      <c r="Z213" s="89"/>
      <c r="AA213" s="89"/>
      <c r="AB213" s="92" t="str">
        <f t="shared" ca="1" si="64"/>
        <v/>
      </c>
    </row>
    <row r="214" spans="1:28" x14ac:dyDescent="0.2">
      <c r="A214" s="87"/>
      <c r="B214" s="853"/>
      <c r="C214" s="854"/>
      <c r="D214" s="2" t="str">
        <f t="shared" ca="1" si="50"/>
        <v/>
      </c>
      <c r="E214" s="91" t="str">
        <f t="shared" ca="1" si="51"/>
        <v/>
      </c>
      <c r="F214" s="89"/>
      <c r="G214" s="89"/>
      <c r="H214" s="92" t="str">
        <f t="shared" ca="1" si="52"/>
        <v/>
      </c>
      <c r="I214" s="2" t="str">
        <f t="shared" ca="1" si="53"/>
        <v/>
      </c>
      <c r="J214" s="91" t="str">
        <f t="shared" ca="1" si="54"/>
        <v/>
      </c>
      <c r="K214" s="89"/>
      <c r="L214" s="89"/>
      <c r="M214" s="92" t="str">
        <f t="shared" ca="1" si="55"/>
        <v/>
      </c>
      <c r="N214" s="2" t="str">
        <f t="shared" ca="1" si="56"/>
        <v/>
      </c>
      <c r="O214" s="91" t="str">
        <f t="shared" ca="1" si="57"/>
        <v/>
      </c>
      <c r="P214" s="89"/>
      <c r="Q214" s="89"/>
      <c r="R214" s="92" t="str">
        <f t="shared" ca="1" si="58"/>
        <v/>
      </c>
      <c r="S214" s="2" t="str">
        <f t="shared" ca="1" si="59"/>
        <v/>
      </c>
      <c r="T214" s="91" t="str">
        <f t="shared" ca="1" si="60"/>
        <v/>
      </c>
      <c r="U214" s="89"/>
      <c r="V214" s="89"/>
      <c r="W214" s="92" t="str">
        <f t="shared" ca="1" si="61"/>
        <v/>
      </c>
      <c r="X214" s="2" t="str">
        <f t="shared" ca="1" si="62"/>
        <v/>
      </c>
      <c r="Y214" s="91" t="str">
        <f t="shared" ca="1" si="63"/>
        <v/>
      </c>
      <c r="Z214" s="89"/>
      <c r="AA214" s="89"/>
      <c r="AB214" s="92" t="str">
        <f t="shared" ca="1" si="64"/>
        <v/>
      </c>
    </row>
    <row r="215" spans="1:28" x14ac:dyDescent="0.2">
      <c r="A215" s="87"/>
      <c r="B215" s="853"/>
      <c r="C215" s="854"/>
      <c r="D215" s="2" t="str">
        <f t="shared" ca="1" si="50"/>
        <v/>
      </c>
      <c r="E215" s="91" t="str">
        <f t="shared" ca="1" si="51"/>
        <v/>
      </c>
      <c r="F215" s="89"/>
      <c r="G215" s="89"/>
      <c r="H215" s="92" t="str">
        <f t="shared" ca="1" si="52"/>
        <v/>
      </c>
      <c r="I215" s="2" t="str">
        <f t="shared" ca="1" si="53"/>
        <v/>
      </c>
      <c r="J215" s="91" t="str">
        <f t="shared" ca="1" si="54"/>
        <v/>
      </c>
      <c r="K215" s="89"/>
      <c r="L215" s="89"/>
      <c r="M215" s="92" t="str">
        <f t="shared" ca="1" si="55"/>
        <v/>
      </c>
      <c r="N215" s="2" t="str">
        <f t="shared" ca="1" si="56"/>
        <v/>
      </c>
      <c r="O215" s="91" t="str">
        <f t="shared" ca="1" si="57"/>
        <v/>
      </c>
      <c r="P215" s="89"/>
      <c r="Q215" s="89"/>
      <c r="R215" s="92" t="str">
        <f t="shared" ca="1" si="58"/>
        <v/>
      </c>
      <c r="S215" s="2" t="str">
        <f t="shared" ca="1" si="59"/>
        <v/>
      </c>
      <c r="T215" s="91" t="str">
        <f t="shared" ca="1" si="60"/>
        <v/>
      </c>
      <c r="U215" s="89"/>
      <c r="V215" s="89"/>
      <c r="W215" s="92" t="str">
        <f t="shared" ca="1" si="61"/>
        <v/>
      </c>
      <c r="X215" s="2" t="str">
        <f t="shared" ca="1" si="62"/>
        <v/>
      </c>
      <c r="Y215" s="91" t="str">
        <f t="shared" ca="1" si="63"/>
        <v/>
      </c>
      <c r="Z215" s="89"/>
      <c r="AA215" s="89"/>
      <c r="AB215" s="92" t="str">
        <f t="shared" ca="1" si="64"/>
        <v/>
      </c>
    </row>
    <row r="216" spans="1:28" x14ac:dyDescent="0.2">
      <c r="A216" s="87"/>
      <c r="B216" s="855"/>
      <c r="C216" s="856"/>
      <c r="D216" s="3" t="str">
        <f t="shared" ca="1" si="50"/>
        <v/>
      </c>
      <c r="E216" s="94" t="str">
        <f t="shared" ca="1" si="51"/>
        <v/>
      </c>
      <c r="F216" s="95"/>
      <c r="G216" s="96"/>
      <c r="H216" s="97" t="str">
        <f t="shared" ca="1" si="52"/>
        <v/>
      </c>
      <c r="I216" s="3" t="str">
        <f t="shared" ca="1" si="53"/>
        <v/>
      </c>
      <c r="J216" s="94" t="str">
        <f t="shared" ca="1" si="54"/>
        <v/>
      </c>
      <c r="K216" s="95"/>
      <c r="L216" s="96"/>
      <c r="M216" s="97" t="str">
        <f t="shared" ca="1" si="55"/>
        <v/>
      </c>
      <c r="N216" s="3" t="str">
        <f t="shared" ca="1" si="56"/>
        <v/>
      </c>
      <c r="O216" s="94" t="str">
        <f t="shared" ca="1" si="57"/>
        <v/>
      </c>
      <c r="P216" s="95"/>
      <c r="Q216" s="96"/>
      <c r="R216" s="97" t="str">
        <f t="shared" ca="1" si="58"/>
        <v/>
      </c>
      <c r="S216" s="3" t="str">
        <f t="shared" ca="1" si="59"/>
        <v/>
      </c>
      <c r="T216" s="94" t="str">
        <f t="shared" ca="1" si="60"/>
        <v/>
      </c>
      <c r="U216" s="95"/>
      <c r="V216" s="96"/>
      <c r="W216" s="97" t="str">
        <f t="shared" ca="1" si="61"/>
        <v/>
      </c>
      <c r="X216" s="3" t="str">
        <f t="shared" ca="1" si="62"/>
        <v/>
      </c>
      <c r="Y216" s="94" t="str">
        <f t="shared" ca="1" si="63"/>
        <v/>
      </c>
      <c r="Z216" s="95"/>
      <c r="AA216" s="96"/>
      <c r="AB216" s="97" t="str">
        <f t="shared" ca="1" si="64"/>
        <v/>
      </c>
    </row>
    <row r="217" spans="1:28" ht="11.25" customHeight="1" x14ac:dyDescent="0.2"/>
    <row r="218" spans="1:28" ht="22.5" customHeight="1" x14ac:dyDescent="0.25">
      <c r="B218" s="2175" t="str">
        <f>CONCATENATE("Urban use of drinking water sources,  ",C199,"–",C200)</f>
        <v>Urban use of drinking water sources,  2005–2020</v>
      </c>
      <c r="C218" s="2176"/>
      <c r="D218" s="2176"/>
      <c r="E218" s="2176"/>
      <c r="F218" s="2176"/>
      <c r="G218" s="2176"/>
      <c r="H218" s="2176"/>
      <c r="I218" s="2176"/>
      <c r="J218" s="2176"/>
      <c r="K218" s="2176"/>
      <c r="L218" s="2176"/>
      <c r="N218" s="98"/>
      <c r="O218" s="98"/>
      <c r="P218" s="98"/>
      <c r="Q218" s="98"/>
      <c r="R218" s="98"/>
      <c r="S218" s="2199" t="s">
        <v>11</v>
      </c>
      <c r="T218" s="2200"/>
      <c r="U218" s="2200"/>
      <c r="V218" s="2200"/>
      <c r="W218" s="2201"/>
      <c r="X218" s="98"/>
      <c r="Y218" s="98"/>
      <c r="Z218" s="98"/>
      <c r="AA218" s="98"/>
      <c r="AB218" s="99"/>
    </row>
    <row r="219" spans="1:28" ht="7.5" customHeight="1" x14ac:dyDescent="0.2"/>
    <row r="220" spans="1:28" ht="22.5" customHeight="1" x14ac:dyDescent="0.2"/>
    <row r="221" spans="1:28" ht="22.5" customHeight="1" x14ac:dyDescent="0.2"/>
    <row r="222" spans="1:28" ht="22.5" customHeight="1" x14ac:dyDescent="0.2"/>
    <row r="223" spans="1:28" ht="22.5" customHeight="1" x14ac:dyDescent="0.2"/>
    <row r="224" spans="1:28"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53" spans="2:28" x14ac:dyDescent="0.2">
      <c r="C253" s="100"/>
      <c r="D253" s="100"/>
      <c r="E253" s="101" t="str">
        <f ca="1">IF(ISERROR(INDIRECT(CONCATENATE($B253,"!M18"))),"",INDIRECT(CONCATENATE($B253,"!M18")))</f>
        <v/>
      </c>
      <c r="F253" s="101" t="str">
        <f ca="1">IF(ISERROR(INDIRECT(CONCATENATE($B253,"!M19"))),"",INDIRECT(CONCATENATE($B253,"!M19")))</f>
        <v/>
      </c>
      <c r="G253" s="101" t="str">
        <f ca="1">IF(ISERROR(INDIRECT(CONCATENATE($B253,"!M20"))),"",INDIRECT(CONCATENATE($B253,"!M20")))</f>
        <v/>
      </c>
      <c r="H253" s="101" t="str">
        <f ca="1">IF(ISERROR(INDIRECT(CONCATENATE($B253,"!M21"))),"",INDIRECT(CONCATENATE($B253,"!M21")))</f>
        <v/>
      </c>
      <c r="I253" s="101"/>
      <c r="J253" s="101" t="str">
        <f ca="1">IF(ISERROR(INDIRECT(CONCATENATE($B253,"!N18"))),"",INDIRECT(CONCATENATE($B253,"!N18")))</f>
        <v/>
      </c>
      <c r="K253" s="101" t="str">
        <f ca="1">IF(ISERROR(INDIRECT(CONCATENATE($B253,"!N19"))),"",INDIRECT(CONCATENATE($B253,"!N19")))</f>
        <v/>
      </c>
      <c r="L253" s="101" t="str">
        <f ca="1">IF(ISERROR(INDIRECT(CONCATENATE($B253,"!N20"))),"",INDIRECT(CONCATENATE($B253,"!N20")))</f>
        <v/>
      </c>
      <c r="M253" s="101" t="str">
        <f ca="1">IF(ISERROR(INDIRECT(CONCATENATE($B253,"!N21"))),"",INDIRECT(CONCATENATE($B253,"!N21")))</f>
        <v/>
      </c>
      <c r="N253" s="101"/>
      <c r="O253" s="101" t="str">
        <f ca="1">IF(ISERROR(INDIRECT(CONCATENATE($B253,"!O18"))),"",INDIRECT(CONCATENATE($B253,"!O18")))</f>
        <v/>
      </c>
      <c r="P253" s="101" t="str">
        <f ca="1">IF(ISERROR(INDIRECT(CONCATENATE($B253,"!O19"))),"",INDIRECT(CONCATENATE($B253,"!O19")))</f>
        <v/>
      </c>
      <c r="Q253" s="101" t="str">
        <f ca="1">IF(ISERROR(INDIRECT(CONCATENATE($B253,"!O20"))),"",INDIRECT(CONCATENATE($B253,"!O20")))</f>
        <v/>
      </c>
      <c r="R253" s="101" t="str">
        <f ca="1">IF(ISERROR(INDIRECT(CONCATENATE($B253,"!O21"))),"",INDIRECT(CONCATENATE($B253,"!O21")))</f>
        <v/>
      </c>
      <c r="S253" s="101"/>
      <c r="T253" s="101" t="str">
        <f ca="1">IF(ISERROR(INDIRECT(CONCATENATE($B253,"!P18"))),"",INDIRECT(CONCATENATE($B253,"!P18")))</f>
        <v/>
      </c>
      <c r="U253" s="101" t="str">
        <f ca="1">IF(ISERROR(INDIRECT(CONCATENATE($B253,"!P19"))),"",INDIRECT(CONCATENATE($B253,"!P19")))</f>
        <v/>
      </c>
      <c r="V253" s="101" t="str">
        <f ca="1">IF(ISERROR(INDIRECT(CONCATENATE($B253,"!P20"))),"",INDIRECT(CONCATENATE($B253,"!P20")))</f>
        <v/>
      </c>
      <c r="W253" s="101" t="str">
        <f ca="1">IF(ISERROR(INDIRECT(CONCATENATE($B253,"!P21"))),"",INDIRECT(CONCATENATE($B253,"!P21")))</f>
        <v/>
      </c>
      <c r="X253" s="101"/>
      <c r="Y253" s="101" t="str">
        <f ca="1">IF(ISERROR(INDIRECT(CONCATENATE($B253,"!Q18"))),"",INDIRECT(CONCATENATE($B253,"!Q18")))</f>
        <v/>
      </c>
      <c r="Z253" s="101" t="str">
        <f ca="1">IF(ISERROR(INDIRECT(CONCATENATE($B253,"!Q19"))),"",INDIRECT(CONCATENATE($B253,"!Q19")))</f>
        <v/>
      </c>
      <c r="AA253" s="101" t="str">
        <f ca="1">IF(ISERROR(INDIRECT(CONCATENATE($B253,"!Q20"))),"",INDIRECT(CONCATENATE($B253,"!Q20")))</f>
        <v/>
      </c>
      <c r="AB253" s="101" t="str">
        <f ca="1">IF(ISERROR(INDIRECT(CONCATENATE($B253,"!Q21"))),"",INDIRECT(CONCATENATE($B253,"!Q1")))</f>
        <v/>
      </c>
    </row>
    <row r="254" spans="2:28" x14ac:dyDescent="0.2">
      <c r="C254" s="100"/>
      <c r="D254" s="100"/>
      <c r="E254" s="101" t="str">
        <f ca="1">IF(ISERROR(INDIRECT(CONCATENATE($B254,"!M18"))),"",INDIRECT(CONCATENATE($B254,"!M18")))</f>
        <v/>
      </c>
      <c r="F254" s="101" t="str">
        <f ca="1">IF(ISERROR(INDIRECT(CONCATENATE($B254,"!M19"))),"",INDIRECT(CONCATENATE($B254,"!M19")))</f>
        <v/>
      </c>
      <c r="G254" s="101" t="str">
        <f ca="1">IF(ISERROR(INDIRECT(CONCATENATE($B254,"!M20"))),"",INDIRECT(CONCATENATE($B254,"!M20")))</f>
        <v/>
      </c>
      <c r="H254" s="101" t="str">
        <f ca="1">IF(ISERROR(INDIRECT(CONCATENATE($B254,"!M21"))),"",INDIRECT(CONCATENATE($B254,"!M21")))</f>
        <v/>
      </c>
      <c r="I254" s="101"/>
      <c r="J254" s="101" t="str">
        <f ca="1">IF(ISERROR(INDIRECT(CONCATENATE($B254,"!N18"))),"",INDIRECT(CONCATENATE($B254,"!N18")))</f>
        <v/>
      </c>
      <c r="K254" s="101" t="str">
        <f ca="1">IF(ISERROR(INDIRECT(CONCATENATE($B254,"!N19"))),"",INDIRECT(CONCATENATE($B254,"!N19")))</f>
        <v/>
      </c>
      <c r="L254" s="101" t="str">
        <f ca="1">IF(ISERROR(INDIRECT(CONCATENATE($B254,"!N20"))),"",INDIRECT(CONCATENATE($B254,"!N20")))</f>
        <v/>
      </c>
      <c r="M254" s="101" t="str">
        <f ca="1">IF(ISERROR(INDIRECT(CONCATENATE($B254,"!N21"))),"",INDIRECT(CONCATENATE($B254,"!N21")))</f>
        <v/>
      </c>
      <c r="N254" s="101"/>
      <c r="O254" s="101" t="str">
        <f ca="1">IF(ISERROR(INDIRECT(CONCATENATE($B254,"!O18"))),"",INDIRECT(CONCATENATE($B254,"!O18")))</f>
        <v/>
      </c>
      <c r="P254" s="101" t="str">
        <f ca="1">IF(ISERROR(INDIRECT(CONCATENATE($B254,"!O19"))),"",INDIRECT(CONCATENATE($B254,"!O19")))</f>
        <v/>
      </c>
      <c r="Q254" s="101" t="str">
        <f ca="1">IF(ISERROR(INDIRECT(CONCATENATE($B254,"!O20"))),"",INDIRECT(CONCATENATE($B254,"!O20")))</f>
        <v/>
      </c>
      <c r="R254" s="101" t="str">
        <f ca="1">IF(ISERROR(INDIRECT(CONCATENATE($B254,"!O21"))),"",INDIRECT(CONCATENATE($B254,"!O21")))</f>
        <v/>
      </c>
      <c r="S254" s="101"/>
      <c r="T254" s="101" t="str">
        <f ca="1">IF(ISERROR(INDIRECT(CONCATENATE($B254,"!P18"))),"",INDIRECT(CONCATENATE($B254,"!P18")))</f>
        <v/>
      </c>
      <c r="U254" s="101" t="str">
        <f ca="1">IF(ISERROR(INDIRECT(CONCATENATE($B254,"!P19"))),"",INDIRECT(CONCATENATE($B254,"!P19")))</f>
        <v/>
      </c>
      <c r="V254" s="101" t="str">
        <f ca="1">IF(ISERROR(INDIRECT(CONCATENATE($B254,"!P20"))),"",INDIRECT(CONCATENATE($B254,"!P20")))</f>
        <v/>
      </c>
      <c r="W254" s="101" t="str">
        <f ca="1">IF(ISERROR(INDIRECT(CONCATENATE($B254,"!P21"))),"",INDIRECT(CONCATENATE($B254,"!P21")))</f>
        <v/>
      </c>
      <c r="X254" s="101"/>
      <c r="Y254" s="101" t="str">
        <f ca="1">IF(ISERROR(INDIRECT(CONCATENATE($B254,"!Q18"))),"",INDIRECT(CONCATENATE($B254,"!Q18")))</f>
        <v/>
      </c>
      <c r="Z254" s="101" t="str">
        <f ca="1">IF(ISERROR(INDIRECT(CONCATENATE($B254,"!Q19"))),"",INDIRECT(CONCATENATE($B254,"!Q19")))</f>
        <v/>
      </c>
      <c r="AA254" s="101" t="str">
        <f ca="1">IF(ISERROR(INDIRECT(CONCATENATE($B254,"!Q20"))),"",INDIRECT(CONCATENATE($B254,"!Q20")))</f>
        <v/>
      </c>
      <c r="AB254" s="101" t="str">
        <f ca="1">IF(ISERROR(INDIRECT(CONCATENATE($B254,"!Q21"))),"",INDIRECT(CONCATENATE($B254,"!Q1")))</f>
        <v/>
      </c>
    </row>
    <row r="255" spans="2:28" x14ac:dyDescent="0.2">
      <c r="C255" s="100"/>
      <c r="D255" s="100"/>
      <c r="E255" s="101" t="str">
        <f ca="1">IF(ISERROR(INDIRECT(CONCATENATE($B255,"!M18"))),"",INDIRECT(CONCATENATE($B255,"!M18")))</f>
        <v/>
      </c>
      <c r="F255" s="101" t="str">
        <f ca="1">IF(ISERROR(INDIRECT(CONCATENATE($B255,"!M19"))),"",INDIRECT(CONCATENATE($B255,"!M19")))</f>
        <v/>
      </c>
      <c r="G255" s="101" t="str">
        <f ca="1">IF(ISERROR(INDIRECT(CONCATENATE($B255,"!M20"))),"",INDIRECT(CONCATENATE($B255,"!M20")))</f>
        <v/>
      </c>
      <c r="H255" s="101" t="str">
        <f ca="1">IF(ISERROR(INDIRECT(CONCATENATE($B255,"!M21"))),"",INDIRECT(CONCATENATE($B255,"!M21")))</f>
        <v/>
      </c>
      <c r="I255" s="101"/>
      <c r="J255" s="101" t="str">
        <f ca="1">IF(ISERROR(INDIRECT(CONCATENATE($B255,"!N18"))),"",INDIRECT(CONCATENATE($B255,"!N18")))</f>
        <v/>
      </c>
      <c r="K255" s="101" t="str">
        <f ca="1">IF(ISERROR(INDIRECT(CONCATENATE($B255,"!N19"))),"",INDIRECT(CONCATENATE($B255,"!N19")))</f>
        <v/>
      </c>
      <c r="L255" s="101" t="str">
        <f ca="1">IF(ISERROR(INDIRECT(CONCATENATE($B255,"!N20"))),"",INDIRECT(CONCATENATE($B255,"!N20")))</f>
        <v/>
      </c>
      <c r="M255" s="101" t="str">
        <f ca="1">IF(ISERROR(INDIRECT(CONCATENATE($B255,"!N21"))),"",INDIRECT(CONCATENATE($B255,"!N21")))</f>
        <v/>
      </c>
      <c r="N255" s="101"/>
      <c r="O255" s="101" t="str">
        <f ca="1">IF(ISERROR(INDIRECT(CONCATENATE($B255,"!O18"))),"",INDIRECT(CONCATENATE($B255,"!O18")))</f>
        <v/>
      </c>
      <c r="P255" s="101" t="str">
        <f ca="1">IF(ISERROR(INDIRECT(CONCATENATE($B255,"!O19"))),"",INDIRECT(CONCATENATE($B255,"!O19")))</f>
        <v/>
      </c>
      <c r="Q255" s="101" t="str">
        <f ca="1">IF(ISERROR(INDIRECT(CONCATENATE($B255,"!O20"))),"",INDIRECT(CONCATENATE($B255,"!O20")))</f>
        <v/>
      </c>
      <c r="R255" s="101" t="str">
        <f ca="1">IF(ISERROR(INDIRECT(CONCATENATE($B255,"!O21"))),"",INDIRECT(CONCATENATE($B255,"!O21")))</f>
        <v/>
      </c>
      <c r="S255" s="101"/>
      <c r="T255" s="101" t="str">
        <f ca="1">IF(ISERROR(INDIRECT(CONCATENATE($B255,"!P18"))),"",INDIRECT(CONCATENATE($B255,"!P18")))</f>
        <v/>
      </c>
      <c r="U255" s="101" t="str">
        <f ca="1">IF(ISERROR(INDIRECT(CONCATENATE($B255,"!P19"))),"",INDIRECT(CONCATENATE($B255,"!P19")))</f>
        <v/>
      </c>
      <c r="V255" s="101" t="str">
        <f ca="1">IF(ISERROR(INDIRECT(CONCATENATE($B255,"!P20"))),"",INDIRECT(CONCATENATE($B255,"!P20")))</f>
        <v/>
      </c>
      <c r="W255" s="101" t="str">
        <f ca="1">IF(ISERROR(INDIRECT(CONCATENATE($B255,"!P21"))),"",INDIRECT(CONCATENATE($B255,"!P21")))</f>
        <v/>
      </c>
      <c r="X255" s="101"/>
      <c r="Y255" s="101" t="str">
        <f ca="1">IF(ISERROR(INDIRECT(CONCATENATE($B255,"!Q18"))),"",INDIRECT(CONCATENATE($B255,"!Q18")))</f>
        <v/>
      </c>
      <c r="Z255" s="101" t="str">
        <f ca="1">IF(ISERROR(INDIRECT(CONCATENATE($B255,"!Q19"))),"",INDIRECT(CONCATENATE($B255,"!Q19")))</f>
        <v/>
      </c>
      <c r="AA255" s="101" t="str">
        <f ca="1">IF(ISERROR(INDIRECT(CONCATENATE($B255,"!Q20"))),"",INDIRECT(CONCATENATE($B255,"!Q20")))</f>
        <v/>
      </c>
      <c r="AB255" s="101" t="str">
        <f ca="1">IF(ISERROR(INDIRECT(CONCATENATE($B255,"!Q21"))),"",INDIRECT(CONCATENATE($B255,"!Q1")))</f>
        <v/>
      </c>
    </row>
    <row r="256" spans="2:28" x14ac:dyDescent="0.2">
      <c r="B256" s="101"/>
      <c r="C256" s="100"/>
      <c r="D256" s="100"/>
      <c r="E256" s="101" t="str">
        <f ca="1">IF(ISERROR(INDIRECT(CONCATENATE($B256,"!M18"))),"",INDIRECT(CONCATENATE($B256,"!M18")))</f>
        <v/>
      </c>
      <c r="F256" s="101" t="str">
        <f ca="1">IF(ISERROR(INDIRECT(CONCATENATE($B256,"!M19"))),"",INDIRECT(CONCATENATE($B256,"!M19")))</f>
        <v/>
      </c>
      <c r="G256" s="101" t="str">
        <f ca="1">IF(ISERROR(INDIRECT(CONCATENATE($B256,"!M20"))),"",INDIRECT(CONCATENATE($B256,"!M20")))</f>
        <v/>
      </c>
      <c r="H256" s="101" t="str">
        <f ca="1">IF(ISERROR(INDIRECT(CONCATENATE($B256,"!M21"))),"",INDIRECT(CONCATENATE($B256,"!M21")))</f>
        <v/>
      </c>
      <c r="I256" s="101"/>
      <c r="J256" s="101" t="str">
        <f ca="1">IF(ISERROR(INDIRECT(CONCATENATE($B256,"!N18"))),"",INDIRECT(CONCATENATE($B256,"!N18")))</f>
        <v/>
      </c>
      <c r="K256" s="101" t="str">
        <f ca="1">IF(ISERROR(INDIRECT(CONCATENATE($B256,"!N19"))),"",INDIRECT(CONCATENATE($B256,"!N19")))</f>
        <v/>
      </c>
      <c r="L256" s="101" t="str">
        <f ca="1">IF(ISERROR(INDIRECT(CONCATENATE($B256,"!N20"))),"",INDIRECT(CONCATENATE($B256,"!N20")))</f>
        <v/>
      </c>
      <c r="M256" s="101" t="str">
        <f ca="1">IF(ISERROR(INDIRECT(CONCATENATE($B256,"!N21"))),"",INDIRECT(CONCATENATE($B256,"!N21")))</f>
        <v/>
      </c>
      <c r="N256" s="101"/>
      <c r="O256" s="101" t="str">
        <f ca="1">IF(ISERROR(INDIRECT(CONCATENATE($B256,"!O18"))),"",INDIRECT(CONCATENATE($B256,"!O18")))</f>
        <v/>
      </c>
      <c r="P256" s="101" t="str">
        <f ca="1">IF(ISERROR(INDIRECT(CONCATENATE($B256,"!O19"))),"",INDIRECT(CONCATENATE($B256,"!O19")))</f>
        <v/>
      </c>
      <c r="Q256" s="101" t="str">
        <f ca="1">IF(ISERROR(INDIRECT(CONCATENATE($B256,"!O20"))),"",INDIRECT(CONCATENATE($B256,"!O20")))</f>
        <v/>
      </c>
      <c r="R256" s="101" t="str">
        <f ca="1">IF(ISERROR(INDIRECT(CONCATENATE($B256,"!O21"))),"",INDIRECT(CONCATENATE($B256,"!O21")))</f>
        <v/>
      </c>
      <c r="S256" s="101"/>
      <c r="T256" s="101" t="str">
        <f ca="1">IF(ISERROR(INDIRECT(CONCATENATE($B256,"!P18"))),"",INDIRECT(CONCATENATE($B256,"!P18")))</f>
        <v/>
      </c>
      <c r="U256" s="101" t="str">
        <f ca="1">IF(ISERROR(INDIRECT(CONCATENATE($B256,"!P19"))),"",INDIRECT(CONCATENATE($B256,"!P19")))</f>
        <v/>
      </c>
      <c r="V256" s="101" t="str">
        <f ca="1">IF(ISERROR(INDIRECT(CONCATENATE($B256,"!P20"))),"",INDIRECT(CONCATENATE($B256,"!P20")))</f>
        <v/>
      </c>
      <c r="W256" s="101" t="str">
        <f ca="1">IF(ISERROR(INDIRECT(CONCATENATE($B256,"!P21"))),"",INDIRECT(CONCATENATE($B256,"!P21")))</f>
        <v/>
      </c>
      <c r="X256" s="101"/>
      <c r="Y256" s="101" t="str">
        <f ca="1">IF(ISERROR(INDIRECT(CONCATENATE($B256,"!Q18"))),"",INDIRECT(CONCATENATE($B256,"!Q18")))</f>
        <v/>
      </c>
      <c r="Z256" s="101" t="str">
        <f ca="1">IF(ISERROR(INDIRECT(CONCATENATE($B256,"!Q19"))),"",INDIRECT(CONCATENATE($B256,"!Q19")))</f>
        <v/>
      </c>
      <c r="AA256" s="101" t="str">
        <f ca="1">IF(ISERROR(INDIRECT(CONCATENATE($B256,"!Q20"))),"",INDIRECT(CONCATENATE($B256,"!Q20")))</f>
        <v/>
      </c>
      <c r="AB256" s="101" t="str">
        <f ca="1">IF(ISERROR(INDIRECT(CONCATENATE($B256,"!Q21"))),"",INDIRECT(CONCATENATE($B256,"!Q1")))</f>
        <v/>
      </c>
    </row>
    <row r="257" spans="2:28" x14ac:dyDescent="0.2">
      <c r="B257" s="101"/>
      <c r="C257" s="100"/>
      <c r="D257" s="100"/>
      <c r="E257" s="101" t="str">
        <f ca="1">IF(ISERROR(INDIRECT(CONCATENATE($B257,"!M18"))),"",INDIRECT(CONCATENATE($B257,"!M18")))</f>
        <v/>
      </c>
      <c r="F257" s="101" t="str">
        <f ca="1">IF(ISERROR(INDIRECT(CONCATENATE($B257,"!M19"))),"",INDIRECT(CONCATENATE($B257,"!M19")))</f>
        <v/>
      </c>
      <c r="G257" s="101" t="str">
        <f ca="1">IF(ISERROR(INDIRECT(CONCATENATE($B257,"!M20"))),"",INDIRECT(CONCATENATE($B257,"!M20")))</f>
        <v/>
      </c>
      <c r="H257" s="101" t="str">
        <f ca="1">IF(ISERROR(INDIRECT(CONCATENATE($B257,"!M21"))),"",INDIRECT(CONCATENATE($B257,"!M21")))</f>
        <v/>
      </c>
      <c r="I257" s="101"/>
      <c r="J257" s="101" t="str">
        <f ca="1">IF(ISERROR(INDIRECT(CONCATENATE($B257,"!N18"))),"",INDIRECT(CONCATENATE($B257,"!N18")))</f>
        <v/>
      </c>
      <c r="K257" s="101" t="str">
        <f ca="1">IF(ISERROR(INDIRECT(CONCATENATE($B257,"!N19"))),"",INDIRECT(CONCATENATE($B257,"!N19")))</f>
        <v/>
      </c>
      <c r="L257" s="101" t="str">
        <f ca="1">IF(ISERROR(INDIRECT(CONCATENATE($B257,"!N20"))),"",INDIRECT(CONCATENATE($B257,"!N20")))</f>
        <v/>
      </c>
      <c r="M257" s="101" t="str">
        <f ca="1">IF(ISERROR(INDIRECT(CONCATENATE($B257,"!N21"))),"",INDIRECT(CONCATENATE($B257,"!N21")))</f>
        <v/>
      </c>
      <c r="N257" s="101"/>
      <c r="O257" s="101" t="str">
        <f ca="1">IF(ISERROR(INDIRECT(CONCATENATE($B257,"!O18"))),"",INDIRECT(CONCATENATE($B257,"!O18")))</f>
        <v/>
      </c>
      <c r="P257" s="101" t="str">
        <f ca="1">IF(ISERROR(INDIRECT(CONCATENATE($B257,"!O19"))),"",INDIRECT(CONCATENATE($B257,"!O19")))</f>
        <v/>
      </c>
      <c r="Q257" s="101" t="str">
        <f ca="1">IF(ISERROR(INDIRECT(CONCATENATE($B257,"!O20"))),"",INDIRECT(CONCATENATE($B257,"!O20")))</f>
        <v/>
      </c>
      <c r="R257" s="101" t="str">
        <f ca="1">IF(ISERROR(INDIRECT(CONCATENATE($B257,"!O21"))),"",INDIRECT(CONCATENATE($B257,"!O21")))</f>
        <v/>
      </c>
      <c r="S257" s="101"/>
      <c r="T257" s="101" t="str">
        <f ca="1">IF(ISERROR(INDIRECT(CONCATENATE($B257,"!P18"))),"",INDIRECT(CONCATENATE($B257,"!P18")))</f>
        <v/>
      </c>
      <c r="U257" s="101" t="str">
        <f ca="1">IF(ISERROR(INDIRECT(CONCATENATE($B257,"!P19"))),"",INDIRECT(CONCATENATE($B257,"!P19")))</f>
        <v/>
      </c>
      <c r="V257" s="101" t="str">
        <f ca="1">IF(ISERROR(INDIRECT(CONCATENATE($B257,"!P20"))),"",INDIRECT(CONCATENATE($B257,"!P20")))</f>
        <v/>
      </c>
      <c r="W257" s="101" t="str">
        <f ca="1">IF(ISERROR(INDIRECT(CONCATENATE($B257,"!P21"))),"",INDIRECT(CONCATENATE($B257,"!P21")))</f>
        <v/>
      </c>
      <c r="X257" s="101"/>
      <c r="Y257" s="101" t="str">
        <f ca="1">IF(ISERROR(INDIRECT(CONCATENATE($B257,"!Q18"))),"",INDIRECT(CONCATENATE($B257,"!Q18")))</f>
        <v/>
      </c>
      <c r="Z257" s="101" t="str">
        <f ca="1">IF(ISERROR(INDIRECT(CONCATENATE($B257,"!Q19"))),"",INDIRECT(CONCATENATE($B257,"!Q19")))</f>
        <v/>
      </c>
      <c r="AA257" s="101" t="str">
        <f ca="1">IF(ISERROR(INDIRECT(CONCATENATE($B257,"!Q20"))),"",INDIRECT(CONCATENATE($B257,"!Q20")))</f>
        <v/>
      </c>
      <c r="AB257" s="101" t="str">
        <f ca="1">IF(ISERROR(INDIRECT(CONCATENATE($B257,"!Q21"))),"",INDIRECT(CONCATENATE($B257,"!Q1")))</f>
        <v/>
      </c>
    </row>
    <row r="297" spans="1:30" s="40" customFormat="1" ht="16.5" customHeight="1" x14ac:dyDescent="0.2">
      <c r="A297" s="2197" t="s">
        <v>7</v>
      </c>
      <c r="B297" s="2197"/>
      <c r="C297" s="2197"/>
      <c r="D297" s="2194" t="s">
        <v>0</v>
      </c>
      <c r="E297" s="2195"/>
      <c r="F297" s="2195"/>
      <c r="G297" s="2195"/>
      <c r="H297" s="2196"/>
      <c r="I297" s="2194" t="s">
        <v>1</v>
      </c>
      <c r="J297" s="2195"/>
      <c r="K297" s="2195"/>
      <c r="L297" s="2195"/>
      <c r="M297" s="2196"/>
      <c r="N297" s="2194" t="s">
        <v>2</v>
      </c>
      <c r="O297" s="2195"/>
      <c r="P297" s="2195"/>
      <c r="Q297" s="2195"/>
      <c r="R297" s="2196"/>
      <c r="S297" s="2194" t="s">
        <v>3</v>
      </c>
      <c r="T297" s="2195"/>
      <c r="U297" s="2195"/>
      <c r="V297" s="2195"/>
      <c r="W297" s="2196"/>
      <c r="X297" s="2194" t="s">
        <v>4</v>
      </c>
      <c r="Y297" s="2195"/>
      <c r="Z297" s="2195"/>
      <c r="AA297" s="2195"/>
      <c r="AB297" s="2196"/>
    </row>
    <row r="298" spans="1:30" s="44" customFormat="1" ht="22.5" customHeight="1" x14ac:dyDescent="0.2">
      <c r="A298" s="2198"/>
      <c r="B298" s="2198"/>
      <c r="C298" s="2198"/>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pans="1:30" s="64" customFormat="1" ht="15" customHeight="1" x14ac:dyDescent="0.2">
      <c r="A299" s="2202" t="s">
        <v>10</v>
      </c>
      <c r="B299" s="2203"/>
      <c r="C299" s="233">
        <v>2005</v>
      </c>
      <c r="D299" s="56">
        <f ca="1">IF((D301+H301)&gt;100,D301*100/(D301+H301),D301)</f>
        <v>99.10854681271968</v>
      </c>
      <c r="E299" s="57">
        <f ca="1">D299*AVERAGEIF(E305:E316,"&gt;0")/100</f>
        <v>98.053724595811033</v>
      </c>
      <c r="F299" s="58">
        <f ca="1">D299*(100-AVERAGEIF(E305:E316,"&gt;0"))/100</f>
        <v>1.0548222169086379</v>
      </c>
      <c r="G299" s="59">
        <f ca="1">100-(E299+F299+H299)</f>
        <v>0.89145318728033374</v>
      </c>
      <c r="H299" s="60">
        <f ca="1">IF((D301+H301)&gt;100,H301*100/(D301+H301),H301)</f>
        <v>0</v>
      </c>
      <c r="I299" s="56">
        <f ca="1">IF((I301+M301)&gt;100,I301*100/(I301+M301),I301)</f>
        <v>99.70923113288849</v>
      </c>
      <c r="J299" s="57">
        <f ca="1">I299*AVERAGEIF(J305:J316,"&gt;0")/100</f>
        <v>99.145029353268257</v>
      </c>
      <c r="K299" s="61">
        <f ca="1">I299*(100-AVERAGEIF(J305:J316,"&gt;0"))/100</f>
        <v>0.5642017796202351</v>
      </c>
      <c r="L299" s="62">
        <f ca="1">100-(J299+K299+M299)</f>
        <v>0.29076886711150962</v>
      </c>
      <c r="M299" s="63">
        <f ca="1">IF((I301+M301)&gt;100,M301*100/(I301+M301),M301)</f>
        <v>0</v>
      </c>
      <c r="N299" s="56">
        <f ca="1">IF((N301+R301)&gt;100,N301*100/(N301+R301),N301)</f>
        <v>99.376871916187199</v>
      </c>
      <c r="O299" s="57">
        <f ca="1">N299*AVERAGEIF(O305:O316,"&gt;0")/100</f>
        <v>98.80011911756894</v>
      </c>
      <c r="P299" s="61">
        <f ca="1">N299*(100-AVERAGEIF(O305:O316,"&gt;0"))/100</f>
        <v>0.576752798618268</v>
      </c>
      <c r="Q299" s="62">
        <f ca="1">100-(O299+P299+R299)</f>
        <v>0.62312808381278728</v>
      </c>
      <c r="R299" s="63">
        <f ca="1">IF((N301+R301)&gt;100,R301*100/(N301+R301),R301)</f>
        <v>0</v>
      </c>
      <c r="S299" s="56">
        <f ca="1">IF((S301+W301)&gt;100,S301*100/(S301+W301),S301)</f>
        <v>99.875628844217971</v>
      </c>
      <c r="T299" s="57">
        <f ca="1">S299*AVERAGEIF(T305:T316,"&gt;0")/100</f>
        <v>99.18812039200931</v>
      </c>
      <c r="U299" s="61">
        <f ca="1">S299*(100-AVERAGEIF(T305:T316,"&gt;0"))/100</f>
        <v>0.68750845220864931</v>
      </c>
      <c r="V299" s="62">
        <f ca="1">100-(T299+U299+W299)</f>
        <v>0.12437115578204327</v>
      </c>
      <c r="W299" s="63">
        <f ca="1">IF((S301+W301)&gt;100,W301*100/(S301+W301),W301)</f>
        <v>0</v>
      </c>
      <c r="X299" s="56">
        <f ca="1">IF((X301+AB301)&gt;100,X301*100/(X301+AB301),X301)</f>
        <v>99.749043918625972</v>
      </c>
      <c r="Y299" s="57">
        <f ca="1">X299*AVERAGEIF(Y305:Y316,"&gt;0")/100</f>
        <v>99.116647941962</v>
      </c>
      <c r="Z299" s="61">
        <f ca="1">X299*(100-AVERAGEIF(Y305:Y316,"&gt;0"))/100</f>
        <v>0.63239597666397007</v>
      </c>
      <c r="AA299" s="62">
        <f ca="1">100-(Y299+Z299+AB299)</f>
        <v>0.25095608137402792</v>
      </c>
      <c r="AB299" s="63">
        <f ca="1">IF((X301+AB301)&gt;100,AB301*100/(X301+AB301),AB301)</f>
        <v>0</v>
      </c>
    </row>
    <row r="300" spans="1:30" s="64" customFormat="1" ht="15" customHeight="1" x14ac:dyDescent="0.2">
      <c r="A300" s="2204"/>
      <c r="B300" s="2205"/>
      <c r="C300" s="234">
        <v>2020</v>
      </c>
      <c r="D300" s="65">
        <f ca="1">IF((D302+H302)&gt;100,D302*100/(D302+H302),D302)</f>
        <v>99.916664497153675</v>
      </c>
      <c r="E300" s="66">
        <f ca="1">D300*AVERAGEIF(E305:E316,"&gt;0")/100</f>
        <v>98.853241402572706</v>
      </c>
      <c r="F300" s="67">
        <f ca="1">D300*(100-AVERAGEIF(E305:E316,"&gt;0"))/100</f>
        <v>1.0634230945809593</v>
      </c>
      <c r="G300" s="68">
        <f ca="1">100-(E300+F300+H300)</f>
        <v>8.3335502846338727E-2</v>
      </c>
      <c r="H300" s="69">
        <f ca="1">IF((D302+H302)&gt;100,H302*100/(D302+H302),H302)</f>
        <v>0</v>
      </c>
      <c r="I300" s="65">
        <f ca="1">IF((I302+M302)&gt;100,I302*100/(I302+M302),I302)</f>
        <v>100</v>
      </c>
      <c r="J300" s="66">
        <f ca="1">I300*AVERAGEIF(J305:J316,"&gt;0")/100</f>
        <v>99.434152913215954</v>
      </c>
      <c r="K300" s="67">
        <f ca="1">I300*(100-AVERAGEIF(J305:J316,"&gt;0"))/100</f>
        <v>0.56584708678406059</v>
      </c>
      <c r="L300" s="68">
        <f ca="1">100-(J300+K300+M300)</f>
        <v>0</v>
      </c>
      <c r="M300" s="69">
        <f ca="1">IF((I302+M302)&gt;100,M302*100/(I302+M302),M302)</f>
        <v>0</v>
      </c>
      <c r="N300" s="65">
        <f ca="1">IF((N302+R302)&gt;100,N302*100/(N302+R302),N302)</f>
        <v>100</v>
      </c>
      <c r="O300" s="66">
        <f ca="1">N300*AVERAGEIF(O305:O316,"&gt;0")/100</f>
        <v>99.419630757642793</v>
      </c>
      <c r="P300" s="67">
        <f ca="1">N300*(100-AVERAGEIF(O305:O316,"&gt;0"))/100</f>
        <v>0.58036924235720733</v>
      </c>
      <c r="Q300" s="68">
        <f ca="1">100-(O300+P300+R300)</f>
        <v>0</v>
      </c>
      <c r="R300" s="69">
        <f ca="1">IF((N302+R302)&gt;100,R302*100/(N302+R302),R302)</f>
        <v>0</v>
      </c>
      <c r="S300" s="65">
        <f ca="1">IF((S302+W302)&gt;100,S302*100/(S302+W302),S302)</f>
        <v>99.501488850795468</v>
      </c>
      <c r="T300" s="66">
        <f ca="1">S300*AVERAGEIF(T305:T316,"&gt;0")/100</f>
        <v>98.816555845778126</v>
      </c>
      <c r="U300" s="67">
        <f ca="1">S300*(100-AVERAGEIF(T305:T316,"&gt;0"))/100</f>
        <v>0.68493300501733845</v>
      </c>
      <c r="V300" s="68">
        <f ca="1">100-(T300+U300+W300)</f>
        <v>0.49851114920453199</v>
      </c>
      <c r="W300" s="69">
        <f ca="1">IF((S302+W302)&gt;100,W302*100/(S302+W302),W302)</f>
        <v>0</v>
      </c>
      <c r="X300" s="65">
        <f ca="1">IF((X302+AB302)&gt;100,X302*100/(X302+AB302),X302)</f>
        <v>99.471812496450326</v>
      </c>
      <c r="Y300" s="66">
        <f ca="1">X300*AVERAGEIF(Y305:Y316,"&gt;0")/100</f>
        <v>98.841174130978416</v>
      </c>
      <c r="Z300" s="67">
        <f ca="1">X300*(100-AVERAGEIF(Y305:Y316,"&gt;0"))/100</f>
        <v>0.63063836547190955</v>
      </c>
      <c r="AA300" s="68">
        <f ca="1">100-(Y300+Z300+AB300)</f>
        <v>0.52818750354967392</v>
      </c>
      <c r="AB300" s="69">
        <f ca="1">IF((X302+AB302)&gt;100,AB302*100/(X302+AB302),AB302)</f>
        <v>0</v>
      </c>
    </row>
    <row r="301" spans="1:30" hidden="1" x14ac:dyDescent="0.2">
      <c r="A301" s="2206" t="s">
        <v>12</v>
      </c>
      <c r="B301" s="2207"/>
      <c r="C301" s="70">
        <f>MinRegYear(C299,C305:C316)</f>
        <v>2009</v>
      </c>
      <c r="D301" s="71">
        <f ca="1">IF(MAX(C305:C316)-MIN(C305:C316)&lt;5,AVERAGEIF(C305:C316,"&gt;0",D305:D316),
IF(FORECAST($C301,D$305:D$316,$C$305:$C$316)&lt;0,0,
IF(FORECAST($C301,D$305:D$316,$C$305:$C$316)&gt;100,100,
FORECAST($C301,D$305:D$316,$C$305:$C$316))))</f>
        <v>99.10854681271968</v>
      </c>
      <c r="E301" s="72"/>
      <c r="F301" s="73"/>
      <c r="G301" s="73"/>
      <c r="H301" s="74">
        <f ca="1">IF(MAX(C305:C316)-MIN(C305:C316)&lt;5,AVERAGEIF(C305:C316,"&gt;0",H305:H316),
IF(FORECAST($C301,H$305:H$316,$C$305:$C$316)&lt;0,0,
IF(FORECAST($C301,H$305:H$316,$C$305:$C$316)&gt;100,100,
FORECAST($C301,H$305:H$316,$C$305:$C$316))))</f>
        <v>0</v>
      </c>
      <c r="I301" s="71">
        <f ca="1">IF(MAX(C305:C316)-MIN(C305:C316)&lt;5,AVERAGEIF(C305:C316,"&gt;0",I305:I316),
IF(FORECAST($C301,I$305:I$316,$C$305:$C$316)&lt;0,0,
IF(FORECAST($C301,I$305:I$316,$C$305:$C$316)&gt;100,100,
FORECAST($C301,I$305:I$316,$C$305:$C$316))))</f>
        <v>99.70923113288849</v>
      </c>
      <c r="J301" s="72"/>
      <c r="K301" s="73"/>
      <c r="L301" s="73"/>
      <c r="M301" s="74">
        <f ca="1">IF(MAX(C305:C316)-MIN(C305:C316)&lt;5,AVERAGEIF(C305:C316,"&gt;0",M305:M316),
IF(FORECAST($C301,M$305:M$316,$C$305:$C$316)&lt;0,0,
IF(FORECAST($C301,M$305:M$316,$C$305:$C$316)&gt;100,100,
FORECAST($C301,M$305:M$316,$C$305:$C$316))))</f>
        <v>0</v>
      </c>
      <c r="N301" s="71">
        <f ca="1">IF(MAX(C305:C316)-MIN(C305:C316)&lt;5,AVERAGEIF(C305:C316,"&gt;0",N305:N316),
IF(FORECAST($C301,N$305:N$316,$C$305:$C$316)&lt;0,0,
IF(FORECAST($C301,N$305:N$316,$C$305:$C$316)&gt;100,100,
FORECAST($C301,N$305:N$316,$C$305:$C$316))))</f>
        <v>99.376871916187199</v>
      </c>
      <c r="O301" s="72"/>
      <c r="P301" s="73"/>
      <c r="Q301" s="73"/>
      <c r="R301" s="74">
        <f ca="1">IF(MAX(C305:C316)-MIN(C305:C316)&lt;5,AVERAGEIF(C305:C316,"&gt;0",R305:R316),
IF(FORECAST($C301,R$305:R$316,$C$305:$C$316)&lt;0,0,
IF(FORECAST($C301,R$305:R$316,$C$305:$C$316)&gt;100,100,
FORECAST($C301,R$305:R$316,$C$305:$C$316))))</f>
        <v>0</v>
      </c>
      <c r="S301" s="71">
        <f ca="1">IF(MAX(C305:C316)-MIN(C305:C316)&lt;5,AVERAGEIF(C305:C316,"&gt;0",S305:S316),
IF(FORECAST($C301,S$305:S$316,$C$305:$C$316)&lt;0,0,
IF(FORECAST($C301,S$305:S$316,$C$305:$C$316)&gt;100,100,
FORECAST($C301,S$305:S$316,$C$305:$C$316))))</f>
        <v>99.875628844217971</v>
      </c>
      <c r="T301" s="72"/>
      <c r="U301" s="73"/>
      <c r="V301" s="73"/>
      <c r="W301" s="74">
        <f ca="1">IF(MAX(C305:C316)-MIN(C305:C316)&lt;5,AVERAGEIF(C305:C316,"&gt;0",W305:W316),
IF(FORECAST($C301,W$305:W$316,$C$305:$C$316)&lt;0,0,
IF(FORECAST($C301,W$305:W$316,$C$305:$C$316)&gt;100,100,
FORECAST($C301,W$305:W$316,$C$305:$C$316))))</f>
        <v>0</v>
      </c>
      <c r="X301" s="71">
        <f ca="1">IF(MAX(C305:C316)-MIN(C305:C316)&lt;5,AVERAGEIF(C305:C316,"&gt;0",X305:X316),
IF(FORECAST($C301,X$305:X$316,$C$305:$C$316)&lt;0,0,
IF(FORECAST($C301,X$305:X$316,$C$305:$C$316)&gt;100,100,
FORECAST($C301,X$305:X$316,$C$305:$C$316))))</f>
        <v>99.749043918625972</v>
      </c>
      <c r="Y301" s="72"/>
      <c r="Z301" s="73"/>
      <c r="AA301" s="73"/>
      <c r="AB301" s="74">
        <f ca="1">IF(MAX(C305:C316)-MIN(C305:C316)&lt;5,AVERAGEIF(C305:C316,"&gt;0",AB305:AB316),
IF(FORECAST($C301,AB$305:AB$316,$C$305:$C$316)&lt;0,0,
IF(FORECAST($C301,AB$305:AB$316,$C$305:$C$316)&gt;100,100,
FORECAST($C301,AB$305:AB$316,$C$305:$C$316))))</f>
        <v>0</v>
      </c>
    </row>
    <row r="302" spans="1:30" hidden="1" x14ac:dyDescent="0.2">
      <c r="A302" s="2208"/>
      <c r="B302" s="2209"/>
      <c r="C302" s="49">
        <f>MaxRegYear(C300,C305:C316)</f>
        <v>2020</v>
      </c>
      <c r="D302" s="75">
        <f ca="1">IF(MAX(C305:C316)-MIN(C305:C316)&lt;5,AVERAGEIF(C305:C316,"&gt;0",D305:D316),
IF(FORECAST($C302,D$305:D$316,$C$305:$C$316)&lt;0,0,
IF(FORECAST($C302,D$305:D$316,$C$305:$C$316)&gt;100,100,
FORECAST($C302,D$305:D$316,$C$305:$C$316))))</f>
        <v>99.916664497153675</v>
      </c>
      <c r="E302" s="76"/>
      <c r="F302" s="77"/>
      <c r="G302" s="77"/>
      <c r="H302" s="78">
        <f ca="1">IF(MAX(C305:C316)-MIN(C305:C316)&lt;5,AVERAGEIF(C305:C316,"&gt;0",H305:H316),
IF(FORECAST($C302,H$305:H$316,$C$305:$C$316)&lt;0,0,
IF(FORECAST($C302,H$305:H$316,$C$305:$C$316)&gt;100,100,
FORECAST($C302,H$305:H$316,$C$305:$C$316))))</f>
        <v>0</v>
      </c>
      <c r="I302" s="75">
        <f ca="1">IF(MAX(C305:C316)-MIN(C305:C316)&lt;5,AVERAGEIF(C305:C316,"&gt;0",I305:I316),
IF(FORECAST($C302,I$305:I$316,$C$305:$C$316)&lt;0,0,
IF(FORECAST($C302,I$305:I$316,$C$305:$C$316)&gt;100,100,
FORECAST($C302,I$305:I$316,$C$305:$C$316))))</f>
        <v>100</v>
      </c>
      <c r="J302" s="76"/>
      <c r="K302" s="77"/>
      <c r="L302" s="77"/>
      <c r="M302" s="78">
        <f ca="1">IF(MAX(C305:C316)-MIN(C305:C316)&lt;5,AVERAGEIF(C305:C316,"&gt;0",M305:M316),
IF(FORECAST($C302,M$305:M$316,$C$305:$C$316)&lt;0,0,
IF(FORECAST($C302,M$305:M$316,$C$305:$C$316)&gt;100,100,
FORECAST($C302,M$305:M$316,$C$305:$C$316))))</f>
        <v>0</v>
      </c>
      <c r="N302" s="75">
        <f ca="1">IF(MAX(C305:C316)-MIN(C305:C316)&lt;5,AVERAGEIF(C305:C316,"&gt;0",N305:N316),
IF(FORECAST($C302,N$305:N$316,$C$305:$C$316)&lt;0,0,
IF(FORECAST($C302,N$305:N$316,$C$305:$C$316)&gt;100,100,
FORECAST($C302,N$305:N$316,$C$305:$C$316))))</f>
        <v>100</v>
      </c>
      <c r="O302" s="76"/>
      <c r="P302" s="77"/>
      <c r="Q302" s="77"/>
      <c r="R302" s="78">
        <f ca="1">IF(MAX(C305:C316)-MIN(C305:C316)&lt;5,AVERAGEIF(C305:C316,"&gt;0",R305:R316),
IF(FORECAST($C302,R$305:R$316,$C$305:$C$316)&lt;0,0,
IF(FORECAST($C302,R$305:R$316,$C$305:$C$316)&gt;100,100,
FORECAST($C302,R$305:R$316,$C$305:$C$316))))</f>
        <v>0</v>
      </c>
      <c r="S302" s="75">
        <f ca="1">IF(MAX(C305:C316)-MIN(C305:C316)&lt;5,AVERAGEIF(C305:C316,"&gt;0",S305:S316),
IF(FORECAST($C302,S$305:S$316,$C$305:$C$316)&lt;0,0,
IF(FORECAST($C302,S$305:S$316,$C$305:$C$316)&gt;100,100,
FORECAST($C302,S$305:S$316,$C$305:$C$316))))</f>
        <v>99.501488850795468</v>
      </c>
      <c r="T302" s="76"/>
      <c r="U302" s="77"/>
      <c r="V302" s="77"/>
      <c r="W302" s="78">
        <f ca="1">IF(MAX(C305:C316)-MIN(C305:C316)&lt;5,AVERAGEIF(C305:C316,"&gt;0",W305:W316),
IF(FORECAST($C302,W$305:W$316,$C$305:$C$316)&lt;0,0,
IF(FORECAST($C302,W$305:W$316,$C$305:$C$316)&gt;100,100,
FORECAST($C302,W$305:W$316,$C$305:$C$316))))</f>
        <v>0</v>
      </c>
      <c r="X302" s="75">
        <f ca="1">IF(MAX(C305:C316)-MIN(C305:C316)&lt;5,AVERAGEIF(C305:C316,"&gt;0",X305:X316),
IF(FORECAST($C302,X$305:X$316,$C$305:$C$316)&lt;0,0,
IF(FORECAST($C302,X$305:X$316,$C$305:$C$316)&gt;100,100,
FORECAST($C302,X$305:X$316,$C$305:$C$316))))</f>
        <v>99.471812496450326</v>
      </c>
      <c r="Y302" s="76"/>
      <c r="Z302" s="77"/>
      <c r="AA302" s="77"/>
      <c r="AB302" s="78">
        <f ca="1">IF(MAX(C305:C316)-MIN(C305:C316)&lt;5,AVERAGEIF(C305:C316,"&gt;0",AB305:AB316),
IF(FORECAST($C302,AB$305:AB$316,$C$305:$C$316)&lt;0,0,
IF(FORECAST($C302,AB$305:AB$316,$C$305:$C$316)&gt;100,100,
FORECAST($C302,AB$305:AB$316,$C$305:$C$316))))</f>
        <v>0</v>
      </c>
    </row>
    <row r="303" spans="1:30" ht="9" customHeight="1" x14ac:dyDescent="0.2">
      <c r="D303" s="79"/>
      <c r="I303" s="79"/>
      <c r="K303" s="39"/>
      <c r="L303" s="39"/>
      <c r="N303" s="79"/>
      <c r="P303" s="39"/>
      <c r="Q303" s="39"/>
      <c r="S303" s="79"/>
      <c r="U303" s="39"/>
      <c r="V303" s="39"/>
      <c r="X303" s="79"/>
      <c r="Z303" s="39"/>
      <c r="AA303" s="39"/>
      <c r="AB303" s="80"/>
    </row>
    <row r="304" spans="1:30" s="108" customFormat="1" ht="22.5" customHeight="1" x14ac:dyDescent="0.2">
      <c r="B304" s="102" t="s">
        <v>8</v>
      </c>
      <c r="C304" s="82" t="s">
        <v>9</v>
      </c>
      <c r="D304" s="83" t="s">
        <v>14</v>
      </c>
      <c r="E304" s="2165" t="s">
        <v>411</v>
      </c>
      <c r="F304" s="243"/>
      <c r="G304" s="243"/>
      <c r="H304" s="85" t="s">
        <v>17</v>
      </c>
      <c r="I304" s="83" t="s">
        <v>14</v>
      </c>
      <c r="J304" s="2165" t="s">
        <v>411</v>
      </c>
      <c r="K304" s="243"/>
      <c r="L304" s="243"/>
      <c r="M304" s="85" t="s">
        <v>17</v>
      </c>
      <c r="N304" s="83" t="s">
        <v>14</v>
      </c>
      <c r="O304" s="2165" t="s">
        <v>411</v>
      </c>
      <c r="P304" s="243"/>
      <c r="Q304" s="243"/>
      <c r="R304" s="85" t="s">
        <v>17</v>
      </c>
      <c r="S304" s="83" t="s">
        <v>14</v>
      </c>
      <c r="T304" s="2165" t="s">
        <v>411</v>
      </c>
      <c r="U304" s="243"/>
      <c r="V304" s="243"/>
      <c r="W304" s="85" t="s">
        <v>17</v>
      </c>
      <c r="X304" s="83" t="s">
        <v>14</v>
      </c>
      <c r="Y304" s="2165" t="s">
        <v>411</v>
      </c>
      <c r="Z304" s="243"/>
      <c r="AA304" s="243"/>
      <c r="AB304" s="85" t="s">
        <v>17</v>
      </c>
      <c r="AD304" s="244"/>
    </row>
    <row r="305" spans="1:30" x14ac:dyDescent="0.2">
      <c r="A305" s="87"/>
      <c r="B305" s="851" t="s">
        <v>188</v>
      </c>
      <c r="C305" s="852">
        <v>2011</v>
      </c>
      <c r="D305" s="1">
        <f t="shared" ref="D305:D316" ca="1" si="65">IF(ISERROR(INDIRECT(CONCATENATE($B305,"!M16"))),"",INDIRECT(CONCATENATE($B305,"!M16")))</f>
        <v>99.422148306491252</v>
      </c>
      <c r="E305" s="91" t="str">
        <f t="shared" ref="E305:E316" ca="1" si="66">IF(ISERROR(INDIRECT(CONCATENATE($B305,"!M23"))),"",INDIRECT(CONCATENATE($B305,"!M23")))</f>
        <v>N/A</v>
      </c>
      <c r="F305" s="89"/>
      <c r="G305" s="89"/>
      <c r="H305" s="90">
        <f t="shared" ref="H305:H316" ca="1" si="67">IF(ISERROR(INDIRECT(CONCATENATE($B305,"!M21"))),"",INDIRECT(CONCATENATE($B305,"!M21")))</f>
        <v>0</v>
      </c>
      <c r="I305" s="1">
        <f t="shared" ref="I305:I316" ca="1" si="68">IF(ISERROR(INDIRECT(CONCATENATE($B305,"!N16"))),"",INDIRECT(CONCATENATE($B305,"!N16")))</f>
        <v>99.678623883718871</v>
      </c>
      <c r="J305" s="88" t="str">
        <f t="shared" ref="J305:J316" ca="1" si="69">IF(ISERROR(INDIRECT(CONCATENATE($B305,"!N23"))),"",INDIRECT(CONCATENATE($B305,"!N23")))</f>
        <v>N/A</v>
      </c>
      <c r="K305" s="89"/>
      <c r="L305" s="89"/>
      <c r="M305" s="90">
        <f t="shared" ref="M305:M316" ca="1" si="70">IF(ISERROR(INDIRECT(CONCATENATE($B305,"!N21"))),"",INDIRECT(CONCATENATE($B305,"!N21")))</f>
        <v>0</v>
      </c>
      <c r="N305" s="1">
        <f t="shared" ref="N305:N316" ca="1" si="71">IF(ISERROR(INDIRECT(CONCATENATE($B305,"!O16"))),"",INDIRECT(CONCATENATE($B305,"!O16")))</f>
        <v>99.480244163336394</v>
      </c>
      <c r="O305" s="88" t="str">
        <f t="shared" ref="O305:O316" ca="1" si="72">IF(ISERROR(INDIRECT(CONCATENATE($B305,"!O23"))),"",INDIRECT(CONCATENATE($B305,"!O23")))</f>
        <v>N/A</v>
      </c>
      <c r="P305" s="89"/>
      <c r="Q305" s="89"/>
      <c r="R305" s="90">
        <f t="shared" ref="R305:R316" ca="1" si="73">IF(ISERROR(INDIRECT(CONCATENATE($B305,"!O21"))),"",INDIRECT(CONCATENATE($B305,"!O21")))</f>
        <v>0</v>
      </c>
      <c r="S305" s="1">
        <f t="shared" ref="S305:S316" ca="1" si="74">IF(ISERROR(INDIRECT(CONCATENATE($B305,"!P16"))),"",INDIRECT(CONCATENATE($B305,"!P16")))</f>
        <v>100</v>
      </c>
      <c r="T305" s="88" t="str">
        <f t="shared" ref="T305:T316" ca="1" si="75">IF(ISERROR(INDIRECT(CONCATENATE($B305,"!P23"))),"",INDIRECT(CONCATENATE($B305,"!P23")))</f>
        <v>N/A</v>
      </c>
      <c r="U305" s="89"/>
      <c r="V305" s="89"/>
      <c r="W305" s="90">
        <f t="shared" ref="W305:W316" ca="1" si="76">IF(ISERROR(INDIRECT(CONCATENATE($B305,"!P21"))),"",INDIRECT(CONCATENATE($B305,"!P21")))</f>
        <v>0</v>
      </c>
      <c r="X305" s="1">
        <f t="shared" ref="X305:X316" ca="1" si="77">IF(ISERROR(INDIRECT(CONCATENATE($B305,"!Q16"))),"",INDIRECT(CONCATENATE($B305,"!Q16")))</f>
        <v>99.799946478861415</v>
      </c>
      <c r="Y305" s="88" t="str">
        <f t="shared" ref="Y305:Y316" ca="1" si="78">IF(ISERROR(INDIRECT(CONCATENATE($B305,"!Q23"))),"",INDIRECT(CONCATENATE($B305,"!Q23")))</f>
        <v>N/A</v>
      </c>
      <c r="Z305" s="89"/>
      <c r="AA305" s="89"/>
      <c r="AB305" s="90">
        <f t="shared" ref="AB305:AB316" ca="1" si="79">IF(ISERROR(INDIRECT(CONCATENATE($B305,"!Q221"))),"",INDIRECT(CONCATENATE($B305,"!Q21")))</f>
        <v>0</v>
      </c>
    </row>
    <row r="306" spans="1:30" x14ac:dyDescent="0.2">
      <c r="A306" s="87"/>
      <c r="B306" s="853" t="s">
        <v>155</v>
      </c>
      <c r="C306" s="854">
        <v>2014</v>
      </c>
      <c r="D306" s="2">
        <f t="shared" ca="1" si="65"/>
        <v>99.225866524377963</v>
      </c>
      <c r="E306" s="91">
        <f t="shared" ca="1" si="66"/>
        <v>98.53499749070302</v>
      </c>
      <c r="F306" s="89"/>
      <c r="G306" s="89"/>
      <c r="H306" s="92">
        <f t="shared" ca="1" si="67"/>
        <v>0</v>
      </c>
      <c r="I306" s="2">
        <f t="shared" ca="1" si="68"/>
        <v>100</v>
      </c>
      <c r="J306" s="91">
        <f t="shared" ca="1" si="69"/>
        <v>98.868305826431879</v>
      </c>
      <c r="K306" s="89"/>
      <c r="L306" s="89"/>
      <c r="M306" s="92">
        <f t="shared" ca="1" si="70"/>
        <v>0</v>
      </c>
      <c r="N306" s="2">
        <f t="shared" ca="1" si="71"/>
        <v>99.678967113653968</v>
      </c>
      <c r="O306" s="91">
        <f t="shared" ca="1" si="72"/>
        <v>98.839261515285585</v>
      </c>
      <c r="P306" s="89"/>
      <c r="Q306" s="89"/>
      <c r="R306" s="92">
        <f t="shared" ca="1" si="73"/>
        <v>0</v>
      </c>
      <c r="S306" s="2">
        <f t="shared" ca="1" si="74"/>
        <v>99.416970297146705</v>
      </c>
      <c r="T306" s="91">
        <f t="shared" ca="1" si="75"/>
        <v>98.942202800115197</v>
      </c>
      <c r="U306" s="89"/>
      <c r="V306" s="89"/>
      <c r="W306" s="92">
        <f t="shared" ca="1" si="76"/>
        <v>0</v>
      </c>
      <c r="X306" s="2">
        <f t="shared" ca="1" si="77"/>
        <v>99.471067225781411</v>
      </c>
      <c r="Y306" s="91">
        <f t="shared" ca="1" si="78"/>
        <v>98.954516650814369</v>
      </c>
      <c r="Z306" s="89"/>
      <c r="AA306" s="89"/>
      <c r="AB306" s="92">
        <f t="shared" ca="1" si="79"/>
        <v>0</v>
      </c>
    </row>
    <row r="307" spans="1:30" x14ac:dyDescent="0.2">
      <c r="A307" s="87"/>
      <c r="B307" s="853" t="s">
        <v>407</v>
      </c>
      <c r="C307" s="854">
        <v>2020</v>
      </c>
      <c r="D307" s="2">
        <f t="shared" ca="1" si="65"/>
        <v>100</v>
      </c>
      <c r="E307" s="91">
        <f t="shared" ca="1" si="66"/>
        <v>99.33638242388318</v>
      </c>
      <c r="F307" s="89"/>
      <c r="G307" s="89"/>
      <c r="H307" s="92" t="str">
        <f t="shared" ca="1" si="67"/>
        <v>N/A</v>
      </c>
      <c r="I307" s="2">
        <f t="shared" ca="1" si="68"/>
        <v>100</v>
      </c>
      <c r="J307" s="91">
        <f t="shared" ca="1" si="69"/>
        <v>100</v>
      </c>
      <c r="K307" s="89"/>
      <c r="L307" s="89"/>
      <c r="M307" s="92" t="str">
        <f t="shared" ca="1" si="70"/>
        <v>N/A</v>
      </c>
      <c r="N307" s="2">
        <f t="shared" ca="1" si="71"/>
        <v>100</v>
      </c>
      <c r="O307" s="91">
        <f t="shared" ca="1" si="72"/>
        <v>100</v>
      </c>
      <c r="P307" s="89"/>
      <c r="Q307" s="89"/>
      <c r="R307" s="92" t="str">
        <f t="shared" ca="1" si="73"/>
        <v>N/A</v>
      </c>
      <c r="S307" s="2">
        <f t="shared" ca="1" si="74"/>
        <v>99.597687155361243</v>
      </c>
      <c r="T307" s="91">
        <f t="shared" ca="1" si="75"/>
        <v>99.68106804150122</v>
      </c>
      <c r="U307" s="89"/>
      <c r="V307" s="89"/>
      <c r="W307" s="92" t="str">
        <f t="shared" ca="1" si="76"/>
        <v>N/A</v>
      </c>
      <c r="X307" s="2">
        <f t="shared" ca="1" si="77"/>
        <v>99.522466633129454</v>
      </c>
      <c r="Y307" s="91">
        <f t="shared" ca="1" si="78"/>
        <v>99.777509337966279</v>
      </c>
      <c r="Z307" s="89"/>
      <c r="AA307" s="89"/>
      <c r="AB307" s="92" t="str">
        <f t="shared" ca="1" si="79"/>
        <v>N/A</v>
      </c>
      <c r="AD307" s="93"/>
    </row>
    <row r="308" spans="1:30" x14ac:dyDescent="0.2">
      <c r="A308" s="87"/>
      <c r="B308" s="853"/>
      <c r="C308" s="854"/>
      <c r="D308" s="2" t="str">
        <f t="shared" ca="1" si="65"/>
        <v/>
      </c>
      <c r="E308" s="91" t="str">
        <f t="shared" ca="1" si="66"/>
        <v/>
      </c>
      <c r="F308" s="89"/>
      <c r="G308" s="89"/>
      <c r="H308" s="92" t="str">
        <f t="shared" ca="1" si="67"/>
        <v/>
      </c>
      <c r="I308" s="2" t="str">
        <f t="shared" ca="1" si="68"/>
        <v/>
      </c>
      <c r="J308" s="91" t="str">
        <f t="shared" ca="1" si="69"/>
        <v/>
      </c>
      <c r="K308" s="89"/>
      <c r="L308" s="89"/>
      <c r="M308" s="92" t="str">
        <f t="shared" ca="1" si="70"/>
        <v/>
      </c>
      <c r="N308" s="2" t="str">
        <f t="shared" ca="1" si="71"/>
        <v/>
      </c>
      <c r="O308" s="91" t="str">
        <f t="shared" ca="1" si="72"/>
        <v/>
      </c>
      <c r="P308" s="89"/>
      <c r="Q308" s="89"/>
      <c r="R308" s="92" t="str">
        <f t="shared" ca="1" si="73"/>
        <v/>
      </c>
      <c r="S308" s="2" t="str">
        <f t="shared" ca="1" si="74"/>
        <v/>
      </c>
      <c r="T308" s="91" t="str">
        <f t="shared" ca="1" si="75"/>
        <v/>
      </c>
      <c r="U308" s="89"/>
      <c r="V308" s="89"/>
      <c r="W308" s="92" t="str">
        <f t="shared" ca="1" si="76"/>
        <v/>
      </c>
      <c r="X308" s="2" t="str">
        <f t="shared" ca="1" si="77"/>
        <v/>
      </c>
      <c r="Y308" s="91" t="str">
        <f t="shared" ca="1" si="78"/>
        <v/>
      </c>
      <c r="Z308" s="89"/>
      <c r="AA308" s="89"/>
      <c r="AB308" s="92" t="str">
        <f t="shared" ca="1" si="79"/>
        <v/>
      </c>
    </row>
    <row r="309" spans="1:30" x14ac:dyDescent="0.2">
      <c r="A309" s="87"/>
      <c r="B309" s="853"/>
      <c r="C309" s="854"/>
      <c r="D309" s="2" t="str">
        <f t="shared" ca="1" si="65"/>
        <v/>
      </c>
      <c r="E309" s="91" t="str">
        <f t="shared" ca="1" si="66"/>
        <v/>
      </c>
      <c r="F309" s="89"/>
      <c r="G309" s="89"/>
      <c r="H309" s="92" t="str">
        <f t="shared" ca="1" si="67"/>
        <v/>
      </c>
      <c r="I309" s="2" t="str">
        <f t="shared" ca="1" si="68"/>
        <v/>
      </c>
      <c r="J309" s="91" t="str">
        <f t="shared" ca="1" si="69"/>
        <v/>
      </c>
      <c r="K309" s="89"/>
      <c r="L309" s="89"/>
      <c r="M309" s="92" t="str">
        <f t="shared" ca="1" si="70"/>
        <v/>
      </c>
      <c r="N309" s="2" t="str">
        <f t="shared" ca="1" si="71"/>
        <v/>
      </c>
      <c r="O309" s="91" t="str">
        <f t="shared" ca="1" si="72"/>
        <v/>
      </c>
      <c r="P309" s="89"/>
      <c r="Q309" s="89"/>
      <c r="R309" s="92" t="str">
        <f t="shared" ca="1" si="73"/>
        <v/>
      </c>
      <c r="S309" s="2" t="str">
        <f t="shared" ca="1" si="74"/>
        <v/>
      </c>
      <c r="T309" s="91" t="str">
        <f t="shared" ca="1" si="75"/>
        <v/>
      </c>
      <c r="U309" s="89"/>
      <c r="V309" s="89"/>
      <c r="W309" s="92" t="str">
        <f t="shared" ca="1" si="76"/>
        <v/>
      </c>
      <c r="X309" s="2" t="str">
        <f t="shared" ca="1" si="77"/>
        <v/>
      </c>
      <c r="Y309" s="91" t="str">
        <f t="shared" ca="1" si="78"/>
        <v/>
      </c>
      <c r="Z309" s="89"/>
      <c r="AA309" s="89"/>
      <c r="AB309" s="92" t="str">
        <f t="shared" ca="1" si="79"/>
        <v/>
      </c>
    </row>
    <row r="310" spans="1:30" x14ac:dyDescent="0.2">
      <c r="A310" s="87"/>
      <c r="B310" s="853"/>
      <c r="C310" s="854"/>
      <c r="D310" s="2" t="str">
        <f t="shared" ca="1" si="65"/>
        <v/>
      </c>
      <c r="E310" s="91" t="str">
        <f t="shared" ca="1" si="66"/>
        <v/>
      </c>
      <c r="F310" s="89"/>
      <c r="G310" s="89"/>
      <c r="H310" s="92" t="str">
        <f t="shared" ca="1" si="67"/>
        <v/>
      </c>
      <c r="I310" s="2" t="str">
        <f t="shared" ca="1" si="68"/>
        <v/>
      </c>
      <c r="J310" s="91" t="str">
        <f t="shared" ca="1" si="69"/>
        <v/>
      </c>
      <c r="K310" s="89"/>
      <c r="L310" s="89"/>
      <c r="M310" s="92" t="str">
        <f t="shared" ca="1" si="70"/>
        <v/>
      </c>
      <c r="N310" s="2" t="str">
        <f t="shared" ca="1" si="71"/>
        <v/>
      </c>
      <c r="O310" s="91" t="str">
        <f t="shared" ca="1" si="72"/>
        <v/>
      </c>
      <c r="P310" s="89"/>
      <c r="Q310" s="89"/>
      <c r="R310" s="92" t="str">
        <f t="shared" ca="1" si="73"/>
        <v/>
      </c>
      <c r="S310" s="2" t="str">
        <f t="shared" ca="1" si="74"/>
        <v/>
      </c>
      <c r="T310" s="91" t="str">
        <f t="shared" ca="1" si="75"/>
        <v/>
      </c>
      <c r="U310" s="89"/>
      <c r="V310" s="89"/>
      <c r="W310" s="92" t="str">
        <f t="shared" ca="1" si="76"/>
        <v/>
      </c>
      <c r="X310" s="2" t="str">
        <f t="shared" ca="1" si="77"/>
        <v/>
      </c>
      <c r="Y310" s="91" t="str">
        <f t="shared" ca="1" si="78"/>
        <v/>
      </c>
      <c r="Z310" s="89"/>
      <c r="AA310" s="89"/>
      <c r="AB310" s="92" t="str">
        <f t="shared" ca="1" si="79"/>
        <v/>
      </c>
    </row>
    <row r="311" spans="1:30" x14ac:dyDescent="0.2">
      <c r="A311" s="87"/>
      <c r="B311" s="853"/>
      <c r="C311" s="854"/>
      <c r="D311" s="2" t="str">
        <f t="shared" ca="1" si="65"/>
        <v/>
      </c>
      <c r="E311" s="91" t="str">
        <f t="shared" ca="1" si="66"/>
        <v/>
      </c>
      <c r="F311" s="89"/>
      <c r="G311" s="89"/>
      <c r="H311" s="92" t="str">
        <f t="shared" ca="1" si="67"/>
        <v/>
      </c>
      <c r="I311" s="2" t="str">
        <f t="shared" ca="1" si="68"/>
        <v/>
      </c>
      <c r="J311" s="91" t="str">
        <f t="shared" ca="1" si="69"/>
        <v/>
      </c>
      <c r="K311" s="89"/>
      <c r="L311" s="89"/>
      <c r="M311" s="92" t="str">
        <f t="shared" ca="1" si="70"/>
        <v/>
      </c>
      <c r="N311" s="2" t="str">
        <f t="shared" ca="1" si="71"/>
        <v/>
      </c>
      <c r="O311" s="91" t="str">
        <f t="shared" ca="1" si="72"/>
        <v/>
      </c>
      <c r="P311" s="89"/>
      <c r="Q311" s="89"/>
      <c r="R311" s="92" t="str">
        <f t="shared" ca="1" si="73"/>
        <v/>
      </c>
      <c r="S311" s="2" t="str">
        <f t="shared" ca="1" si="74"/>
        <v/>
      </c>
      <c r="T311" s="91" t="str">
        <f t="shared" ca="1" si="75"/>
        <v/>
      </c>
      <c r="U311" s="89"/>
      <c r="V311" s="89"/>
      <c r="W311" s="92" t="str">
        <f t="shared" ca="1" si="76"/>
        <v/>
      </c>
      <c r="X311" s="2" t="str">
        <f t="shared" ca="1" si="77"/>
        <v/>
      </c>
      <c r="Y311" s="91" t="str">
        <f t="shared" ca="1" si="78"/>
        <v/>
      </c>
      <c r="Z311" s="89"/>
      <c r="AA311" s="89"/>
      <c r="AB311" s="92" t="str">
        <f t="shared" ca="1" si="79"/>
        <v/>
      </c>
    </row>
    <row r="312" spans="1:30" x14ac:dyDescent="0.2">
      <c r="A312" s="87"/>
      <c r="B312" s="853"/>
      <c r="C312" s="854"/>
      <c r="D312" s="2" t="str">
        <f t="shared" ca="1" si="65"/>
        <v/>
      </c>
      <c r="E312" s="91" t="str">
        <f t="shared" ca="1" si="66"/>
        <v/>
      </c>
      <c r="F312" s="89"/>
      <c r="G312" s="89"/>
      <c r="H312" s="92" t="str">
        <f t="shared" ca="1" si="67"/>
        <v/>
      </c>
      <c r="I312" s="2" t="str">
        <f t="shared" ca="1" si="68"/>
        <v/>
      </c>
      <c r="J312" s="91" t="str">
        <f t="shared" ca="1" si="69"/>
        <v/>
      </c>
      <c r="K312" s="89"/>
      <c r="L312" s="89"/>
      <c r="M312" s="92" t="str">
        <f t="shared" ca="1" si="70"/>
        <v/>
      </c>
      <c r="N312" s="2" t="str">
        <f t="shared" ca="1" si="71"/>
        <v/>
      </c>
      <c r="O312" s="91" t="str">
        <f t="shared" ca="1" si="72"/>
        <v/>
      </c>
      <c r="P312" s="89"/>
      <c r="Q312" s="89"/>
      <c r="R312" s="92" t="str">
        <f t="shared" ca="1" si="73"/>
        <v/>
      </c>
      <c r="S312" s="2" t="str">
        <f t="shared" ca="1" si="74"/>
        <v/>
      </c>
      <c r="T312" s="91" t="str">
        <f t="shared" ca="1" si="75"/>
        <v/>
      </c>
      <c r="U312" s="89"/>
      <c r="V312" s="89"/>
      <c r="W312" s="92" t="str">
        <f t="shared" ca="1" si="76"/>
        <v/>
      </c>
      <c r="X312" s="2" t="str">
        <f t="shared" ca="1" si="77"/>
        <v/>
      </c>
      <c r="Y312" s="91" t="str">
        <f t="shared" ca="1" si="78"/>
        <v/>
      </c>
      <c r="Z312" s="89"/>
      <c r="AA312" s="89"/>
      <c r="AB312" s="92" t="str">
        <f t="shared" ca="1" si="79"/>
        <v/>
      </c>
    </row>
    <row r="313" spans="1:30" x14ac:dyDescent="0.2">
      <c r="A313" s="87"/>
      <c r="B313" s="853"/>
      <c r="C313" s="854"/>
      <c r="D313" s="2" t="str">
        <f t="shared" ca="1" si="65"/>
        <v/>
      </c>
      <c r="E313" s="91" t="str">
        <f t="shared" ca="1" si="66"/>
        <v/>
      </c>
      <c r="F313" s="89"/>
      <c r="G313" s="89"/>
      <c r="H313" s="92" t="str">
        <f t="shared" ca="1" si="67"/>
        <v/>
      </c>
      <c r="I313" s="2" t="str">
        <f t="shared" ca="1" si="68"/>
        <v/>
      </c>
      <c r="J313" s="91" t="str">
        <f t="shared" ca="1" si="69"/>
        <v/>
      </c>
      <c r="K313" s="89"/>
      <c r="L313" s="89"/>
      <c r="M313" s="92" t="str">
        <f t="shared" ca="1" si="70"/>
        <v/>
      </c>
      <c r="N313" s="2" t="str">
        <f t="shared" ca="1" si="71"/>
        <v/>
      </c>
      <c r="O313" s="91" t="str">
        <f t="shared" ca="1" si="72"/>
        <v/>
      </c>
      <c r="P313" s="89"/>
      <c r="Q313" s="89"/>
      <c r="R313" s="92" t="str">
        <f t="shared" ca="1" si="73"/>
        <v/>
      </c>
      <c r="S313" s="2" t="str">
        <f t="shared" ca="1" si="74"/>
        <v/>
      </c>
      <c r="T313" s="91" t="str">
        <f t="shared" ca="1" si="75"/>
        <v/>
      </c>
      <c r="U313" s="89"/>
      <c r="V313" s="89"/>
      <c r="W313" s="92" t="str">
        <f t="shared" ca="1" si="76"/>
        <v/>
      </c>
      <c r="X313" s="2" t="str">
        <f t="shared" ca="1" si="77"/>
        <v/>
      </c>
      <c r="Y313" s="91" t="str">
        <f t="shared" ca="1" si="78"/>
        <v/>
      </c>
      <c r="Z313" s="89"/>
      <c r="AA313" s="89"/>
      <c r="AB313" s="92" t="str">
        <f t="shared" ca="1" si="79"/>
        <v/>
      </c>
    </row>
    <row r="314" spans="1:30" x14ac:dyDescent="0.2">
      <c r="A314" s="87"/>
      <c r="B314" s="853"/>
      <c r="C314" s="854"/>
      <c r="D314" s="2" t="str">
        <f t="shared" ca="1" si="65"/>
        <v/>
      </c>
      <c r="E314" s="91" t="str">
        <f t="shared" ca="1" si="66"/>
        <v/>
      </c>
      <c r="F314" s="89"/>
      <c r="G314" s="89"/>
      <c r="H314" s="92" t="str">
        <f t="shared" ca="1" si="67"/>
        <v/>
      </c>
      <c r="I314" s="2" t="str">
        <f t="shared" ca="1" si="68"/>
        <v/>
      </c>
      <c r="J314" s="91" t="str">
        <f t="shared" ca="1" si="69"/>
        <v/>
      </c>
      <c r="K314" s="89"/>
      <c r="L314" s="89"/>
      <c r="M314" s="92" t="str">
        <f t="shared" ca="1" si="70"/>
        <v/>
      </c>
      <c r="N314" s="2" t="str">
        <f t="shared" ca="1" si="71"/>
        <v/>
      </c>
      <c r="O314" s="91" t="str">
        <f t="shared" ca="1" si="72"/>
        <v/>
      </c>
      <c r="P314" s="89"/>
      <c r="Q314" s="89"/>
      <c r="R314" s="92" t="str">
        <f t="shared" ca="1" si="73"/>
        <v/>
      </c>
      <c r="S314" s="2" t="str">
        <f t="shared" ca="1" si="74"/>
        <v/>
      </c>
      <c r="T314" s="91" t="str">
        <f t="shared" ca="1" si="75"/>
        <v/>
      </c>
      <c r="U314" s="89"/>
      <c r="V314" s="89"/>
      <c r="W314" s="92" t="str">
        <f t="shared" ca="1" si="76"/>
        <v/>
      </c>
      <c r="X314" s="2" t="str">
        <f t="shared" ca="1" si="77"/>
        <v/>
      </c>
      <c r="Y314" s="91" t="str">
        <f t="shared" ca="1" si="78"/>
        <v/>
      </c>
      <c r="Z314" s="89"/>
      <c r="AA314" s="89"/>
      <c r="AB314" s="92" t="str">
        <f t="shared" ca="1" si="79"/>
        <v/>
      </c>
    </row>
    <row r="315" spans="1:30" x14ac:dyDescent="0.2">
      <c r="A315" s="87"/>
      <c r="B315" s="853"/>
      <c r="C315" s="854"/>
      <c r="D315" s="2" t="str">
        <f t="shared" ca="1" si="65"/>
        <v/>
      </c>
      <c r="E315" s="91" t="str">
        <f t="shared" ca="1" si="66"/>
        <v/>
      </c>
      <c r="F315" s="89"/>
      <c r="G315" s="89"/>
      <c r="H315" s="92" t="str">
        <f t="shared" ca="1" si="67"/>
        <v/>
      </c>
      <c r="I315" s="2" t="str">
        <f t="shared" ca="1" si="68"/>
        <v/>
      </c>
      <c r="J315" s="91" t="str">
        <f t="shared" ca="1" si="69"/>
        <v/>
      </c>
      <c r="K315" s="89"/>
      <c r="L315" s="89"/>
      <c r="M315" s="92" t="str">
        <f t="shared" ca="1" si="70"/>
        <v/>
      </c>
      <c r="N315" s="2" t="str">
        <f t="shared" ca="1" si="71"/>
        <v/>
      </c>
      <c r="O315" s="91" t="str">
        <f t="shared" ca="1" si="72"/>
        <v/>
      </c>
      <c r="P315" s="89"/>
      <c r="Q315" s="89"/>
      <c r="R315" s="92" t="str">
        <f t="shared" ca="1" si="73"/>
        <v/>
      </c>
      <c r="S315" s="2" t="str">
        <f t="shared" ca="1" si="74"/>
        <v/>
      </c>
      <c r="T315" s="91" t="str">
        <f t="shared" ca="1" si="75"/>
        <v/>
      </c>
      <c r="U315" s="89"/>
      <c r="V315" s="89"/>
      <c r="W315" s="92" t="str">
        <f t="shared" ca="1" si="76"/>
        <v/>
      </c>
      <c r="X315" s="2" t="str">
        <f t="shared" ca="1" si="77"/>
        <v/>
      </c>
      <c r="Y315" s="91" t="str">
        <f t="shared" ca="1" si="78"/>
        <v/>
      </c>
      <c r="Z315" s="89"/>
      <c r="AA315" s="89"/>
      <c r="AB315" s="92" t="str">
        <f t="shared" ca="1" si="79"/>
        <v/>
      </c>
    </row>
    <row r="316" spans="1:30" x14ac:dyDescent="0.2">
      <c r="A316" s="87"/>
      <c r="B316" s="855"/>
      <c r="C316" s="856"/>
      <c r="D316" s="3" t="str">
        <f t="shared" ca="1" si="65"/>
        <v/>
      </c>
      <c r="E316" s="94" t="str">
        <f t="shared" ca="1" si="66"/>
        <v/>
      </c>
      <c r="F316" s="95"/>
      <c r="G316" s="96"/>
      <c r="H316" s="97" t="str">
        <f t="shared" ca="1" si="67"/>
        <v/>
      </c>
      <c r="I316" s="3" t="str">
        <f t="shared" ca="1" si="68"/>
        <v/>
      </c>
      <c r="J316" s="94" t="str">
        <f t="shared" ca="1" si="69"/>
        <v/>
      </c>
      <c r="K316" s="95"/>
      <c r="L316" s="96"/>
      <c r="M316" s="97" t="str">
        <f t="shared" ca="1" si="70"/>
        <v/>
      </c>
      <c r="N316" s="3" t="str">
        <f t="shared" ca="1" si="71"/>
        <v/>
      </c>
      <c r="O316" s="94" t="str">
        <f t="shared" ca="1" si="72"/>
        <v/>
      </c>
      <c r="P316" s="95"/>
      <c r="Q316" s="96"/>
      <c r="R316" s="97" t="str">
        <f t="shared" ca="1" si="73"/>
        <v/>
      </c>
      <c r="S316" s="3" t="str">
        <f t="shared" ca="1" si="74"/>
        <v/>
      </c>
      <c r="T316" s="94" t="str">
        <f t="shared" ca="1" si="75"/>
        <v/>
      </c>
      <c r="U316" s="95"/>
      <c r="V316" s="96"/>
      <c r="W316" s="97" t="str">
        <f t="shared" ca="1" si="76"/>
        <v/>
      </c>
      <c r="X316" s="3" t="str">
        <f t="shared" ca="1" si="77"/>
        <v/>
      </c>
      <c r="Y316" s="94" t="str">
        <f t="shared" ca="1" si="78"/>
        <v/>
      </c>
      <c r="Z316" s="95"/>
      <c r="AA316" s="96"/>
      <c r="AB316" s="97" t="str">
        <f t="shared" ca="1" si="79"/>
        <v/>
      </c>
    </row>
    <row r="317" spans="1:30" ht="11.25" customHeight="1" x14ac:dyDescent="0.2"/>
    <row r="318" spans="1:30" ht="22.5" customHeight="1" x14ac:dyDescent="0.25">
      <c r="B318" s="2175" t="str">
        <f>CONCATENATE("Rural use of drinking water sources, ",C299,"–",C300)</f>
        <v>Rural use of drinking water sources, 2005–2020</v>
      </c>
      <c r="C318" s="2176"/>
      <c r="D318" s="2176"/>
      <c r="E318" s="2176"/>
      <c r="F318" s="2176"/>
      <c r="G318" s="2176"/>
      <c r="H318" s="2176"/>
      <c r="I318" s="2176"/>
      <c r="J318" s="2176"/>
      <c r="K318" s="2176"/>
      <c r="L318" s="2177"/>
      <c r="N318" s="98"/>
      <c r="O318" s="98"/>
      <c r="P318" s="98"/>
      <c r="Q318" s="98"/>
      <c r="R318" s="98"/>
      <c r="S318" s="2199" t="s">
        <v>11</v>
      </c>
      <c r="T318" s="2200"/>
      <c r="U318" s="2200"/>
      <c r="V318" s="2200"/>
      <c r="W318" s="2201"/>
      <c r="X318" s="98"/>
      <c r="Y318" s="98"/>
      <c r="Z318" s="98"/>
      <c r="AA318" s="98"/>
      <c r="AB318" s="99"/>
    </row>
    <row r="319" spans="1:30" ht="7.5" customHeight="1" x14ac:dyDescent="0.2"/>
    <row r="320" spans="1:3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1" customHeight="1" x14ac:dyDescent="0.2"/>
  </sheetData>
  <sheetProtection sheet="1" objects="1" scenarios="1"/>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499999996" right="0.78740157499999996" top="0.984251969" bottom="0.984251969" header="0.5" footer="0.5"/>
  <pageSetup paperSize="9" orientation="portrait" r:id="rId1"/>
  <headerFooter alignWithMargins="0"/>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0" zoomScaleNormal="100" workbookViewId="0">
      <selection activeCell="AB3" sqref="AB3"/>
    </sheetView>
  </sheetViews>
  <sheetFormatPr defaultColWidth="9.140625" defaultRowHeight="12.75" x14ac:dyDescent="0.2"/>
  <cols>
    <col min="1" max="5" width="9" style="36" customWidth="1"/>
    <col min="6" max="7" width="9" style="39" customWidth="1"/>
    <col min="8" max="38" width="9" style="36" customWidth="1"/>
    <col min="39" max="261" width="9.140625" style="36"/>
    <col min="262" max="262" width="5" style="36" customWidth="1"/>
    <col min="263" max="263" width="13.85546875" style="36" customWidth="1"/>
    <col min="264" max="265" width="6.28515625" style="36" customWidth="1"/>
    <col min="266" max="267" width="7" style="36" customWidth="1"/>
    <col min="268" max="274" width="6.28515625" style="36" customWidth="1"/>
    <col min="275" max="517" width="9.140625" style="36"/>
    <col min="518" max="518" width="5" style="36" customWidth="1"/>
    <col min="519" max="519" width="13.85546875" style="36" customWidth="1"/>
    <col min="520" max="521" width="6.28515625" style="36" customWidth="1"/>
    <col min="522" max="523" width="7" style="36" customWidth="1"/>
    <col min="524" max="530" width="6.28515625" style="36" customWidth="1"/>
    <col min="531" max="773" width="9.140625" style="36"/>
    <col min="774" max="774" width="5" style="36" customWidth="1"/>
    <col min="775" max="775" width="13.85546875" style="36" customWidth="1"/>
    <col min="776" max="777" width="6.28515625" style="36" customWidth="1"/>
    <col min="778" max="779" width="7" style="36" customWidth="1"/>
    <col min="780" max="786" width="6.28515625" style="36" customWidth="1"/>
    <col min="787" max="1029" width="9.140625" style="36"/>
    <col min="1030" max="1030" width="5" style="36" customWidth="1"/>
    <col min="1031" max="1031" width="13.85546875" style="36" customWidth="1"/>
    <col min="1032" max="1033" width="6.28515625" style="36" customWidth="1"/>
    <col min="1034" max="1035" width="7" style="36" customWidth="1"/>
    <col min="1036" max="1042" width="6.28515625" style="36" customWidth="1"/>
    <col min="1043" max="1285" width="9.140625" style="36"/>
    <col min="1286" max="1286" width="5" style="36" customWidth="1"/>
    <col min="1287" max="1287" width="13.85546875" style="36" customWidth="1"/>
    <col min="1288" max="1289" width="6.28515625" style="36" customWidth="1"/>
    <col min="1290" max="1291" width="7" style="36" customWidth="1"/>
    <col min="1292" max="1298" width="6.28515625" style="36" customWidth="1"/>
    <col min="1299" max="1541" width="9.140625" style="36"/>
    <col min="1542" max="1542" width="5" style="36" customWidth="1"/>
    <col min="1543" max="1543" width="13.85546875" style="36" customWidth="1"/>
    <col min="1544" max="1545" width="6.28515625" style="36" customWidth="1"/>
    <col min="1546" max="1547" width="7" style="36" customWidth="1"/>
    <col min="1548" max="1554" width="6.28515625" style="36" customWidth="1"/>
    <col min="1555" max="1797" width="9.140625" style="36"/>
    <col min="1798" max="1798" width="5" style="36" customWidth="1"/>
    <col min="1799" max="1799" width="13.85546875" style="36" customWidth="1"/>
    <col min="1800" max="1801" width="6.28515625" style="36" customWidth="1"/>
    <col min="1802" max="1803" width="7" style="36" customWidth="1"/>
    <col min="1804" max="1810" width="6.28515625" style="36" customWidth="1"/>
    <col min="1811" max="2053" width="9.140625" style="36"/>
    <col min="2054" max="2054" width="5" style="36" customWidth="1"/>
    <col min="2055" max="2055" width="13.85546875" style="36" customWidth="1"/>
    <col min="2056" max="2057" width="6.28515625" style="36" customWidth="1"/>
    <col min="2058" max="2059" width="7" style="36" customWidth="1"/>
    <col min="2060" max="2066" width="6.28515625" style="36" customWidth="1"/>
    <col min="2067" max="2309" width="9.140625" style="36"/>
    <col min="2310" max="2310" width="5" style="36" customWidth="1"/>
    <col min="2311" max="2311" width="13.85546875" style="36" customWidth="1"/>
    <col min="2312" max="2313" width="6.28515625" style="36" customWidth="1"/>
    <col min="2314" max="2315" width="7" style="36" customWidth="1"/>
    <col min="2316" max="2322" width="6.28515625" style="36" customWidth="1"/>
    <col min="2323" max="2565" width="9.140625" style="36"/>
    <col min="2566" max="2566" width="5" style="36" customWidth="1"/>
    <col min="2567" max="2567" width="13.85546875" style="36" customWidth="1"/>
    <col min="2568" max="2569" width="6.28515625" style="36" customWidth="1"/>
    <col min="2570" max="2571" width="7" style="36" customWidth="1"/>
    <col min="2572" max="2578" width="6.28515625" style="36" customWidth="1"/>
    <col min="2579" max="2821" width="9.140625" style="36"/>
    <col min="2822" max="2822" width="5" style="36" customWidth="1"/>
    <col min="2823" max="2823" width="13.85546875" style="36" customWidth="1"/>
    <col min="2824" max="2825" width="6.28515625" style="36" customWidth="1"/>
    <col min="2826" max="2827" width="7" style="36" customWidth="1"/>
    <col min="2828" max="2834" width="6.28515625" style="36" customWidth="1"/>
    <col min="2835" max="3077" width="9.140625" style="36"/>
    <col min="3078" max="3078" width="5" style="36" customWidth="1"/>
    <col min="3079" max="3079" width="13.85546875" style="36" customWidth="1"/>
    <col min="3080" max="3081" width="6.28515625" style="36" customWidth="1"/>
    <col min="3082" max="3083" width="7" style="36" customWidth="1"/>
    <col min="3084" max="3090" width="6.28515625" style="36" customWidth="1"/>
    <col min="3091" max="3333" width="9.140625" style="36"/>
    <col min="3334" max="3334" width="5" style="36" customWidth="1"/>
    <col min="3335" max="3335" width="13.85546875" style="36" customWidth="1"/>
    <col min="3336" max="3337" width="6.28515625" style="36" customWidth="1"/>
    <col min="3338" max="3339" width="7" style="36" customWidth="1"/>
    <col min="3340" max="3346" width="6.28515625" style="36" customWidth="1"/>
    <col min="3347" max="3589" width="9.140625" style="36"/>
    <col min="3590" max="3590" width="5" style="36" customWidth="1"/>
    <col min="3591" max="3591" width="13.85546875" style="36" customWidth="1"/>
    <col min="3592" max="3593" width="6.28515625" style="36" customWidth="1"/>
    <col min="3594" max="3595" width="7" style="36" customWidth="1"/>
    <col min="3596" max="3602" width="6.28515625" style="36" customWidth="1"/>
    <col min="3603" max="3845" width="9.140625" style="36"/>
    <col min="3846" max="3846" width="5" style="36" customWidth="1"/>
    <col min="3847" max="3847" width="13.85546875" style="36" customWidth="1"/>
    <col min="3848" max="3849" width="6.28515625" style="36" customWidth="1"/>
    <col min="3850" max="3851" width="7" style="36" customWidth="1"/>
    <col min="3852" max="3858" width="6.28515625" style="36" customWidth="1"/>
    <col min="3859" max="4101" width="9.140625" style="36"/>
    <col min="4102" max="4102" width="5" style="36" customWidth="1"/>
    <col min="4103" max="4103" width="13.85546875" style="36" customWidth="1"/>
    <col min="4104" max="4105" width="6.28515625" style="36" customWidth="1"/>
    <col min="4106" max="4107" width="7" style="36" customWidth="1"/>
    <col min="4108" max="4114" width="6.28515625" style="36" customWidth="1"/>
    <col min="4115" max="4357" width="9.140625" style="36"/>
    <col min="4358" max="4358" width="5" style="36" customWidth="1"/>
    <col min="4359" max="4359" width="13.85546875" style="36" customWidth="1"/>
    <col min="4360" max="4361" width="6.28515625" style="36" customWidth="1"/>
    <col min="4362" max="4363" width="7" style="36" customWidth="1"/>
    <col min="4364" max="4370" width="6.28515625" style="36" customWidth="1"/>
    <col min="4371" max="4613" width="9.140625" style="36"/>
    <col min="4614" max="4614" width="5" style="36" customWidth="1"/>
    <col min="4615" max="4615" width="13.85546875" style="36" customWidth="1"/>
    <col min="4616" max="4617" width="6.28515625" style="36" customWidth="1"/>
    <col min="4618" max="4619" width="7" style="36" customWidth="1"/>
    <col min="4620" max="4626" width="6.28515625" style="36" customWidth="1"/>
    <col min="4627" max="4869" width="9.140625" style="36"/>
    <col min="4870" max="4870" width="5" style="36" customWidth="1"/>
    <col min="4871" max="4871" width="13.85546875" style="36" customWidth="1"/>
    <col min="4872" max="4873" width="6.28515625" style="36" customWidth="1"/>
    <col min="4874" max="4875" width="7" style="36" customWidth="1"/>
    <col min="4876" max="4882" width="6.28515625" style="36" customWidth="1"/>
    <col min="4883" max="5125" width="9.140625" style="36"/>
    <col min="5126" max="5126" width="5" style="36" customWidth="1"/>
    <col min="5127" max="5127" width="13.85546875" style="36" customWidth="1"/>
    <col min="5128" max="5129" width="6.28515625" style="36" customWidth="1"/>
    <col min="5130" max="5131" width="7" style="36" customWidth="1"/>
    <col min="5132" max="5138" width="6.28515625" style="36" customWidth="1"/>
    <col min="5139" max="5381" width="9.140625" style="36"/>
    <col min="5382" max="5382" width="5" style="36" customWidth="1"/>
    <col min="5383" max="5383" width="13.85546875" style="36" customWidth="1"/>
    <col min="5384" max="5385" width="6.28515625" style="36" customWidth="1"/>
    <col min="5386" max="5387" width="7" style="36" customWidth="1"/>
    <col min="5388" max="5394" width="6.28515625" style="36" customWidth="1"/>
    <col min="5395" max="5637" width="9.140625" style="36"/>
    <col min="5638" max="5638" width="5" style="36" customWidth="1"/>
    <col min="5639" max="5639" width="13.85546875" style="36" customWidth="1"/>
    <col min="5640" max="5641" width="6.28515625" style="36" customWidth="1"/>
    <col min="5642" max="5643" width="7" style="36" customWidth="1"/>
    <col min="5644" max="5650" width="6.28515625" style="36" customWidth="1"/>
    <col min="5651" max="5893" width="9.140625" style="36"/>
    <col min="5894" max="5894" width="5" style="36" customWidth="1"/>
    <col min="5895" max="5895" width="13.85546875" style="36" customWidth="1"/>
    <col min="5896" max="5897" width="6.28515625" style="36" customWidth="1"/>
    <col min="5898" max="5899" width="7" style="36" customWidth="1"/>
    <col min="5900" max="5906" width="6.28515625" style="36" customWidth="1"/>
    <col min="5907" max="6149" width="9.140625" style="36"/>
    <col min="6150" max="6150" width="5" style="36" customWidth="1"/>
    <col min="6151" max="6151" width="13.85546875" style="36" customWidth="1"/>
    <col min="6152" max="6153" width="6.28515625" style="36" customWidth="1"/>
    <col min="6154" max="6155" width="7" style="36" customWidth="1"/>
    <col min="6156" max="6162" width="6.28515625" style="36" customWidth="1"/>
    <col min="6163" max="6405" width="9.140625" style="36"/>
    <col min="6406" max="6406" width="5" style="36" customWidth="1"/>
    <col min="6407" max="6407" width="13.85546875" style="36" customWidth="1"/>
    <col min="6408" max="6409" width="6.28515625" style="36" customWidth="1"/>
    <col min="6410" max="6411" width="7" style="36" customWidth="1"/>
    <col min="6412" max="6418" width="6.28515625" style="36" customWidth="1"/>
    <col min="6419" max="6661" width="9.140625" style="36"/>
    <col min="6662" max="6662" width="5" style="36" customWidth="1"/>
    <col min="6663" max="6663" width="13.85546875" style="36" customWidth="1"/>
    <col min="6664" max="6665" width="6.28515625" style="36" customWidth="1"/>
    <col min="6666" max="6667" width="7" style="36" customWidth="1"/>
    <col min="6668" max="6674" width="6.28515625" style="36" customWidth="1"/>
    <col min="6675" max="6917" width="9.140625" style="36"/>
    <col min="6918" max="6918" width="5" style="36" customWidth="1"/>
    <col min="6919" max="6919" width="13.85546875" style="36" customWidth="1"/>
    <col min="6920" max="6921" width="6.28515625" style="36" customWidth="1"/>
    <col min="6922" max="6923" width="7" style="36" customWidth="1"/>
    <col min="6924" max="6930" width="6.28515625" style="36" customWidth="1"/>
    <col min="6931" max="7173" width="9.140625" style="36"/>
    <col min="7174" max="7174" width="5" style="36" customWidth="1"/>
    <col min="7175" max="7175" width="13.85546875" style="36" customWidth="1"/>
    <col min="7176" max="7177" width="6.28515625" style="36" customWidth="1"/>
    <col min="7178" max="7179" width="7" style="36" customWidth="1"/>
    <col min="7180" max="7186" width="6.28515625" style="36" customWidth="1"/>
    <col min="7187" max="7429" width="9.140625" style="36"/>
    <col min="7430" max="7430" width="5" style="36" customWidth="1"/>
    <col min="7431" max="7431" width="13.85546875" style="36" customWidth="1"/>
    <col min="7432" max="7433" width="6.28515625" style="36" customWidth="1"/>
    <col min="7434" max="7435" width="7" style="36" customWidth="1"/>
    <col min="7436" max="7442" width="6.28515625" style="36" customWidth="1"/>
    <col min="7443" max="7685" width="9.140625" style="36"/>
    <col min="7686" max="7686" width="5" style="36" customWidth="1"/>
    <col min="7687" max="7687" width="13.85546875" style="36" customWidth="1"/>
    <col min="7688" max="7689" width="6.28515625" style="36" customWidth="1"/>
    <col min="7690" max="7691" width="7" style="36" customWidth="1"/>
    <col min="7692" max="7698" width="6.28515625" style="36" customWidth="1"/>
    <col min="7699" max="7941" width="9.140625" style="36"/>
    <col min="7942" max="7942" width="5" style="36" customWidth="1"/>
    <col min="7943" max="7943" width="13.85546875" style="36" customWidth="1"/>
    <col min="7944" max="7945" width="6.28515625" style="36" customWidth="1"/>
    <col min="7946" max="7947" width="7" style="36" customWidth="1"/>
    <col min="7948" max="7954" width="6.28515625" style="36" customWidth="1"/>
    <col min="7955" max="8197" width="9.140625" style="36"/>
    <col min="8198" max="8198" width="5" style="36" customWidth="1"/>
    <col min="8199" max="8199" width="13.85546875" style="36" customWidth="1"/>
    <col min="8200" max="8201" width="6.28515625" style="36" customWidth="1"/>
    <col min="8202" max="8203" width="7" style="36" customWidth="1"/>
    <col min="8204" max="8210" width="6.28515625" style="36" customWidth="1"/>
    <col min="8211" max="8453" width="9.140625" style="36"/>
    <col min="8454" max="8454" width="5" style="36" customWidth="1"/>
    <col min="8455" max="8455" width="13.85546875" style="36" customWidth="1"/>
    <col min="8456" max="8457" width="6.28515625" style="36" customWidth="1"/>
    <col min="8458" max="8459" width="7" style="36" customWidth="1"/>
    <col min="8460" max="8466" width="6.28515625" style="36" customWidth="1"/>
    <col min="8467" max="8709" width="9.140625" style="36"/>
    <col min="8710" max="8710" width="5" style="36" customWidth="1"/>
    <col min="8711" max="8711" width="13.85546875" style="36" customWidth="1"/>
    <col min="8712" max="8713" width="6.28515625" style="36" customWidth="1"/>
    <col min="8714" max="8715" width="7" style="36" customWidth="1"/>
    <col min="8716" max="8722" width="6.28515625" style="36" customWidth="1"/>
    <col min="8723" max="8965" width="9.140625" style="36"/>
    <col min="8966" max="8966" width="5" style="36" customWidth="1"/>
    <col min="8967" max="8967" width="13.85546875" style="36" customWidth="1"/>
    <col min="8968" max="8969" width="6.28515625" style="36" customWidth="1"/>
    <col min="8970" max="8971" width="7" style="36" customWidth="1"/>
    <col min="8972" max="8978" width="6.28515625" style="36" customWidth="1"/>
    <col min="8979" max="9221" width="9.140625" style="36"/>
    <col min="9222" max="9222" width="5" style="36" customWidth="1"/>
    <col min="9223" max="9223" width="13.85546875" style="36" customWidth="1"/>
    <col min="9224" max="9225" width="6.28515625" style="36" customWidth="1"/>
    <col min="9226" max="9227" width="7" style="36" customWidth="1"/>
    <col min="9228" max="9234" width="6.28515625" style="36" customWidth="1"/>
    <col min="9235" max="9477" width="9.140625" style="36"/>
    <col min="9478" max="9478" width="5" style="36" customWidth="1"/>
    <col min="9479" max="9479" width="13.85546875" style="36" customWidth="1"/>
    <col min="9480" max="9481" width="6.28515625" style="36" customWidth="1"/>
    <col min="9482" max="9483" width="7" style="36" customWidth="1"/>
    <col min="9484" max="9490" width="6.28515625" style="36" customWidth="1"/>
    <col min="9491" max="9733" width="9.140625" style="36"/>
    <col min="9734" max="9734" width="5" style="36" customWidth="1"/>
    <col min="9735" max="9735" width="13.85546875" style="36" customWidth="1"/>
    <col min="9736" max="9737" width="6.28515625" style="36" customWidth="1"/>
    <col min="9738" max="9739" width="7" style="36" customWidth="1"/>
    <col min="9740" max="9746" width="6.28515625" style="36" customWidth="1"/>
    <col min="9747" max="9989" width="9.140625" style="36"/>
    <col min="9990" max="9990" width="5" style="36" customWidth="1"/>
    <col min="9991" max="9991" width="13.85546875" style="36" customWidth="1"/>
    <col min="9992" max="9993" width="6.28515625" style="36" customWidth="1"/>
    <col min="9994" max="9995" width="7" style="36" customWidth="1"/>
    <col min="9996" max="10002" width="6.28515625" style="36" customWidth="1"/>
    <col min="10003" max="10245" width="9.140625" style="36"/>
    <col min="10246" max="10246" width="5" style="36" customWidth="1"/>
    <col min="10247" max="10247" width="13.85546875" style="36" customWidth="1"/>
    <col min="10248" max="10249" width="6.28515625" style="36" customWidth="1"/>
    <col min="10250" max="10251" width="7" style="36" customWidth="1"/>
    <col min="10252" max="10258" width="6.28515625" style="36" customWidth="1"/>
    <col min="10259" max="10501" width="9.140625" style="36"/>
    <col min="10502" max="10502" width="5" style="36" customWidth="1"/>
    <col min="10503" max="10503" width="13.85546875" style="36" customWidth="1"/>
    <col min="10504" max="10505" width="6.28515625" style="36" customWidth="1"/>
    <col min="10506" max="10507" width="7" style="36" customWidth="1"/>
    <col min="10508" max="10514" width="6.28515625" style="36" customWidth="1"/>
    <col min="10515" max="10757" width="9.140625" style="36"/>
    <col min="10758" max="10758" width="5" style="36" customWidth="1"/>
    <col min="10759" max="10759" width="13.85546875" style="36" customWidth="1"/>
    <col min="10760" max="10761" width="6.28515625" style="36" customWidth="1"/>
    <col min="10762" max="10763" width="7" style="36" customWidth="1"/>
    <col min="10764" max="10770" width="6.28515625" style="36" customWidth="1"/>
    <col min="10771" max="11013" width="9.140625" style="36"/>
    <col min="11014" max="11014" width="5" style="36" customWidth="1"/>
    <col min="11015" max="11015" width="13.85546875" style="36" customWidth="1"/>
    <col min="11016" max="11017" width="6.28515625" style="36" customWidth="1"/>
    <col min="11018" max="11019" width="7" style="36" customWidth="1"/>
    <col min="11020" max="11026" width="6.28515625" style="36" customWidth="1"/>
    <col min="11027" max="11269" width="9.140625" style="36"/>
    <col min="11270" max="11270" width="5" style="36" customWidth="1"/>
    <col min="11271" max="11271" width="13.85546875" style="36" customWidth="1"/>
    <col min="11272" max="11273" width="6.28515625" style="36" customWidth="1"/>
    <col min="11274" max="11275" width="7" style="36" customWidth="1"/>
    <col min="11276" max="11282" width="6.28515625" style="36" customWidth="1"/>
    <col min="11283" max="11525" width="9.140625" style="36"/>
    <col min="11526" max="11526" width="5" style="36" customWidth="1"/>
    <col min="11527" max="11527" width="13.85546875" style="36" customWidth="1"/>
    <col min="11528" max="11529" width="6.28515625" style="36" customWidth="1"/>
    <col min="11530" max="11531" width="7" style="36" customWidth="1"/>
    <col min="11532" max="11538" width="6.28515625" style="36" customWidth="1"/>
    <col min="11539" max="11781" width="9.140625" style="36"/>
    <col min="11782" max="11782" width="5" style="36" customWidth="1"/>
    <col min="11783" max="11783" width="13.85546875" style="36" customWidth="1"/>
    <col min="11784" max="11785" width="6.28515625" style="36" customWidth="1"/>
    <col min="11786" max="11787" width="7" style="36" customWidth="1"/>
    <col min="11788" max="11794" width="6.28515625" style="36" customWidth="1"/>
    <col min="11795" max="12037" width="9.140625" style="36"/>
    <col min="12038" max="12038" width="5" style="36" customWidth="1"/>
    <col min="12039" max="12039" width="13.85546875" style="36" customWidth="1"/>
    <col min="12040" max="12041" width="6.28515625" style="36" customWidth="1"/>
    <col min="12042" max="12043" width="7" style="36" customWidth="1"/>
    <col min="12044" max="12050" width="6.28515625" style="36" customWidth="1"/>
    <col min="12051" max="12293" width="9.140625" style="36"/>
    <col min="12294" max="12294" width="5" style="36" customWidth="1"/>
    <col min="12295" max="12295" width="13.85546875" style="36" customWidth="1"/>
    <col min="12296" max="12297" width="6.28515625" style="36" customWidth="1"/>
    <col min="12298" max="12299" width="7" style="36" customWidth="1"/>
    <col min="12300" max="12306" width="6.28515625" style="36" customWidth="1"/>
    <col min="12307" max="12549" width="9.140625" style="36"/>
    <col min="12550" max="12550" width="5" style="36" customWidth="1"/>
    <col min="12551" max="12551" width="13.85546875" style="36" customWidth="1"/>
    <col min="12552" max="12553" width="6.28515625" style="36" customWidth="1"/>
    <col min="12554" max="12555" width="7" style="36" customWidth="1"/>
    <col min="12556" max="12562" width="6.28515625" style="36" customWidth="1"/>
    <col min="12563" max="12805" width="9.140625" style="36"/>
    <col min="12806" max="12806" width="5" style="36" customWidth="1"/>
    <col min="12807" max="12807" width="13.85546875" style="36" customWidth="1"/>
    <col min="12808" max="12809" width="6.28515625" style="36" customWidth="1"/>
    <col min="12810" max="12811" width="7" style="36" customWidth="1"/>
    <col min="12812" max="12818" width="6.28515625" style="36" customWidth="1"/>
    <col min="12819" max="13061" width="9.140625" style="36"/>
    <col min="13062" max="13062" width="5" style="36" customWidth="1"/>
    <col min="13063" max="13063" width="13.85546875" style="36" customWidth="1"/>
    <col min="13064" max="13065" width="6.28515625" style="36" customWidth="1"/>
    <col min="13066" max="13067" width="7" style="36" customWidth="1"/>
    <col min="13068" max="13074" width="6.28515625" style="36" customWidth="1"/>
    <col min="13075" max="13317" width="9.140625" style="36"/>
    <col min="13318" max="13318" width="5" style="36" customWidth="1"/>
    <col min="13319" max="13319" width="13.85546875" style="36" customWidth="1"/>
    <col min="13320" max="13321" width="6.28515625" style="36" customWidth="1"/>
    <col min="13322" max="13323" width="7" style="36" customWidth="1"/>
    <col min="13324" max="13330" width="6.28515625" style="36" customWidth="1"/>
    <col min="13331" max="13573" width="9.140625" style="36"/>
    <col min="13574" max="13574" width="5" style="36" customWidth="1"/>
    <col min="13575" max="13575" width="13.85546875" style="36" customWidth="1"/>
    <col min="13576" max="13577" width="6.28515625" style="36" customWidth="1"/>
    <col min="13578" max="13579" width="7" style="36" customWidth="1"/>
    <col min="13580" max="13586" width="6.28515625" style="36" customWidth="1"/>
    <col min="13587" max="13829" width="9.140625" style="36"/>
    <col min="13830" max="13830" width="5" style="36" customWidth="1"/>
    <col min="13831" max="13831" width="13.85546875" style="36" customWidth="1"/>
    <col min="13832" max="13833" width="6.28515625" style="36" customWidth="1"/>
    <col min="13834" max="13835" width="7" style="36" customWidth="1"/>
    <col min="13836" max="13842" width="6.28515625" style="36" customWidth="1"/>
    <col min="13843" max="14085" width="9.140625" style="36"/>
    <col min="14086" max="14086" width="5" style="36" customWidth="1"/>
    <col min="14087" max="14087" width="13.85546875" style="36" customWidth="1"/>
    <col min="14088" max="14089" width="6.28515625" style="36" customWidth="1"/>
    <col min="14090" max="14091" width="7" style="36" customWidth="1"/>
    <col min="14092" max="14098" width="6.28515625" style="36" customWidth="1"/>
    <col min="14099" max="14341" width="9.140625" style="36"/>
    <col min="14342" max="14342" width="5" style="36" customWidth="1"/>
    <col min="14343" max="14343" width="13.85546875" style="36" customWidth="1"/>
    <col min="14344" max="14345" width="6.28515625" style="36" customWidth="1"/>
    <col min="14346" max="14347" width="7" style="36" customWidth="1"/>
    <col min="14348" max="14354" width="6.28515625" style="36" customWidth="1"/>
    <col min="14355" max="14597" width="9.140625" style="36"/>
    <col min="14598" max="14598" width="5" style="36" customWidth="1"/>
    <col min="14599" max="14599" width="13.85546875" style="36" customWidth="1"/>
    <col min="14600" max="14601" width="6.28515625" style="36" customWidth="1"/>
    <col min="14602" max="14603" width="7" style="36" customWidth="1"/>
    <col min="14604" max="14610" width="6.28515625" style="36" customWidth="1"/>
    <col min="14611" max="14853" width="9.140625" style="36"/>
    <col min="14854" max="14854" width="5" style="36" customWidth="1"/>
    <col min="14855" max="14855" width="13.85546875" style="36" customWidth="1"/>
    <col min="14856" max="14857" width="6.28515625" style="36" customWidth="1"/>
    <col min="14858" max="14859" width="7" style="36" customWidth="1"/>
    <col min="14860" max="14866" width="6.28515625" style="36" customWidth="1"/>
    <col min="14867" max="15109" width="9.140625" style="36"/>
    <col min="15110" max="15110" width="5" style="36" customWidth="1"/>
    <col min="15111" max="15111" width="13.85546875" style="36" customWidth="1"/>
    <col min="15112" max="15113" width="6.28515625" style="36" customWidth="1"/>
    <col min="15114" max="15115" width="7" style="36" customWidth="1"/>
    <col min="15116" max="15122" width="6.28515625" style="36" customWidth="1"/>
    <col min="15123" max="15365" width="9.140625" style="36"/>
    <col min="15366" max="15366" width="5" style="36" customWidth="1"/>
    <col min="15367" max="15367" width="13.85546875" style="36" customWidth="1"/>
    <col min="15368" max="15369" width="6.28515625" style="36" customWidth="1"/>
    <col min="15370" max="15371" width="7" style="36" customWidth="1"/>
    <col min="15372" max="15378" width="6.28515625" style="36" customWidth="1"/>
    <col min="15379" max="15621" width="9.140625" style="36"/>
    <col min="15622" max="15622" width="5" style="36" customWidth="1"/>
    <col min="15623" max="15623" width="13.85546875" style="36" customWidth="1"/>
    <col min="15624" max="15625" width="6.28515625" style="36" customWidth="1"/>
    <col min="15626" max="15627" width="7" style="36" customWidth="1"/>
    <col min="15628" max="15634" width="6.28515625" style="36" customWidth="1"/>
    <col min="15635" max="15877" width="9.140625" style="36"/>
    <col min="15878" max="15878" width="5" style="36" customWidth="1"/>
    <col min="15879" max="15879" width="13.85546875" style="36" customWidth="1"/>
    <col min="15880" max="15881" width="6.28515625" style="36" customWidth="1"/>
    <col min="15882" max="15883" width="7" style="36" customWidth="1"/>
    <col min="15884" max="15890" width="6.28515625" style="36" customWidth="1"/>
    <col min="15891" max="16133" width="9.140625" style="36"/>
    <col min="16134" max="16134" width="5" style="36" customWidth="1"/>
    <col min="16135" max="16135" width="13.85546875" style="36" customWidth="1"/>
    <col min="16136" max="16137" width="6.28515625" style="36" customWidth="1"/>
    <col min="16138" max="16139" width="7" style="36" customWidth="1"/>
    <col min="16140" max="16146" width="6.28515625" style="36" customWidth="1"/>
    <col min="16147" max="16384" width="9.140625" style="36"/>
  </cols>
  <sheetData>
    <row r="4" spans="2:25" ht="28.5" customHeight="1" x14ac:dyDescent="0.2">
      <c r="B4" s="2214" t="s">
        <v>125</v>
      </c>
      <c r="C4" s="2215"/>
      <c r="D4" s="2215"/>
      <c r="E4" s="2215"/>
      <c r="F4" s="2215"/>
      <c r="G4" s="2215"/>
      <c r="H4" s="2215"/>
      <c r="I4" s="2215"/>
      <c r="J4" s="2215"/>
      <c r="K4" s="2215"/>
      <c r="L4" s="2215"/>
      <c r="M4" s="2215"/>
      <c r="N4" s="2215"/>
      <c r="O4" s="2215"/>
      <c r="P4" s="2215"/>
      <c r="Q4" s="2215"/>
      <c r="R4" s="2215"/>
      <c r="S4" s="2215"/>
      <c r="T4" s="2215"/>
      <c r="U4" s="2215"/>
      <c r="V4" s="2215"/>
      <c r="W4" s="2215"/>
      <c r="X4" s="2215"/>
      <c r="Y4" s="2215"/>
    </row>
    <row r="5" spans="2:25" ht="28.5" customHeight="1" x14ac:dyDescent="0.2">
      <c r="B5" s="2178" t="str">
        <f ca="1">IF(ISERROR(INDIRECT(CONCATENATE($B105,"!A2"))),"",INDIRECT(CONCATENATE($B105,"!A2")))</f>
        <v>State of Palestine</v>
      </c>
      <c r="C5" s="2212"/>
      <c r="D5" s="2212"/>
      <c r="E5" s="2212"/>
      <c r="F5" s="2212"/>
      <c r="G5" s="2212"/>
      <c r="H5" s="2212"/>
      <c r="I5" s="2212"/>
      <c r="J5" s="2212"/>
      <c r="K5" s="2213"/>
      <c r="L5" s="2213"/>
      <c r="M5" s="2213"/>
      <c r="N5" s="2213"/>
      <c r="O5" s="2213"/>
      <c r="P5" s="2213"/>
      <c r="Q5" s="2213"/>
      <c r="R5" s="2213"/>
      <c r="S5" s="2213"/>
      <c r="T5" s="2213"/>
      <c r="U5" s="2213"/>
      <c r="V5" s="2213"/>
      <c r="W5" s="2213"/>
      <c r="X5" s="2213"/>
      <c r="Y5" s="2213"/>
    </row>
    <row r="6" spans="2:25" x14ac:dyDescent="0.2">
      <c r="F6" s="36"/>
      <c r="G6" s="36"/>
      <c r="J6" s="37"/>
      <c r="K6" s="37"/>
      <c r="L6" s="37"/>
      <c r="M6" s="37"/>
      <c r="N6" s="37"/>
      <c r="O6" s="37"/>
      <c r="P6" s="37"/>
    </row>
    <row r="7" spans="2:25" s="38" customFormat="1" ht="18" x14ac:dyDescent="0.25">
      <c r="B7" s="2175" t="str">
        <f>B118</f>
        <v>National use of sanitation facilities, 2005–2020</v>
      </c>
      <c r="C7" s="2216"/>
      <c r="D7" s="2216"/>
      <c r="E7" s="2216"/>
      <c r="F7" s="2216"/>
      <c r="G7" s="2216"/>
      <c r="H7" s="2216"/>
      <c r="I7" s="2216"/>
      <c r="J7" s="2175" t="str">
        <f>B218</f>
        <v>Urban use of sanitation facilities, 2005–2020</v>
      </c>
      <c r="K7" s="2216"/>
      <c r="L7" s="2216"/>
      <c r="M7" s="2216"/>
      <c r="N7" s="2216"/>
      <c r="O7" s="2216"/>
      <c r="P7" s="2216"/>
      <c r="Q7" s="2216"/>
      <c r="R7" s="2175" t="str">
        <f>B318</f>
        <v>Rural use of sanitation facilities, 2005–2020</v>
      </c>
      <c r="S7" s="2216"/>
      <c r="T7" s="2216"/>
      <c r="U7" s="2216"/>
      <c r="V7" s="2216"/>
      <c r="W7" s="2216"/>
      <c r="X7" s="2216"/>
      <c r="Y7" s="2216"/>
    </row>
    <row r="8" spans="2:25" s="38" customFormat="1" x14ac:dyDescent="0.2"/>
    <row r="17" spans="2:25" x14ac:dyDescent="0.2">
      <c r="Q17" s="37"/>
      <c r="R17" s="37"/>
      <c r="S17" s="37"/>
      <c r="T17" s="37"/>
      <c r="U17" s="37"/>
      <c r="V17" s="37"/>
    </row>
    <row r="18" spans="2:25" x14ac:dyDescent="0.2">
      <c r="Q18" s="37"/>
      <c r="R18" s="37"/>
      <c r="S18" s="37"/>
      <c r="T18" s="37"/>
      <c r="U18" s="37"/>
      <c r="V18" s="37"/>
    </row>
    <row r="19" spans="2:25" x14ac:dyDescent="0.2">
      <c r="Q19" s="37"/>
      <c r="R19" s="37"/>
      <c r="S19" s="37"/>
      <c r="T19" s="37"/>
      <c r="U19" s="37"/>
      <c r="V19" s="37"/>
    </row>
    <row r="20" spans="2:25" x14ac:dyDescent="0.2">
      <c r="Q20" s="37"/>
      <c r="R20" s="37"/>
      <c r="S20" s="37"/>
      <c r="T20" s="37"/>
      <c r="U20" s="37"/>
      <c r="V20" s="37"/>
    </row>
    <row r="21" spans="2:25" x14ac:dyDescent="0.2">
      <c r="Q21" s="37"/>
      <c r="R21" s="37"/>
      <c r="S21" s="37"/>
      <c r="T21" s="37"/>
      <c r="U21" s="37"/>
      <c r="V21" s="37"/>
    </row>
    <row r="22" spans="2:25" x14ac:dyDescent="0.2">
      <c r="Q22" s="37"/>
      <c r="R22" s="37"/>
      <c r="S22" s="37"/>
      <c r="T22" s="37"/>
      <c r="U22" s="37"/>
      <c r="V22" s="37"/>
    </row>
    <row r="23" spans="2:25" x14ac:dyDescent="0.2">
      <c r="Q23" s="37"/>
      <c r="R23" s="37"/>
      <c r="S23" s="37"/>
      <c r="T23" s="37"/>
      <c r="U23" s="37"/>
      <c r="V23" s="37"/>
    </row>
    <row r="31" spans="2:25" s="40" customFormat="1" x14ac:dyDescent="0.2">
      <c r="B31" s="2188" t="str">
        <f ca="1">IF(ISERROR(INDIRECT(CONCATENATE($B105,"!A2"))),"",INDIRECT(CONCATENATE($B105,"!A2")))</f>
        <v>State of Palestine</v>
      </c>
      <c r="C31" s="2189"/>
      <c r="D31" s="2189"/>
      <c r="E31" s="2190"/>
      <c r="F31" s="2180" t="s">
        <v>0</v>
      </c>
      <c r="G31" s="2180"/>
      <c r="H31" s="2180"/>
      <c r="I31" s="2181"/>
      <c r="J31" s="2179" t="s">
        <v>1</v>
      </c>
      <c r="K31" s="2180"/>
      <c r="L31" s="2180"/>
      <c r="M31" s="2181"/>
      <c r="N31" s="2179" t="s">
        <v>2</v>
      </c>
      <c r="O31" s="2180"/>
      <c r="P31" s="2180"/>
      <c r="Q31" s="2181"/>
      <c r="R31" s="2179" t="s">
        <v>3</v>
      </c>
      <c r="S31" s="2180"/>
      <c r="T31" s="2180"/>
      <c r="U31" s="2181"/>
      <c r="V31" s="2179" t="s">
        <v>4</v>
      </c>
      <c r="W31" s="2180"/>
      <c r="X31" s="2180"/>
      <c r="Y31" s="2181"/>
    </row>
    <row r="32" spans="2:25" s="44" customFormat="1" ht="22.5" customHeight="1" x14ac:dyDescent="0.2">
      <c r="B32" s="2191"/>
      <c r="C32" s="2192"/>
      <c r="D32" s="2192"/>
      <c r="E32" s="2193"/>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spans="2:25" x14ac:dyDescent="0.2">
      <c r="B33" s="2182" t="s">
        <v>5</v>
      </c>
      <c r="C33" s="2183"/>
      <c r="D33" s="2186" t="s">
        <v>25</v>
      </c>
      <c r="E33" s="33">
        <f>C99</f>
        <v>2005</v>
      </c>
      <c r="F33" s="103">
        <f ca="1">E99</f>
        <v>91.130885220624563</v>
      </c>
      <c r="G33" s="46">
        <f t="shared" ref="G33:I34" ca="1" si="0">F99</f>
        <v>4.5898266353677952</v>
      </c>
      <c r="H33" s="47">
        <f t="shared" ca="1" si="0"/>
        <v>2.1352925761156598</v>
      </c>
      <c r="I33" s="48">
        <f t="shared" ca="1" si="0"/>
        <v>2.1439955678919773</v>
      </c>
      <c r="J33" s="103">
        <f ca="1">J99</f>
        <v>96.263834615369703</v>
      </c>
      <c r="K33" s="46">
        <f t="shared" ref="K33:M34" ca="1" si="1">K99</f>
        <v>3.5593541922351148</v>
      </c>
      <c r="L33" s="47">
        <f t="shared" ca="1" si="1"/>
        <v>0.1601431214751301</v>
      </c>
      <c r="M33" s="48">
        <f t="shared" ca="1" si="1"/>
        <v>1.6668070920048461E-2</v>
      </c>
      <c r="N33" s="103">
        <f ca="1">O99</f>
        <v>96.78152838083993</v>
      </c>
      <c r="O33" s="46">
        <f t="shared" ref="O33:Q34" ca="1" si="2">P99</f>
        <v>3.21847161916007</v>
      </c>
      <c r="P33" s="47">
        <f t="shared" ca="1" si="2"/>
        <v>0</v>
      </c>
      <c r="Q33" s="48">
        <f t="shared" ca="1" si="2"/>
        <v>0</v>
      </c>
      <c r="R33" s="103">
        <f ca="1">T99</f>
        <v>96.715279077237312</v>
      </c>
      <c r="S33" s="46">
        <f t="shared" ref="S33:U34" ca="1" si="3">U99</f>
        <v>3.1969485066737779</v>
      </c>
      <c r="T33" s="47">
        <f t="shared" ca="1" si="3"/>
        <v>7.4125632322221691E-3</v>
      </c>
      <c r="U33" s="48">
        <f t="shared" ca="1" si="3"/>
        <v>8.035985285669156E-2</v>
      </c>
      <c r="V33" s="103">
        <f ca="1">Y99</f>
        <v>97.563410128832999</v>
      </c>
      <c r="W33" s="46">
        <f t="shared" ref="W33:Y34" ca="1" si="4">Z99</f>
        <v>2.4051608376336784</v>
      </c>
      <c r="X33" s="47">
        <f t="shared" ca="1" si="4"/>
        <v>3.1429033533328266E-2</v>
      </c>
      <c r="Y33" s="48">
        <f t="shared" ca="1" si="4"/>
        <v>0</v>
      </c>
    </row>
    <row r="34" spans="2:25" x14ac:dyDescent="0.2">
      <c r="B34" s="2184"/>
      <c r="C34" s="2185"/>
      <c r="D34" s="2187"/>
      <c r="E34" s="34">
        <f>C100</f>
        <v>2020</v>
      </c>
      <c r="F34" s="104">
        <f ca="1">E100</f>
        <v>94.472456523065688</v>
      </c>
      <c r="G34" s="51">
        <f t="shared" ca="1" si="0"/>
        <v>4.7581255927497406</v>
      </c>
      <c r="H34" s="52">
        <f t="shared" ca="1" si="0"/>
        <v>0.76941788418457691</v>
      </c>
      <c r="I34" s="53">
        <f t="shared" ca="1" si="0"/>
        <v>0</v>
      </c>
      <c r="J34" s="104">
        <f ca="1">J100</f>
        <v>95.600821196696344</v>
      </c>
      <c r="K34" s="51">
        <f t="shared" ca="1" si="1"/>
        <v>3.5348392786053768</v>
      </c>
      <c r="L34" s="52">
        <f t="shared" ca="1" si="1"/>
        <v>0.84633801282234344</v>
      </c>
      <c r="M34" s="53">
        <f t="shared" ca="1" si="1"/>
        <v>1.8001511875935933E-2</v>
      </c>
      <c r="N34" s="104">
        <f ca="1">O100</f>
        <v>95.595538614190573</v>
      </c>
      <c r="O34" s="51">
        <f t="shared" ca="1" si="2"/>
        <v>3.1790315062745322</v>
      </c>
      <c r="P34" s="52">
        <f t="shared" ca="1" si="2"/>
        <v>1.1916813573223237</v>
      </c>
      <c r="Q34" s="53">
        <f t="shared" ca="1" si="2"/>
        <v>3.374852221257818E-2</v>
      </c>
      <c r="R34" s="104">
        <f ca="1">T100</f>
        <v>95.463814343888956</v>
      </c>
      <c r="S34" s="51">
        <f t="shared" ca="1" si="3"/>
        <v>3.1555810169802641</v>
      </c>
      <c r="T34" s="52">
        <f t="shared" ca="1" si="3"/>
        <v>1.3806046391307802</v>
      </c>
      <c r="U34" s="53">
        <f t="shared" ca="1" si="3"/>
        <v>0</v>
      </c>
      <c r="V34" s="104">
        <f ca="1">Y100</f>
        <v>96.755653988127875</v>
      </c>
      <c r="W34" s="51">
        <f t="shared" ca="1" si="4"/>
        <v>2.3852478043211218</v>
      </c>
      <c r="X34" s="52">
        <f t="shared" ca="1" si="4"/>
        <v>0.85909820755099986</v>
      </c>
      <c r="Y34" s="53">
        <f t="shared" ca="1" si="4"/>
        <v>0</v>
      </c>
    </row>
    <row r="35" spans="2:25" x14ac:dyDescent="0.2">
      <c r="F35" s="36"/>
      <c r="H35" s="39"/>
    </row>
    <row r="36" spans="2:25" x14ac:dyDescent="0.2">
      <c r="B36" s="2182" t="s">
        <v>6</v>
      </c>
      <c r="C36" s="2183"/>
      <c r="D36" s="2186" t="s">
        <v>25</v>
      </c>
      <c r="E36" s="33">
        <f>C199</f>
        <v>2005</v>
      </c>
      <c r="F36" s="103">
        <f ca="1">E199</f>
        <v>93.773233389236907</v>
      </c>
      <c r="G36" s="46">
        <f t="shared" ref="G36:I37" ca="1" si="5">F199</f>
        <v>5.0255830051443766</v>
      </c>
      <c r="H36" s="47">
        <f t="shared" ca="1" si="5"/>
        <v>0.90564102261461699</v>
      </c>
      <c r="I36" s="48">
        <f t="shared" ca="1" si="5"/>
        <v>0.29554258300409941</v>
      </c>
      <c r="J36" s="103">
        <f ca="1">J199</f>
        <v>95.971376827948902</v>
      </c>
      <c r="K36" s="46">
        <f t="shared" ref="K36:M37" ca="1" si="6">K199</f>
        <v>3.8903794121577948</v>
      </c>
      <c r="L36" s="47">
        <f t="shared" ca="1" si="6"/>
        <v>0.13824375989329951</v>
      </c>
      <c r="M36" s="48">
        <f t="shared" ca="1" si="6"/>
        <v>0</v>
      </c>
      <c r="N36" s="103">
        <f ca="1">O199</f>
        <v>96.603571441978204</v>
      </c>
      <c r="O36" s="46">
        <f t="shared" ref="O36:Q37" ca="1" si="7">P199</f>
        <v>3.3111896573490469</v>
      </c>
      <c r="P36" s="47">
        <f t="shared" ca="1" si="7"/>
        <v>5.51708380704099E-2</v>
      </c>
      <c r="Q36" s="48">
        <f t="shared" ca="1" si="7"/>
        <v>3.0068062602335743E-2</v>
      </c>
      <c r="R36" s="103">
        <f ca="1">T199</f>
        <v>96.890573566907818</v>
      </c>
      <c r="S36" s="46">
        <f t="shared" ref="S36:U37" ca="1" si="8">U199</f>
        <v>3.0812776433094071</v>
      </c>
      <c r="T36" s="47">
        <f t="shared" ca="1" si="8"/>
        <v>0</v>
      </c>
      <c r="U36" s="48">
        <f t="shared" ca="1" si="8"/>
        <v>2.8148789782776032E-2</v>
      </c>
      <c r="V36" s="103">
        <f ca="1">Y199</f>
        <v>97.634584058562268</v>
      </c>
      <c r="W36" s="46">
        <f t="shared" ref="W36:Y37" ca="1" si="9">Z199</f>
        <v>2.2911596583272584</v>
      </c>
      <c r="X36" s="47">
        <f t="shared" ca="1" si="9"/>
        <v>7.4256283110472054E-2</v>
      </c>
      <c r="Y36" s="48">
        <f t="shared" ca="1" si="9"/>
        <v>0</v>
      </c>
    </row>
    <row r="37" spans="2:25" x14ac:dyDescent="0.2">
      <c r="B37" s="2184"/>
      <c r="C37" s="2185"/>
      <c r="D37" s="2187"/>
      <c r="E37" s="34">
        <f>C200</f>
        <v>2020</v>
      </c>
      <c r="F37" s="104">
        <f ca="1">E200</f>
        <v>94.026684371622565</v>
      </c>
      <c r="G37" s="51">
        <f t="shared" ca="1" si="5"/>
        <v>5.0391661877187417</v>
      </c>
      <c r="H37" s="52">
        <f t="shared" ca="1" si="5"/>
        <v>0.93414944065870031</v>
      </c>
      <c r="I37" s="53">
        <f t="shared" ca="1" si="5"/>
        <v>0</v>
      </c>
      <c r="J37" s="104">
        <f ca="1">J200</f>
        <v>95.639651982313353</v>
      </c>
      <c r="K37" s="51">
        <f t="shared" ca="1" si="6"/>
        <v>3.8769323245717184</v>
      </c>
      <c r="L37" s="52">
        <f t="shared" ca="1" si="6"/>
        <v>0.48341569311493515</v>
      </c>
      <c r="M37" s="53">
        <f t="shared" ca="1" si="6"/>
        <v>0</v>
      </c>
      <c r="N37" s="104">
        <f ca="1">O200</f>
        <v>95.622813098003789</v>
      </c>
      <c r="O37" s="51">
        <f t="shared" ca="1" si="7"/>
        <v>3.2775731270649948</v>
      </c>
      <c r="P37" s="52">
        <f t="shared" ca="1" si="7"/>
        <v>1.0926697682914295</v>
      </c>
      <c r="Q37" s="53">
        <f t="shared" ca="1" si="7"/>
        <v>6.9440066397907785E-3</v>
      </c>
      <c r="R37" s="104">
        <f ca="1">T200</f>
        <v>95.852467617801253</v>
      </c>
      <c r="S37" s="51">
        <f t="shared" ca="1" si="8"/>
        <v>3.0482641876695795</v>
      </c>
      <c r="T37" s="52">
        <f t="shared" ca="1" si="8"/>
        <v>1.0992681945291736</v>
      </c>
      <c r="U37" s="53">
        <f t="shared" ca="1" si="8"/>
        <v>0</v>
      </c>
      <c r="V37" s="104">
        <f ca="1">Y200</f>
        <v>97.029210539048279</v>
      </c>
      <c r="W37" s="51">
        <f t="shared" ca="1" si="9"/>
        <v>2.2769535509370931</v>
      </c>
      <c r="X37" s="52">
        <f t="shared" ca="1" si="9"/>
        <v>0.69383591001462719</v>
      </c>
      <c r="Y37" s="53">
        <f t="shared" ca="1" si="9"/>
        <v>0</v>
      </c>
    </row>
    <row r="38" spans="2:25" x14ac:dyDescent="0.2">
      <c r="F38" s="36"/>
      <c r="G38" s="36"/>
      <c r="H38" s="39"/>
      <c r="I38" s="39"/>
    </row>
    <row r="39" spans="2:25" x14ac:dyDescent="0.2">
      <c r="B39" s="2182" t="s">
        <v>7</v>
      </c>
      <c r="C39" s="2183"/>
      <c r="D39" s="2186" t="s">
        <v>25</v>
      </c>
      <c r="E39" s="33">
        <f>C299</f>
        <v>2005</v>
      </c>
      <c r="F39" s="103">
        <f ca="1">E299</f>
        <v>79.258924465892918</v>
      </c>
      <c r="G39" s="46">
        <f t="shared" ref="G39:I40" ca="1" si="10">F299</f>
        <v>3.2322826496875194</v>
      </c>
      <c r="H39" s="47">
        <f t="shared" ca="1" si="10"/>
        <v>6.8544373799179539</v>
      </c>
      <c r="I39" s="48">
        <f t="shared" ca="1" si="10"/>
        <v>10.654355504501609</v>
      </c>
      <c r="J39" s="103">
        <f ca="1">J299</f>
        <v>96.766441893127578</v>
      </c>
      <c r="K39" s="46">
        <f t="shared" ref="K39:M40" ca="1" si="11">K299</f>
        <v>2.5347455770301113</v>
      </c>
      <c r="L39" s="47">
        <f t="shared" ca="1" si="11"/>
        <v>0.41436170890973756</v>
      </c>
      <c r="M39" s="48">
        <f t="shared" ca="1" si="11"/>
        <v>0.28445082093257668</v>
      </c>
      <c r="N39" s="103">
        <f ca="1">O299</f>
        <v>96.938853413728168</v>
      </c>
      <c r="O39" s="46">
        <f t="shared" ref="O39:Q40" ca="1" si="12">P299</f>
        <v>3.0611465862718319</v>
      </c>
      <c r="P39" s="47">
        <f t="shared" ca="1" si="12"/>
        <v>0</v>
      </c>
      <c r="Q39" s="48">
        <f t="shared" ca="1" si="12"/>
        <v>0</v>
      </c>
      <c r="R39" s="103">
        <f ca="1">T299</f>
        <v>95.96943258587072</v>
      </c>
      <c r="S39" s="46">
        <f t="shared" ref="S39:U40" ca="1" si="13">U299</f>
        <v>2.9846515710315629</v>
      </c>
      <c r="T39" s="47">
        <f t="shared" ca="1" si="13"/>
        <v>0.70084894347192517</v>
      </c>
      <c r="U39" s="48">
        <f t="shared" ca="1" si="13"/>
        <v>0.34506689962579173</v>
      </c>
      <c r="V39" s="103">
        <f ca="1">Y299</f>
        <v>97.034614836130785</v>
      </c>
      <c r="W39" s="46">
        <f t="shared" ref="W39:Y40" ca="1" si="14">Z299</f>
        <v>2.5181177082049677</v>
      </c>
      <c r="X39" s="47">
        <f t="shared" ca="1" si="14"/>
        <v>0.44726745566424597</v>
      </c>
      <c r="Y39" s="48">
        <f t="shared" ca="1" si="14"/>
        <v>0</v>
      </c>
    </row>
    <row r="40" spans="2:25" x14ac:dyDescent="0.2">
      <c r="B40" s="2184"/>
      <c r="C40" s="2185"/>
      <c r="D40" s="2187"/>
      <c r="E40" s="34">
        <f>C300</f>
        <v>2020</v>
      </c>
      <c r="F40" s="104">
        <f ca="1">E300</f>
        <v>92.020826075516794</v>
      </c>
      <c r="G40" s="51">
        <f t="shared" ca="1" si="10"/>
        <v>3.752729696222417</v>
      </c>
      <c r="H40" s="52">
        <f t="shared" ca="1" si="10"/>
        <v>4.2264442282607888</v>
      </c>
      <c r="I40" s="53">
        <f t="shared" ca="1" si="10"/>
        <v>0</v>
      </c>
      <c r="J40" s="104">
        <f ca="1">J300</f>
        <v>95.840017496771523</v>
      </c>
      <c r="K40" s="51">
        <f t="shared" ca="1" si="11"/>
        <v>2.5104783817589471</v>
      </c>
      <c r="L40" s="52">
        <f t="shared" ca="1" si="11"/>
        <v>1.5405072966663766</v>
      </c>
      <c r="M40" s="53">
        <f t="shared" ca="1" si="11"/>
        <v>0.10899682480315676</v>
      </c>
      <c r="N40" s="104">
        <f ca="1">O300</f>
        <v>95.094984312818525</v>
      </c>
      <c r="O40" s="51">
        <f t="shared" ca="1" si="12"/>
        <v>3.0029206695726534</v>
      </c>
      <c r="P40" s="52">
        <f t="shared" ca="1" si="12"/>
        <v>1.9020950176088149</v>
      </c>
      <c r="Q40" s="53">
        <f t="shared" ca="1" si="12"/>
        <v>0</v>
      </c>
      <c r="R40" s="104">
        <f ca="1">T300</f>
        <v>95.307045648979184</v>
      </c>
      <c r="S40" s="51">
        <f t="shared" ca="1" si="13"/>
        <v>2.9640513219881477</v>
      </c>
      <c r="T40" s="52">
        <f t="shared" ca="1" si="13"/>
        <v>1.728903029032665</v>
      </c>
      <c r="U40" s="53">
        <f t="shared" ca="1" si="13"/>
        <v>0</v>
      </c>
      <c r="V40" s="104">
        <f ca="1">Y300</f>
        <v>95.988448043692983</v>
      </c>
      <c r="W40" s="51">
        <f t="shared" ca="1" si="14"/>
        <v>2.4909689311399741</v>
      </c>
      <c r="X40" s="52">
        <f t="shared" ca="1" si="14"/>
        <v>1.520583025167042</v>
      </c>
      <c r="Y40" s="53">
        <f t="shared" ca="1" si="14"/>
        <v>0</v>
      </c>
    </row>
    <row r="97" spans="1:30" s="40" customFormat="1" ht="16.5" customHeight="1" x14ac:dyDescent="0.2">
      <c r="A97" s="2197" t="s">
        <v>5</v>
      </c>
      <c r="B97" s="2197"/>
      <c r="C97" s="2197"/>
      <c r="D97" s="2194" t="s">
        <v>0</v>
      </c>
      <c r="E97" s="2195"/>
      <c r="F97" s="2195"/>
      <c r="G97" s="2195"/>
      <c r="H97" s="2196"/>
      <c r="I97" s="2194" t="s">
        <v>1</v>
      </c>
      <c r="J97" s="2195"/>
      <c r="K97" s="2195"/>
      <c r="L97" s="2195"/>
      <c r="M97" s="2196"/>
      <c r="N97" s="2194" t="s">
        <v>2</v>
      </c>
      <c r="O97" s="2195"/>
      <c r="P97" s="2195"/>
      <c r="Q97" s="2195"/>
      <c r="R97" s="2196"/>
      <c r="S97" s="2194" t="s">
        <v>3</v>
      </c>
      <c r="T97" s="2195"/>
      <c r="U97" s="2195"/>
      <c r="V97" s="2195"/>
      <c r="W97" s="2196"/>
      <c r="X97" s="2194" t="s">
        <v>4</v>
      </c>
      <c r="Y97" s="2195"/>
      <c r="Z97" s="2195"/>
      <c r="AA97" s="2195"/>
      <c r="AB97" s="2196"/>
    </row>
    <row r="98" spans="1:30" s="44" customFormat="1" ht="22.5" customHeight="1" x14ac:dyDescent="0.2">
      <c r="A98" s="2198"/>
      <c r="B98" s="2198"/>
      <c r="C98" s="2198"/>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pans="1:30" s="64" customFormat="1" ht="15" customHeight="1" x14ac:dyDescent="0.2">
      <c r="A99" s="2202" t="s">
        <v>10</v>
      </c>
      <c r="B99" s="2203"/>
      <c r="C99" s="233">
        <v>2005</v>
      </c>
      <c r="D99" s="56">
        <f ca="1">IF((D101+H101)&gt;100,D101*100/(D101+H101),D101)</f>
        <v>95.720711855992363</v>
      </c>
      <c r="E99" s="105">
        <f ca="1">D99*AVERAGEIF(E105:E116,"&gt;0")/100</f>
        <v>91.130885220624563</v>
      </c>
      <c r="F99" s="58">
        <f ca="1">D99*(100-AVERAGEIF(E105:E116,"&gt;0"))/100</f>
        <v>4.5898266353677952</v>
      </c>
      <c r="G99" s="59">
        <f ca="1">100-(E99+F99+H99)</f>
        <v>2.1352925761156598</v>
      </c>
      <c r="H99" s="60">
        <f ca="1">IF((D101+H101)&gt;100,H101*100/(D101+H101),H101)</f>
        <v>2.1439955678919773</v>
      </c>
      <c r="I99" s="56">
        <f ca="1">IF((I101+M101)&gt;100,I101*100/(I101+M101),I101)</f>
        <v>99.823188807604822</v>
      </c>
      <c r="J99" s="105">
        <f ca="1">I99*AVERAGEIF(J105:J116,"&gt;0")/100</f>
        <v>96.263834615369703</v>
      </c>
      <c r="K99" s="61">
        <f ca="1">I99*(100-AVERAGEIF(J105:J116,"&gt;0"))/100</f>
        <v>3.5593541922351148</v>
      </c>
      <c r="L99" s="62">
        <f ca="1">100-(J99+K99+M99)</f>
        <v>0.1601431214751301</v>
      </c>
      <c r="M99" s="63">
        <f ca="1">IF((I101+M101)&gt;100,M101*100/(I101+M101),M101)</f>
        <v>1.6668070920048461E-2</v>
      </c>
      <c r="N99" s="56">
        <f ca="1">IF((N101+R101)&gt;100,N101*100/(N101+R101),N101)</f>
        <v>100</v>
      </c>
      <c r="O99" s="105">
        <f ca="1">N99*AVERAGEIF(O105:O116,"&gt;0")/100</f>
        <v>96.78152838083993</v>
      </c>
      <c r="P99" s="61">
        <f ca="1">N99*(100-AVERAGEIF(O105:O116,"&gt;0"))/100</f>
        <v>3.21847161916007</v>
      </c>
      <c r="Q99" s="62">
        <f ca="1">100-(O99+P99+R99)</f>
        <v>0</v>
      </c>
      <c r="R99" s="63">
        <f ca="1">IF((N101+R101)&gt;100,R101*100/(N101+R101),R101)</f>
        <v>0</v>
      </c>
      <c r="S99" s="56">
        <f ca="1">IF((S101+W101)&gt;100,S101*100/(S101+W101),S101)</f>
        <v>99.91222758391109</v>
      </c>
      <c r="T99" s="105">
        <f ca="1">S99*AVERAGEIF(T105:T116,"&gt;0")/100</f>
        <v>96.715279077237312</v>
      </c>
      <c r="U99" s="61">
        <f ca="1">S99*(100-AVERAGEIF(T105:T116,"&gt;0"))/100</f>
        <v>3.1969485066737779</v>
      </c>
      <c r="V99" s="62">
        <f ca="1">100-(T99+U99+W99)</f>
        <v>7.4125632322221691E-3</v>
      </c>
      <c r="W99" s="63">
        <f ca="1">IF((S101+W101)&gt;100,W101*100/(S101+W101),W101)</f>
        <v>8.035985285669156E-2</v>
      </c>
      <c r="X99" s="56">
        <f ca="1">IF((X101+AB101)&gt;100,X101*100/(X101+AB101),X101)</f>
        <v>99.968570966466672</v>
      </c>
      <c r="Y99" s="105">
        <f ca="1">X99*AVERAGEIF(Y105:Y116,"&gt;0")/100</f>
        <v>97.563410128832999</v>
      </c>
      <c r="Z99" s="61">
        <f ca="1">X99*(100-AVERAGEIF(Y105:Y116,"&gt;0"))/100</f>
        <v>2.4051608376336784</v>
      </c>
      <c r="AA99" s="62">
        <f ca="1">100-(Y99+Z99+AB99)</f>
        <v>3.1429033533328266E-2</v>
      </c>
      <c r="AB99" s="63">
        <f ca="1">IF((X101+AB101)&gt;100,AB101*100/(X101+AB101),AB101)</f>
        <v>0</v>
      </c>
    </row>
    <row r="100" spans="1:30" s="64" customFormat="1" ht="15" customHeight="1" x14ac:dyDescent="0.2">
      <c r="A100" s="2204"/>
      <c r="B100" s="2205"/>
      <c r="C100" s="234">
        <v>2020</v>
      </c>
      <c r="D100" s="65">
        <f ca="1">IF((D102+H102)&gt;100,D102*100/(D102+H102),D102)</f>
        <v>99.230582115815423</v>
      </c>
      <c r="E100" s="106">
        <f ca="1">D100*AVERAGEIF(E105:E116,"&gt;0")/100</f>
        <v>94.472456523065688</v>
      </c>
      <c r="F100" s="67">
        <f ca="1">D100*(100-AVERAGEIF(E105:E116,"&gt;0"))/100</f>
        <v>4.7581255927497406</v>
      </c>
      <c r="G100" s="68">
        <f ca="1">100-(E100+F100+H100)</f>
        <v>0.76941788418457691</v>
      </c>
      <c r="H100" s="69">
        <f ca="1">IF((D102+H102)&gt;100,H102*100/(D102+H102),H102)</f>
        <v>0</v>
      </c>
      <c r="I100" s="65">
        <f ca="1">IF((I102+M102)&gt;100,I102*100/(I102+M102),I102)</f>
        <v>99.135660475301719</v>
      </c>
      <c r="J100" s="106">
        <f ca="1">I100*AVERAGEIF(J105:J116,"&gt;0")/100</f>
        <v>95.600821196696344</v>
      </c>
      <c r="K100" s="67">
        <f ca="1">I100*(100-AVERAGEIF(J105:J116,"&gt;0"))/100</f>
        <v>3.5348392786053768</v>
      </c>
      <c r="L100" s="68">
        <f ca="1">100-(J100+K100+M100)</f>
        <v>0.84633801282234344</v>
      </c>
      <c r="M100" s="69">
        <f ca="1">IF((I102+M102)&gt;100,M102*100/(I102+M102),M102)</f>
        <v>1.8001511875935933E-2</v>
      </c>
      <c r="N100" s="65">
        <f ca="1">IF((N102+R102)&gt;100,N102*100/(N102+R102),N102)</f>
        <v>98.774570120465114</v>
      </c>
      <c r="O100" s="106">
        <f ca="1">N100*AVERAGEIF(O105:O116,"&gt;0")/100</f>
        <v>95.595538614190573</v>
      </c>
      <c r="P100" s="67">
        <f ca="1">N100*(100-AVERAGEIF(O105:O116,"&gt;0"))/100</f>
        <v>3.1790315062745322</v>
      </c>
      <c r="Q100" s="68">
        <f ca="1">100-(O100+P100+R100)</f>
        <v>1.1916813573223237</v>
      </c>
      <c r="R100" s="69">
        <f ca="1">IF((N102+R102)&gt;100,R102*100/(N102+R102),R102)</f>
        <v>3.374852221257818E-2</v>
      </c>
      <c r="S100" s="65">
        <f ca="1">IF((S102+W102)&gt;100,S102*100/(S102+W102),S102)</f>
        <v>98.61939536086922</v>
      </c>
      <c r="T100" s="106">
        <f ca="1">S100*AVERAGEIF(T105:T116,"&gt;0")/100</f>
        <v>95.463814343888956</v>
      </c>
      <c r="U100" s="67">
        <f ca="1">S100*(100-AVERAGEIF(T105:T116,"&gt;0"))/100</f>
        <v>3.1555810169802641</v>
      </c>
      <c r="V100" s="68">
        <f ca="1">100-(T100+U100+W100)</f>
        <v>1.3806046391307802</v>
      </c>
      <c r="W100" s="69">
        <f ca="1">IF((S102+W102)&gt;100,W102*100/(S102+W102),W102)</f>
        <v>0</v>
      </c>
      <c r="X100" s="65">
        <f ca="1">IF((X102+AB102)&gt;100,X102*100/(X102+AB102),X102)</f>
        <v>99.140901792449</v>
      </c>
      <c r="Y100" s="106">
        <f ca="1">X100*AVERAGEIF(Y105:Y116,"&gt;0")/100</f>
        <v>96.755653988127875</v>
      </c>
      <c r="Z100" s="67">
        <f ca="1">X100*(100-AVERAGEIF(Y105:Y116,"&gt;0"))/100</f>
        <v>2.3852478043211218</v>
      </c>
      <c r="AA100" s="68">
        <f ca="1">100-(Y100+Z100+AB100)</f>
        <v>0.85909820755099986</v>
      </c>
      <c r="AB100" s="69">
        <f ca="1">IF((X102+AB102)&gt;100,AB102*100/(X102+AB102),AB102)</f>
        <v>0</v>
      </c>
    </row>
    <row r="101" spans="1:30" hidden="1" x14ac:dyDescent="0.2">
      <c r="A101" s="2206" t="s">
        <v>12</v>
      </c>
      <c r="B101" s="2207"/>
      <c r="C101" s="70">
        <f>MinRegYear(C99,C105:C116)</f>
        <v>2009</v>
      </c>
      <c r="D101" s="71">
        <f ca="1">IF(MAX(C105:C116)-MIN(C105:C116)&lt;5,AVERAGEIF(C105:C116,"&gt;0",D105:D116),
IF(FORECAST($C101,D$105:D$116,$C$105:$C$116)&lt;0,0,
IF(FORECAST($C101,D$105:D$116,$C$105:$C$116)&gt;100,100,
FORECAST($C101,D$105:D$116,$C$105:$C$116))))</f>
        <v>95.720711855992363</v>
      </c>
      <c r="E101" s="72"/>
      <c r="F101" s="73"/>
      <c r="G101" s="73"/>
      <c r="H101" s="74">
        <f ca="1">IF(MAX(C105:C116)-MIN(C105:C116)&lt;5,AVERAGEIF(C105:C116,"&gt;0",H105:H116),
IF(FORECAST($C101,H$105:H$116,$C$105:$C$116)&lt;0,0,
IF(FORECAST($C101,H$105:H$116,$C$105:$C$116)&gt;100,100,
FORECAST($C101,H$105:H$116,$C$105:$C$116))))</f>
        <v>2.1439955678919773</v>
      </c>
      <c r="I101" s="71">
        <f ca="1">IF(MAX(C105:C116)-MIN(C105:C116)&lt;5,AVERAGEIF(C105:C116,"&gt;0",I105:I116),
IF(FORECAST($C101,I$105:I$116,$C$105:$C$116)&lt;0,0,
IF(FORECAST($C101,I$105:I$116,$C$105:$C$116)&gt;100,100,
FORECAST($C101,I$105:I$116,$C$105:$C$116))))</f>
        <v>99.823188807604822</v>
      </c>
      <c r="J101" s="72"/>
      <c r="K101" s="73"/>
      <c r="L101" s="73"/>
      <c r="M101" s="74">
        <f ca="1">IF(MAX(C105:C116)-MIN(C105:C116)&lt;5,AVERAGEIF(C105:C116,"&gt;0",M105:M116),
IF(FORECAST($C101,M$105:M$116,$C$105:$C$116)&lt;0,0,
IF(FORECAST($C101,M$105:M$116,$C$105:$C$116)&gt;100,100,
FORECAST($C101,M$105:M$116,$C$105:$C$116))))</f>
        <v>1.6668070920048461E-2</v>
      </c>
      <c r="N101" s="71">
        <f ca="1">IF(MAX(C105:C116)-MIN(C105:C116)&lt;5,AVERAGEIF(C105:C116,"&gt;0",N105:N116),
IF(FORECAST($C101,N$105:N$116,$C$105:$C$116)&lt;0,0,
IF(FORECAST($C101,N$105:N$116,$C$105:$C$116)&gt;100,100,
FORECAST($C101,N$105:N$116,$C$105:$C$116))))</f>
        <v>100</v>
      </c>
      <c r="O101" s="72"/>
      <c r="P101" s="73"/>
      <c r="Q101" s="73"/>
      <c r="R101" s="74">
        <f ca="1">IF(MAX(C105:C116)-MIN(C105:C116)&lt;5,AVERAGEIF(C105:C116,"&gt;0",R105:R116),
IF(FORECAST($C101,R$105:R$116,$C$105:$C$116)&lt;0,0,
IF(FORECAST($C101,R$105:R$116,$C$105:$C$116)&gt;100,100,
FORECAST($C101,R$105:R$116,$C$105:$C$116))))</f>
        <v>0</v>
      </c>
      <c r="S101" s="71">
        <f ca="1">IF(MAX(C105:C116)-MIN(C105:C116)&lt;5,AVERAGEIF(C105:C116,"&gt;0",S105:S116),
IF(FORECAST($C101,S$105:S$116,$C$105:$C$116)&lt;0,0,
IF(FORECAST($C101,S$105:S$116,$C$105:$C$116)&gt;100,100,
FORECAST($C101,S$105:S$116,$C$105:$C$116))))</f>
        <v>99.91222758391109</v>
      </c>
      <c r="T101" s="72"/>
      <c r="U101" s="73"/>
      <c r="V101" s="73"/>
      <c r="W101" s="74">
        <f ca="1">IF(MAX(C105:C116)-MIN(C105:C116)&lt;5,AVERAGEIF(C105:C116,"&gt;0",W105:W116),
IF(FORECAST($C101,W$105:W$116,$C$105:$C$116)&lt;0,0,
IF(FORECAST($C101,W$105:W$116,$C$105:$C$116)&gt;100,100,
FORECAST($C101,W$105:W$116,$C$105:$C$116))))</f>
        <v>8.035985285669156E-2</v>
      </c>
      <c r="X101" s="71">
        <f ca="1">IF(MAX(C105:C116)-MIN(C105:C116)&lt;5,AVERAGEIF(C105:C116,"&gt;0",X105:X116),
IF(FORECAST($C101,X$105:X$116,$C$105:$C$116)&lt;0,0,
IF(FORECAST($C101,X$105:X$116,$C$105:$C$116)&gt;100,100,
FORECAST($C101,X$105:X$116,$C$105:$C$116))))</f>
        <v>99.968570966466672</v>
      </c>
      <c r="Y101" s="72"/>
      <c r="Z101" s="73"/>
      <c r="AA101" s="73"/>
      <c r="AB101" s="74">
        <f ca="1">IF(MAX(C105:C116)-MIN(C105:C116)&lt;5,AVERAGEIF(C105:C116,"&gt;0",AB105:AB116),
IF(FORECAST($C101,AB$105:AB$116,$C$105:$C$116)&lt;0,0,
IF(FORECAST($C101,AB$105:AB$116,$C$105:$C$116)&gt;100,100,
FORECAST($C101,AB$105:AB$116,$C$105:$C$116))))</f>
        <v>0</v>
      </c>
    </row>
    <row r="102" spans="1:30" hidden="1" x14ac:dyDescent="0.2">
      <c r="A102" s="2208"/>
      <c r="B102" s="2209"/>
      <c r="C102" s="49">
        <f>MaxRegYear(C100,C105:C116)</f>
        <v>2020</v>
      </c>
      <c r="D102" s="75">
        <f ca="1">IF(MAX(C105:C116)-MIN(C105:C116)&lt;5,AVERAGEIF(C105:C116,"&gt;0",D105:D116),
IF(FORECAST($C102,D$105:D$116,$C$105:$C$116)&lt;0,0,
IF(FORECAST($C102,D$105:D$116,$C$105:$C$116)&gt;100,100,
FORECAST($C102,D$105:D$116,$C$105:$C$116))))</f>
        <v>99.230582115815423</v>
      </c>
      <c r="E102" s="76"/>
      <c r="F102" s="77"/>
      <c r="G102" s="77"/>
      <c r="H102" s="78">
        <f ca="1">IF(MAX(C105:C116)-MIN(C105:C116)&lt;5,AVERAGEIF(C105:C116,"&gt;0",H105:H116),
IF(FORECAST($C102,H$105:H$116,$C$105:$C$116)&lt;0,0,
IF(FORECAST($C102,H$105:H$116,$C$105:$C$116)&gt;100,100,
FORECAST($C102,H$105:H$116,$C$105:$C$116))))</f>
        <v>0</v>
      </c>
      <c r="I102" s="75">
        <f ca="1">IF(MAX(C105:C116)-MIN(C105:C116)&lt;5,AVERAGEIF(C105:C116,"&gt;0",I105:I116),
IF(FORECAST($C102,I$105:I$116,$C$105:$C$116)&lt;0,0,
IF(FORECAST($C102,I$105:I$116,$C$105:$C$116)&gt;100,100,
FORECAST($C102,I$105:I$116,$C$105:$C$116))))</f>
        <v>99.135660475301719</v>
      </c>
      <c r="J102" s="76"/>
      <c r="K102" s="77"/>
      <c r="L102" s="77"/>
      <c r="M102" s="78">
        <f ca="1">IF(MAX(C105:C116)-MIN(C105:C116)&lt;5,AVERAGEIF(C105:C116,"&gt;0",M105:M116),
IF(FORECAST($C102,M$105:M$116,$C$105:$C$116)&lt;0,0,
IF(FORECAST($C102,M$105:M$116,$C$105:$C$116)&gt;100,100,
FORECAST($C102,M$105:M$116,$C$105:$C$116))))</f>
        <v>1.8001511875935933E-2</v>
      </c>
      <c r="N102" s="75">
        <f ca="1">IF(MAX(C105:C116)-MIN(C105:C116)&lt;5,AVERAGEIF(C105:C116,"&gt;0",N105:N116),
IF(FORECAST($C102,N$105:N$116,$C$105:$C$116)&lt;0,0,
IF(FORECAST($C102,N$105:N$116,$C$105:$C$116)&gt;100,100,
FORECAST($C102,N$105:N$116,$C$105:$C$116))))</f>
        <v>98.774570120465114</v>
      </c>
      <c r="O102" s="76"/>
      <c r="P102" s="77"/>
      <c r="Q102" s="77"/>
      <c r="R102" s="78">
        <f ca="1">IF(MAX(C105:C116)-MIN(C105:C116)&lt;5,AVERAGEIF(C105:C116,"&gt;0",R105:R116),
IF(FORECAST($C102,R$105:R$116,$C$105:$C$116)&lt;0,0,
IF(FORECAST($C102,R$105:R$116,$C$105:$C$116)&gt;100,100,
FORECAST($C102,R$105:R$116,$C$105:$C$116))))</f>
        <v>3.374852221257818E-2</v>
      </c>
      <c r="S102" s="75">
        <f ca="1">IF(MAX(C105:C116)-MIN(C105:C116)&lt;5,AVERAGEIF(C105:C116,"&gt;0",S105:S116),
IF(FORECAST($C102,S$105:S$116,$C$105:$C$116)&lt;0,0,
IF(FORECAST($C102,S$105:S$116,$C$105:$C$116)&gt;100,100,
FORECAST($C102,S$105:S$116,$C$105:$C$116))))</f>
        <v>98.61939536086922</v>
      </c>
      <c r="T102" s="76"/>
      <c r="U102" s="77"/>
      <c r="V102" s="77"/>
      <c r="W102" s="78">
        <f ca="1">IF(MAX(C105:C116)-MIN(C105:C116)&lt;5,AVERAGEIF(C105:C116,"&gt;0",W105:W116),
IF(FORECAST($C102,W$105:W$116,$C$105:$C$116)&lt;0,0,
IF(FORECAST($C102,W$105:W$116,$C$105:$C$116)&gt;100,100,
FORECAST($C102,W$105:W$116,$C$105:$C$116))))</f>
        <v>0</v>
      </c>
      <c r="X102" s="75">
        <f ca="1">IF(MAX(C105:C116)-MIN(C105:C116)&lt;5,AVERAGEIF(C105:C116,"&gt;0",X105:X116),
IF(FORECAST($C102,X$105:X$116,$C$105:$C$116)&lt;0,0,
IF(FORECAST($C102,X$105:X$116,$C$105:$C$116)&gt;100,100,
FORECAST($C102,X$105:X$116,$C$105:$C$116))))</f>
        <v>99.140901792449</v>
      </c>
      <c r="Y102" s="76"/>
      <c r="Z102" s="77"/>
      <c r="AA102" s="77"/>
      <c r="AB102" s="78">
        <f ca="1">IF(MAX(C105:C116)-MIN(C105:C116)&lt;5,AVERAGEIF(C105:C116,"&gt;0",AB105:AB116),
IF(FORECAST($C102,AB$105:AB$116,$C$105:$C$116)&lt;0,0,
IF(FORECAST($C102,AB$105:AB$116,$C$105:$C$116)&gt;100,100,
FORECAST($C102,AB$105:AB$116,$C$105:$C$116))))</f>
        <v>0</v>
      </c>
    </row>
    <row r="103" spans="1:30" ht="9" customHeight="1" x14ac:dyDescent="0.2">
      <c r="D103" s="79"/>
      <c r="I103" s="79"/>
      <c r="K103" s="39"/>
      <c r="L103" s="39"/>
      <c r="N103" s="79"/>
      <c r="P103" s="39"/>
      <c r="Q103" s="39"/>
      <c r="S103" s="79"/>
      <c r="U103" s="39"/>
      <c r="V103" s="39"/>
      <c r="X103" s="79"/>
      <c r="Z103" s="39"/>
      <c r="AA103" s="39"/>
      <c r="AB103" s="80"/>
    </row>
    <row r="104" spans="1:30" ht="22.5" customHeight="1"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spans="1:30" x14ac:dyDescent="0.2">
      <c r="A105" s="87"/>
      <c r="B105" s="851" t="s">
        <v>188</v>
      </c>
      <c r="C105" s="852">
        <v>2011</v>
      </c>
      <c r="D105" s="1">
        <f t="shared" ref="D105:D116" ca="1" si="15">IF(ISERROR(INDIRECT(CONCATENATE($B105,"!C122"))),"",INDIRECT(CONCATENATE($B105,"!C122")))</f>
        <v>94.973357146825066</v>
      </c>
      <c r="E105" s="88">
        <f t="shared" ref="E105:E116" ca="1" si="16">IF(ISERROR(INDIRECT(CONCATENATE($B105,"!C129"))),"",INDIRECT(CONCATENATE($B105,"!C129")))</f>
        <v>91.156855765466673</v>
      </c>
      <c r="F105" s="89"/>
      <c r="G105" s="89"/>
      <c r="H105" s="90">
        <f t="shared" ref="H105:H116" ca="1" si="17">IF(ISERROR(INDIRECT(CONCATENATE($B105,"!C127"))),"",INDIRECT(CONCATENATE($B105,"!C127")))</f>
        <v>2.4167684356697388</v>
      </c>
      <c r="I105" s="1">
        <f t="shared" ref="I105:I116" ca="1" si="18">IF(ISERROR(INDIRECT(CONCATENATE($B105,"!D122"))),"",INDIRECT(CONCATENATE($B105,"!D122")))</f>
        <v>99.586645320103557</v>
      </c>
      <c r="J105" s="88">
        <f t="shared" ref="J105:J116" ca="1" si="19">IF(ISERROR(INDIRECT(CONCATENATE($B105,"!D129"))),"",INDIRECT(CONCATENATE($B105,"!D129")))</f>
        <v>92.405843846948599</v>
      </c>
      <c r="K105" s="89"/>
      <c r="L105" s="89"/>
      <c r="M105" s="90">
        <f t="shared" ref="M105:M116" ca="1" si="20">IF(ISERROR(INDIRECT(CONCATENATE($B105,"!D127"))),"",INDIRECT(CONCATENATE($B105,"!D127")))</f>
        <v>2.8426635027177748E-2</v>
      </c>
      <c r="N105" s="1">
        <f t="shared" ref="N105:N116" ca="1" si="21">IF(ISERROR(INDIRECT(CONCATENATE($B105,"!E122"))),"",INDIRECT(CONCATENATE($B105,"!E122")))</f>
        <v>99.792314333557314</v>
      </c>
      <c r="O105" s="88">
        <f t="shared" ref="O105:O116" ca="1" si="22">IF(ISERROR(INDIRECT(CONCATENATE($B105,"!E129"))),"",INDIRECT(CONCATENATE($B105,"!E129")))</f>
        <v>91.897216713750069</v>
      </c>
      <c r="P105" s="89"/>
      <c r="Q105" s="89"/>
      <c r="R105" s="90">
        <f t="shared" ref="R105:R116" ca="1" si="23">IF(ISERROR(INDIRECT(CONCATENATE($B105,"!E127"))),"",INDIRECT(CONCATENATE($B105,"!E127")))</f>
        <v>0</v>
      </c>
      <c r="S105" s="1">
        <f t="shared" ref="S105:S116" ca="1" si="24">IF(ISERROR(INDIRECT(CONCATENATE($B105,"!F122"))),"",INDIRECT(CONCATENATE($B105,"!F122")))</f>
        <v>99.366306843268092</v>
      </c>
      <c r="T105" s="88">
        <f t="shared" ref="T105:T116" ca="1" si="25">IF(ISERROR(INDIRECT(CONCATENATE($B105,"!F129"))),"",INDIRECT(CONCATENATE($B105,"!F129")))</f>
        <v>91.290993168914852</v>
      </c>
      <c r="U105" s="89"/>
      <c r="V105" s="89"/>
      <c r="W105" s="90">
        <f t="shared" ref="W105:W116" ca="1" si="26">IF(ISERROR(INDIRECT(CONCATENATE($B105,"!F127"))),"",INDIRECT(CONCATENATE($B105,"!F127")))</f>
        <v>8.881878473634644E-2</v>
      </c>
      <c r="X105" s="1">
        <f t="shared" ref="X105:X116" ca="1" si="27">IF(ISERROR(INDIRECT(CONCATENATE($B105,"!G122"))),"",INDIRECT(CONCATENATE($B105,"!G122")))</f>
        <v>99.735231865108673</v>
      </c>
      <c r="Y105" s="88">
        <f t="shared" ref="Y105:Y116" ca="1" si="28">IF(ISERROR(INDIRECT(CONCATENATE($B105,"!G129"))),"",INDIRECT(CONCATENATE($B105,"!G129")))</f>
        <v>93.005242442010655</v>
      </c>
      <c r="Z105" s="89"/>
      <c r="AA105" s="89"/>
      <c r="AB105" s="90">
        <f t="shared" ref="AB105:AB116" ca="1" si="29">IF(ISERROR(INDIRECT(CONCATENATE($B105,"!G2127"))),"",INDIRECT(CONCATENATE($B105,"!G127")))</f>
        <v>0</v>
      </c>
    </row>
    <row r="106" spans="1:30" x14ac:dyDescent="0.2">
      <c r="A106" s="87"/>
      <c r="B106" s="853" t="s">
        <v>155</v>
      </c>
      <c r="C106" s="854">
        <v>2014</v>
      </c>
      <c r="D106" s="2">
        <f t="shared" ca="1" si="15"/>
        <v>99.39437683597842</v>
      </c>
      <c r="E106" s="91">
        <f t="shared" ca="1" si="16"/>
        <v>97.301397059087293</v>
      </c>
      <c r="F106" s="89"/>
      <c r="G106" s="89"/>
      <c r="H106" s="92">
        <f t="shared" ca="1" si="17"/>
        <v>3.7813291880777866E-2</v>
      </c>
      <c r="I106" s="2">
        <f t="shared" ca="1" si="18"/>
        <v>99.677983433545364</v>
      </c>
      <c r="J106" s="91">
        <f t="shared" ca="1" si="19"/>
        <v>98.956941217788966</v>
      </c>
      <c r="K106" s="89"/>
      <c r="L106" s="89"/>
      <c r="M106" s="92">
        <f t="shared" ca="1" si="20"/>
        <v>0</v>
      </c>
      <c r="N106" s="2">
        <f t="shared" ca="1" si="21"/>
        <v>99.797548839185296</v>
      </c>
      <c r="O106" s="91">
        <f t="shared" ca="1" si="22"/>
        <v>98.988385521251615</v>
      </c>
      <c r="P106" s="89"/>
      <c r="Q106" s="89"/>
      <c r="R106" s="92">
        <f t="shared" ca="1" si="23"/>
        <v>0</v>
      </c>
      <c r="S106" s="2">
        <f t="shared" ca="1" si="24"/>
        <v>99.790867078117941</v>
      </c>
      <c r="T106" s="91">
        <f t="shared" ca="1" si="25"/>
        <v>99.655386380860264</v>
      </c>
      <c r="U106" s="89"/>
      <c r="V106" s="89"/>
      <c r="W106" s="92">
        <f t="shared" ca="1" si="26"/>
        <v>0</v>
      </c>
      <c r="X106" s="2">
        <f t="shared" ca="1" si="27"/>
        <v>99.716638401036278</v>
      </c>
      <c r="Y106" s="91">
        <f t="shared" ca="1" si="28"/>
        <v>99.939808630333488</v>
      </c>
      <c r="Z106" s="89"/>
      <c r="AA106" s="89"/>
      <c r="AB106" s="92">
        <f t="shared" ca="1" si="29"/>
        <v>0</v>
      </c>
    </row>
    <row r="107" spans="1:30" x14ac:dyDescent="0.2">
      <c r="A107" s="87"/>
      <c r="B107" s="853" t="s">
        <v>407</v>
      </c>
      <c r="C107" s="854">
        <v>2020</v>
      </c>
      <c r="D107" s="2">
        <f t="shared" ca="1" si="15"/>
        <v>98.537825646702473</v>
      </c>
      <c r="E107" s="91">
        <f t="shared" ca="1" si="16"/>
        <v>97.156689188394068</v>
      </c>
      <c r="F107" s="89"/>
      <c r="G107" s="89"/>
      <c r="H107" s="92">
        <f t="shared" ca="1" si="17"/>
        <v>0.15910328385014075</v>
      </c>
      <c r="I107" s="2">
        <f t="shared" ca="1" si="18"/>
        <v>99.079891307215007</v>
      </c>
      <c r="J107" s="91">
        <f t="shared" ca="1" si="19"/>
        <v>97.940238907692518</v>
      </c>
      <c r="K107" s="89"/>
      <c r="L107" s="89"/>
      <c r="M107" s="92">
        <f t="shared" ca="1" si="20"/>
        <v>2.3759572024419893E-2</v>
      </c>
      <c r="N107" s="2">
        <f t="shared" ca="1" si="21"/>
        <v>98.695074141236233</v>
      </c>
      <c r="O107" s="91">
        <f t="shared" ca="1" si="22"/>
        <v>99.458982907518148</v>
      </c>
      <c r="P107" s="89"/>
      <c r="Q107" s="89"/>
      <c r="R107" s="92">
        <f t="shared" ca="1" si="23"/>
        <v>3.6344562382777133E-2</v>
      </c>
      <c r="S107" s="2">
        <f t="shared" ca="1" si="24"/>
        <v>98.463965192642462</v>
      </c>
      <c r="T107" s="91">
        <f t="shared" ca="1" si="25"/>
        <v>99.454349418091709</v>
      </c>
      <c r="U107" s="89"/>
      <c r="V107" s="89"/>
      <c r="W107" s="92">
        <f t="shared" ca="1" si="26"/>
        <v>0</v>
      </c>
      <c r="X107" s="2">
        <f t="shared" ca="1" si="27"/>
        <v>99.099474893953428</v>
      </c>
      <c r="Y107" s="91">
        <f t="shared" ca="1" si="28"/>
        <v>99.837197945378222</v>
      </c>
      <c r="Z107" s="89"/>
      <c r="AA107" s="89"/>
      <c r="AB107" s="92">
        <f t="shared" ca="1" si="29"/>
        <v>0</v>
      </c>
      <c r="AD107" s="93"/>
    </row>
    <row r="108" spans="1:30" x14ac:dyDescent="0.2">
      <c r="A108" s="87"/>
      <c r="B108" s="853"/>
      <c r="C108" s="854"/>
      <c r="D108" s="2" t="str">
        <f t="shared" ca="1" si="15"/>
        <v/>
      </c>
      <c r="E108" s="91" t="str">
        <f t="shared" ca="1" si="16"/>
        <v/>
      </c>
      <c r="F108" s="89"/>
      <c r="G108" s="89"/>
      <c r="H108" s="92" t="str">
        <f t="shared" ca="1" si="17"/>
        <v/>
      </c>
      <c r="I108" s="2" t="str">
        <f t="shared" ca="1" si="18"/>
        <v/>
      </c>
      <c r="J108" s="91" t="str">
        <f t="shared" ca="1" si="19"/>
        <v/>
      </c>
      <c r="K108" s="89"/>
      <c r="L108" s="89"/>
      <c r="M108" s="92" t="str">
        <f t="shared" ca="1" si="20"/>
        <v/>
      </c>
      <c r="N108" s="2" t="str">
        <f t="shared" ca="1" si="21"/>
        <v/>
      </c>
      <c r="O108" s="91" t="str">
        <f t="shared" ca="1" si="22"/>
        <v/>
      </c>
      <c r="P108" s="89"/>
      <c r="Q108" s="89"/>
      <c r="R108" s="92" t="str">
        <f t="shared" ca="1" si="23"/>
        <v/>
      </c>
      <c r="S108" s="2" t="str">
        <f t="shared" ca="1" si="24"/>
        <v/>
      </c>
      <c r="T108" s="91" t="str">
        <f t="shared" ca="1" si="25"/>
        <v/>
      </c>
      <c r="U108" s="89"/>
      <c r="V108" s="89"/>
      <c r="W108" s="92" t="str">
        <f t="shared" ca="1" si="26"/>
        <v/>
      </c>
      <c r="X108" s="2" t="str">
        <f t="shared" ca="1" si="27"/>
        <v/>
      </c>
      <c r="Y108" s="91" t="str">
        <f t="shared" ca="1" si="28"/>
        <v/>
      </c>
      <c r="Z108" s="89"/>
      <c r="AA108" s="89"/>
      <c r="AB108" s="92" t="str">
        <f t="shared" ca="1" si="29"/>
        <v/>
      </c>
    </row>
    <row r="109" spans="1:30" x14ac:dyDescent="0.2">
      <c r="A109" s="87"/>
      <c r="B109" s="853"/>
      <c r="C109" s="854"/>
      <c r="D109" s="2" t="str">
        <f t="shared" ca="1" si="15"/>
        <v/>
      </c>
      <c r="E109" s="91" t="str">
        <f t="shared" ca="1" si="16"/>
        <v/>
      </c>
      <c r="F109" s="89"/>
      <c r="G109" s="89"/>
      <c r="H109" s="92" t="str">
        <f t="shared" ca="1" si="17"/>
        <v/>
      </c>
      <c r="I109" s="2" t="str">
        <f t="shared" ca="1" si="18"/>
        <v/>
      </c>
      <c r="J109" s="91" t="str">
        <f t="shared" ca="1" si="19"/>
        <v/>
      </c>
      <c r="K109" s="89"/>
      <c r="L109" s="89"/>
      <c r="M109" s="92" t="str">
        <f t="shared" ca="1" si="20"/>
        <v/>
      </c>
      <c r="N109" s="2" t="str">
        <f t="shared" ca="1" si="21"/>
        <v/>
      </c>
      <c r="O109" s="91" t="str">
        <f t="shared" ca="1" si="22"/>
        <v/>
      </c>
      <c r="P109" s="89"/>
      <c r="Q109" s="89"/>
      <c r="R109" s="92" t="str">
        <f t="shared" ca="1" si="23"/>
        <v/>
      </c>
      <c r="S109" s="2" t="str">
        <f t="shared" ca="1" si="24"/>
        <v/>
      </c>
      <c r="T109" s="91" t="str">
        <f t="shared" ca="1" si="25"/>
        <v/>
      </c>
      <c r="U109" s="89"/>
      <c r="V109" s="89"/>
      <c r="W109" s="92" t="str">
        <f t="shared" ca="1" si="26"/>
        <v/>
      </c>
      <c r="X109" s="2" t="str">
        <f t="shared" ca="1" si="27"/>
        <v/>
      </c>
      <c r="Y109" s="91" t="str">
        <f t="shared" ca="1" si="28"/>
        <v/>
      </c>
      <c r="Z109" s="89"/>
      <c r="AA109" s="89"/>
      <c r="AB109" s="92" t="str">
        <f t="shared" ca="1" si="29"/>
        <v/>
      </c>
    </row>
    <row r="110" spans="1:30" x14ac:dyDescent="0.2">
      <c r="A110" s="87"/>
      <c r="B110" s="853"/>
      <c r="C110" s="854"/>
      <c r="D110" s="2" t="str">
        <f t="shared" ca="1" si="15"/>
        <v/>
      </c>
      <c r="E110" s="91" t="str">
        <f t="shared" ca="1" si="16"/>
        <v/>
      </c>
      <c r="F110" s="89"/>
      <c r="G110" s="89"/>
      <c r="H110" s="92" t="str">
        <f t="shared" ca="1" si="17"/>
        <v/>
      </c>
      <c r="I110" s="2" t="str">
        <f t="shared" ca="1" si="18"/>
        <v/>
      </c>
      <c r="J110" s="91" t="str">
        <f t="shared" ca="1" si="19"/>
        <v/>
      </c>
      <c r="K110" s="89"/>
      <c r="L110" s="89"/>
      <c r="M110" s="92" t="str">
        <f t="shared" ca="1" si="20"/>
        <v/>
      </c>
      <c r="N110" s="2" t="str">
        <f t="shared" ca="1" si="21"/>
        <v/>
      </c>
      <c r="O110" s="91" t="str">
        <f t="shared" ca="1" si="22"/>
        <v/>
      </c>
      <c r="P110" s="89"/>
      <c r="Q110" s="89"/>
      <c r="R110" s="92" t="str">
        <f t="shared" ca="1" si="23"/>
        <v/>
      </c>
      <c r="S110" s="2" t="str">
        <f t="shared" ca="1" si="24"/>
        <v/>
      </c>
      <c r="T110" s="91" t="str">
        <f t="shared" ca="1" si="25"/>
        <v/>
      </c>
      <c r="U110" s="89"/>
      <c r="V110" s="89"/>
      <c r="W110" s="92" t="str">
        <f t="shared" ca="1" si="26"/>
        <v/>
      </c>
      <c r="X110" s="2" t="str">
        <f t="shared" ca="1" si="27"/>
        <v/>
      </c>
      <c r="Y110" s="91" t="str">
        <f t="shared" ca="1" si="28"/>
        <v/>
      </c>
      <c r="Z110" s="89"/>
      <c r="AA110" s="89"/>
      <c r="AB110" s="92" t="str">
        <f t="shared" ca="1" si="29"/>
        <v/>
      </c>
    </row>
    <row r="111" spans="1:30" x14ac:dyDescent="0.2">
      <c r="A111" s="87"/>
      <c r="B111" s="853"/>
      <c r="C111" s="854"/>
      <c r="D111" s="2" t="str">
        <f t="shared" ca="1" si="15"/>
        <v/>
      </c>
      <c r="E111" s="91" t="str">
        <f t="shared" ca="1" si="16"/>
        <v/>
      </c>
      <c r="F111" s="89"/>
      <c r="G111" s="89"/>
      <c r="H111" s="92" t="str">
        <f t="shared" ca="1" si="17"/>
        <v/>
      </c>
      <c r="I111" s="2" t="str">
        <f t="shared" ca="1" si="18"/>
        <v/>
      </c>
      <c r="J111" s="91" t="str">
        <f t="shared" ca="1" si="19"/>
        <v/>
      </c>
      <c r="K111" s="89"/>
      <c r="L111" s="89"/>
      <c r="M111" s="92" t="str">
        <f t="shared" ca="1" si="20"/>
        <v/>
      </c>
      <c r="N111" s="2" t="str">
        <f t="shared" ca="1" si="21"/>
        <v/>
      </c>
      <c r="O111" s="91" t="str">
        <f t="shared" ca="1" si="22"/>
        <v/>
      </c>
      <c r="P111" s="89"/>
      <c r="Q111" s="89"/>
      <c r="R111" s="92" t="str">
        <f t="shared" ca="1" si="23"/>
        <v/>
      </c>
      <c r="S111" s="2" t="str">
        <f t="shared" ca="1" si="24"/>
        <v/>
      </c>
      <c r="T111" s="91" t="str">
        <f t="shared" ca="1" si="25"/>
        <v/>
      </c>
      <c r="U111" s="89"/>
      <c r="V111" s="89"/>
      <c r="W111" s="92" t="str">
        <f t="shared" ca="1" si="26"/>
        <v/>
      </c>
      <c r="X111" s="2" t="str">
        <f t="shared" ca="1" si="27"/>
        <v/>
      </c>
      <c r="Y111" s="91" t="str">
        <f t="shared" ca="1" si="28"/>
        <v/>
      </c>
      <c r="Z111" s="89"/>
      <c r="AA111" s="89"/>
      <c r="AB111" s="92" t="str">
        <f t="shared" ca="1" si="29"/>
        <v/>
      </c>
    </row>
    <row r="112" spans="1:30" x14ac:dyDescent="0.2">
      <c r="A112" s="87"/>
      <c r="B112" s="853"/>
      <c r="C112" s="854"/>
      <c r="D112" s="2" t="str">
        <f t="shared" ca="1" si="15"/>
        <v/>
      </c>
      <c r="E112" s="91" t="str">
        <f t="shared" ca="1" si="16"/>
        <v/>
      </c>
      <c r="F112" s="89"/>
      <c r="G112" s="89"/>
      <c r="H112" s="92" t="str">
        <f t="shared" ca="1" si="17"/>
        <v/>
      </c>
      <c r="I112" s="2" t="str">
        <f t="shared" ca="1" si="18"/>
        <v/>
      </c>
      <c r="J112" s="91" t="str">
        <f t="shared" ca="1" si="19"/>
        <v/>
      </c>
      <c r="K112" s="89"/>
      <c r="L112" s="89"/>
      <c r="M112" s="92" t="str">
        <f t="shared" ca="1" si="20"/>
        <v/>
      </c>
      <c r="N112" s="2" t="str">
        <f t="shared" ca="1" si="21"/>
        <v/>
      </c>
      <c r="O112" s="91" t="str">
        <f t="shared" ca="1" si="22"/>
        <v/>
      </c>
      <c r="P112" s="89"/>
      <c r="Q112" s="89"/>
      <c r="R112" s="92" t="str">
        <f t="shared" ca="1" si="23"/>
        <v/>
      </c>
      <c r="S112" s="2" t="str">
        <f t="shared" ca="1" si="24"/>
        <v/>
      </c>
      <c r="T112" s="91" t="str">
        <f t="shared" ca="1" si="25"/>
        <v/>
      </c>
      <c r="U112" s="89"/>
      <c r="V112" s="89"/>
      <c r="W112" s="92" t="str">
        <f t="shared" ca="1" si="26"/>
        <v/>
      </c>
      <c r="X112" s="2" t="str">
        <f t="shared" ca="1" si="27"/>
        <v/>
      </c>
      <c r="Y112" s="91" t="str">
        <f t="shared" ca="1" si="28"/>
        <v/>
      </c>
      <c r="Z112" s="89"/>
      <c r="AA112" s="89"/>
      <c r="AB112" s="92" t="str">
        <f t="shared" ca="1" si="29"/>
        <v/>
      </c>
    </row>
    <row r="113" spans="1:28" x14ac:dyDescent="0.2">
      <c r="A113" s="87"/>
      <c r="B113" s="853"/>
      <c r="C113" s="854"/>
      <c r="D113" s="2" t="str">
        <f t="shared" ca="1" si="15"/>
        <v/>
      </c>
      <c r="E113" s="91" t="str">
        <f t="shared" ca="1" si="16"/>
        <v/>
      </c>
      <c r="F113" s="89"/>
      <c r="G113" s="89"/>
      <c r="H113" s="92" t="str">
        <f t="shared" ca="1" si="17"/>
        <v/>
      </c>
      <c r="I113" s="2" t="str">
        <f t="shared" ca="1" si="18"/>
        <v/>
      </c>
      <c r="J113" s="91" t="str">
        <f t="shared" ca="1" si="19"/>
        <v/>
      </c>
      <c r="K113" s="89"/>
      <c r="L113" s="89"/>
      <c r="M113" s="92" t="str">
        <f t="shared" ca="1" si="20"/>
        <v/>
      </c>
      <c r="N113" s="2" t="str">
        <f t="shared" ca="1" si="21"/>
        <v/>
      </c>
      <c r="O113" s="91" t="str">
        <f t="shared" ca="1" si="22"/>
        <v/>
      </c>
      <c r="P113" s="89"/>
      <c r="Q113" s="89"/>
      <c r="R113" s="92" t="str">
        <f t="shared" ca="1" si="23"/>
        <v/>
      </c>
      <c r="S113" s="2" t="str">
        <f t="shared" ca="1" si="24"/>
        <v/>
      </c>
      <c r="T113" s="91" t="str">
        <f t="shared" ca="1" si="25"/>
        <v/>
      </c>
      <c r="U113" s="89"/>
      <c r="V113" s="89"/>
      <c r="W113" s="92" t="str">
        <f t="shared" ca="1" si="26"/>
        <v/>
      </c>
      <c r="X113" s="2" t="str">
        <f t="shared" ca="1" si="27"/>
        <v/>
      </c>
      <c r="Y113" s="91" t="str">
        <f t="shared" ca="1" si="28"/>
        <v/>
      </c>
      <c r="Z113" s="89"/>
      <c r="AA113" s="89"/>
      <c r="AB113" s="92" t="str">
        <f t="shared" ca="1" si="29"/>
        <v/>
      </c>
    </row>
    <row r="114" spans="1:28" x14ac:dyDescent="0.2">
      <c r="A114" s="87"/>
      <c r="B114" s="853"/>
      <c r="C114" s="854"/>
      <c r="D114" s="2" t="str">
        <f t="shared" ca="1" si="15"/>
        <v/>
      </c>
      <c r="E114" s="91" t="str">
        <f t="shared" ca="1" si="16"/>
        <v/>
      </c>
      <c r="F114" s="89"/>
      <c r="G114" s="89"/>
      <c r="H114" s="92" t="str">
        <f t="shared" ca="1" si="17"/>
        <v/>
      </c>
      <c r="I114" s="2" t="str">
        <f t="shared" ca="1" si="18"/>
        <v/>
      </c>
      <c r="J114" s="91" t="str">
        <f t="shared" ca="1" si="19"/>
        <v/>
      </c>
      <c r="K114" s="89"/>
      <c r="L114" s="89"/>
      <c r="M114" s="92" t="str">
        <f t="shared" ca="1" si="20"/>
        <v/>
      </c>
      <c r="N114" s="2" t="str">
        <f t="shared" ca="1" si="21"/>
        <v/>
      </c>
      <c r="O114" s="91" t="str">
        <f t="shared" ca="1" si="22"/>
        <v/>
      </c>
      <c r="P114" s="89"/>
      <c r="Q114" s="89"/>
      <c r="R114" s="92" t="str">
        <f t="shared" ca="1" si="23"/>
        <v/>
      </c>
      <c r="S114" s="2" t="str">
        <f t="shared" ca="1" si="24"/>
        <v/>
      </c>
      <c r="T114" s="91" t="str">
        <f t="shared" ca="1" si="25"/>
        <v/>
      </c>
      <c r="U114" s="89"/>
      <c r="V114" s="89"/>
      <c r="W114" s="92" t="str">
        <f t="shared" ca="1" si="26"/>
        <v/>
      </c>
      <c r="X114" s="2" t="str">
        <f t="shared" ca="1" si="27"/>
        <v/>
      </c>
      <c r="Y114" s="91" t="str">
        <f t="shared" ca="1" si="28"/>
        <v/>
      </c>
      <c r="Z114" s="89"/>
      <c r="AA114" s="89"/>
      <c r="AB114" s="92" t="str">
        <f t="shared" ca="1" si="29"/>
        <v/>
      </c>
    </row>
    <row r="115" spans="1:28" x14ac:dyDescent="0.2">
      <c r="A115" s="87"/>
      <c r="B115" s="853"/>
      <c r="C115" s="854"/>
      <c r="D115" s="2" t="str">
        <f t="shared" ca="1" si="15"/>
        <v/>
      </c>
      <c r="E115" s="91" t="str">
        <f t="shared" ca="1" si="16"/>
        <v/>
      </c>
      <c r="F115" s="89"/>
      <c r="G115" s="89"/>
      <c r="H115" s="92" t="str">
        <f t="shared" ca="1" si="17"/>
        <v/>
      </c>
      <c r="I115" s="2" t="str">
        <f t="shared" ca="1" si="18"/>
        <v/>
      </c>
      <c r="J115" s="91" t="str">
        <f t="shared" ca="1" si="19"/>
        <v/>
      </c>
      <c r="K115" s="89"/>
      <c r="L115" s="89"/>
      <c r="M115" s="92" t="str">
        <f t="shared" ca="1" si="20"/>
        <v/>
      </c>
      <c r="N115" s="2" t="str">
        <f t="shared" ca="1" si="21"/>
        <v/>
      </c>
      <c r="O115" s="91" t="str">
        <f t="shared" ca="1" si="22"/>
        <v/>
      </c>
      <c r="P115" s="89"/>
      <c r="Q115" s="89"/>
      <c r="R115" s="92" t="str">
        <f t="shared" ca="1" si="23"/>
        <v/>
      </c>
      <c r="S115" s="2" t="str">
        <f t="shared" ca="1" si="24"/>
        <v/>
      </c>
      <c r="T115" s="91" t="str">
        <f t="shared" ca="1" si="25"/>
        <v/>
      </c>
      <c r="U115" s="89"/>
      <c r="V115" s="89"/>
      <c r="W115" s="92" t="str">
        <f t="shared" ca="1" si="26"/>
        <v/>
      </c>
      <c r="X115" s="2" t="str">
        <f t="shared" ca="1" si="27"/>
        <v/>
      </c>
      <c r="Y115" s="91" t="str">
        <f t="shared" ca="1" si="28"/>
        <v/>
      </c>
      <c r="Z115" s="89"/>
      <c r="AA115" s="89"/>
      <c r="AB115" s="92" t="str">
        <f t="shared" ca="1" si="29"/>
        <v/>
      </c>
    </row>
    <row r="116" spans="1:28" x14ac:dyDescent="0.2">
      <c r="A116" s="87"/>
      <c r="B116" s="855"/>
      <c r="C116" s="856"/>
      <c r="D116" s="3" t="str">
        <f t="shared" ca="1" si="15"/>
        <v/>
      </c>
      <c r="E116" s="94" t="str">
        <f t="shared" ca="1" si="16"/>
        <v/>
      </c>
      <c r="F116" s="95"/>
      <c r="G116" s="96"/>
      <c r="H116" s="97" t="str">
        <f t="shared" ca="1" si="17"/>
        <v/>
      </c>
      <c r="I116" s="3" t="str">
        <f t="shared" ca="1" si="18"/>
        <v/>
      </c>
      <c r="J116" s="94" t="str">
        <f t="shared" ca="1" si="19"/>
        <v/>
      </c>
      <c r="K116" s="95"/>
      <c r="L116" s="96"/>
      <c r="M116" s="97" t="str">
        <f t="shared" ca="1" si="20"/>
        <v/>
      </c>
      <c r="N116" s="3" t="str">
        <f t="shared" ca="1" si="21"/>
        <v/>
      </c>
      <c r="O116" s="94" t="str">
        <f t="shared" ca="1" si="22"/>
        <v/>
      </c>
      <c r="P116" s="95"/>
      <c r="Q116" s="96"/>
      <c r="R116" s="97" t="str">
        <f t="shared" ca="1" si="23"/>
        <v/>
      </c>
      <c r="S116" s="3" t="str">
        <f t="shared" ca="1" si="24"/>
        <v/>
      </c>
      <c r="T116" s="94" t="str">
        <f t="shared" ca="1" si="25"/>
        <v/>
      </c>
      <c r="U116" s="95"/>
      <c r="V116" s="96"/>
      <c r="W116" s="97" t="str">
        <f t="shared" ca="1" si="26"/>
        <v/>
      </c>
      <c r="X116" s="3" t="str">
        <f t="shared" ca="1" si="27"/>
        <v/>
      </c>
      <c r="Y116" s="94" t="str">
        <f t="shared" ca="1" si="28"/>
        <v/>
      </c>
      <c r="Z116" s="95"/>
      <c r="AA116" s="96"/>
      <c r="AB116" s="97" t="str">
        <f t="shared" ca="1" si="29"/>
        <v/>
      </c>
    </row>
    <row r="117" spans="1:28" ht="11.25" customHeight="1" x14ac:dyDescent="0.2"/>
    <row r="118" spans="1:28" ht="22.5" customHeight="1" x14ac:dyDescent="0.25">
      <c r="B118" s="2175" t="str">
        <f>CONCATENATE("National use of sanitation facilities, ",C99,"–",C100)</f>
        <v>National use of sanitation facilities, 2005–2020</v>
      </c>
      <c r="C118" s="2176"/>
      <c r="D118" s="2176"/>
      <c r="E118" s="2176"/>
      <c r="F118" s="2176"/>
      <c r="G118" s="2176"/>
      <c r="H118" s="2176"/>
      <c r="I118" s="2176"/>
      <c r="J118" s="2176"/>
      <c r="K118" s="2176"/>
      <c r="L118" s="2176"/>
      <c r="N118" s="98"/>
      <c r="O118" s="98"/>
      <c r="P118" s="98"/>
      <c r="Q118" s="98"/>
      <c r="R118" s="98"/>
      <c r="S118" s="2199" t="s">
        <v>11</v>
      </c>
      <c r="T118" s="2200"/>
      <c r="U118" s="2200"/>
      <c r="V118" s="2200"/>
      <c r="W118" s="2201"/>
      <c r="X118" s="98"/>
      <c r="Y118" s="98"/>
      <c r="Z118" s="98"/>
      <c r="AA118" s="98"/>
      <c r="AB118" s="99"/>
    </row>
    <row r="119" spans="1:28" ht="7.5" customHeight="1" x14ac:dyDescent="0.2"/>
    <row r="120" spans="1:28" ht="22.5" customHeight="1" x14ac:dyDescent="0.2"/>
    <row r="121" spans="1:28" ht="22.5" customHeight="1" x14ac:dyDescent="0.2"/>
    <row r="122" spans="1:28" ht="22.5" customHeight="1" x14ac:dyDescent="0.2"/>
    <row r="123" spans="1:28" ht="22.5" customHeight="1" x14ac:dyDescent="0.2"/>
    <row r="124" spans="1:28" ht="22.5" customHeight="1" x14ac:dyDescent="0.2"/>
    <row r="125" spans="1:28" ht="22.5" customHeight="1" x14ac:dyDescent="0.2"/>
    <row r="126" spans="1:28" ht="22.5" customHeight="1" x14ac:dyDescent="0.2"/>
    <row r="127" spans="1:28" ht="22.5" customHeight="1" x14ac:dyDescent="0.2"/>
    <row r="128" spans="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53" spans="2:28"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spans="2:28"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spans="2:28"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spans="2:28"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spans="2:28"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spans="2:2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pans="1:30" s="40" customFormat="1" ht="16.5" customHeight="1" x14ac:dyDescent="0.2">
      <c r="A197" s="2197" t="s">
        <v>6</v>
      </c>
      <c r="B197" s="2197"/>
      <c r="C197" s="2197"/>
      <c r="D197" s="2194" t="s">
        <v>0</v>
      </c>
      <c r="E197" s="2195"/>
      <c r="F197" s="2195"/>
      <c r="G197" s="2195"/>
      <c r="H197" s="2196"/>
      <c r="I197" s="2194" t="s">
        <v>1</v>
      </c>
      <c r="J197" s="2195"/>
      <c r="K197" s="2195"/>
      <c r="L197" s="2195"/>
      <c r="M197" s="2196"/>
      <c r="N197" s="2194" t="s">
        <v>2</v>
      </c>
      <c r="O197" s="2195"/>
      <c r="P197" s="2195"/>
      <c r="Q197" s="2195"/>
      <c r="R197" s="2196"/>
      <c r="S197" s="2194" t="s">
        <v>3</v>
      </c>
      <c r="T197" s="2195"/>
      <c r="U197" s="2195"/>
      <c r="V197" s="2195"/>
      <c r="W197" s="2196"/>
      <c r="X197" s="2194" t="s">
        <v>4</v>
      </c>
      <c r="Y197" s="2195"/>
      <c r="Z197" s="2195"/>
      <c r="AA197" s="2195"/>
      <c r="AB197" s="2196"/>
    </row>
    <row r="198" spans="1:30" s="44" customFormat="1" ht="22.5" customHeight="1" x14ac:dyDescent="0.2">
      <c r="A198" s="2210"/>
      <c r="B198" s="2210"/>
      <c r="C198" s="2210"/>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pans="1:30" s="64" customFormat="1" ht="15" customHeight="1" x14ac:dyDescent="0.2">
      <c r="A199" s="2202" t="s">
        <v>10</v>
      </c>
      <c r="B199" s="2203"/>
      <c r="C199" s="233">
        <v>2005</v>
      </c>
      <c r="D199" s="56">
        <f ca="1">IF((D201+H201)&gt;100,D201*100/(D201+H201),D201)</f>
        <v>98.798816394381276</v>
      </c>
      <c r="E199" s="105">
        <f ca="1">D199*AVERAGEIF(E205:E216,"&gt;0")/100</f>
        <v>93.773233389236907</v>
      </c>
      <c r="F199" s="58">
        <f ca="1">D199*(100-AVERAGEIF(E205:E216,"&gt;0"))/100</f>
        <v>5.0255830051443766</v>
      </c>
      <c r="G199" s="59">
        <f ca="1">100-(E199+F199+H199)</f>
        <v>0.90564102261461699</v>
      </c>
      <c r="H199" s="60">
        <f ca="1">IF((D201+H201)&gt;100,H201*100/(D201+H201),H201)</f>
        <v>0.29554258300409941</v>
      </c>
      <c r="I199" s="56">
        <f ca="1">IF((I201+M201)&gt;100,I201*100/(I201+M201),I201)</f>
        <v>99.861756240106686</v>
      </c>
      <c r="J199" s="105">
        <f ca="1">I199*AVERAGEIF(J205:J216,"&gt;0")/100</f>
        <v>95.971376827948902</v>
      </c>
      <c r="K199" s="61">
        <f ca="1">I199*(100-AVERAGEIF(J205:J216,"&gt;0"))/100</f>
        <v>3.8903794121577948</v>
      </c>
      <c r="L199" s="62">
        <f ca="1">100-(J199+K199+M199)</f>
        <v>0.13824375989329951</v>
      </c>
      <c r="M199" s="63">
        <f ca="1">IF((I201+M201)&gt;100,M201*100/(I201+M201),M201)</f>
        <v>0</v>
      </c>
      <c r="N199" s="56">
        <f ca="1">IF((N201+R201)&gt;100,N201*100/(N201+R201),N201)</f>
        <v>99.914761099327251</v>
      </c>
      <c r="O199" s="105">
        <f ca="1">N199*AVERAGEIF(O205:O216,"&gt;0")/100</f>
        <v>96.603571441978204</v>
      </c>
      <c r="P199" s="61">
        <f ca="1">N199*(100-AVERAGEIF(O205:O216,"&gt;0"))/100</f>
        <v>3.3111896573490469</v>
      </c>
      <c r="Q199" s="62">
        <f ca="1">100-(O199+P199+R199)</f>
        <v>5.51708380704099E-2</v>
      </c>
      <c r="R199" s="63">
        <f ca="1">IF((N201+R201)&gt;100,R201*100/(N201+R201),R201)</f>
        <v>3.0068062602335743E-2</v>
      </c>
      <c r="S199" s="56">
        <f ca="1">IF((S201+W201)&gt;100,S201*100/(S201+W201),S201)</f>
        <v>99.971851210217224</v>
      </c>
      <c r="T199" s="105">
        <f ca="1">S199*AVERAGEIF(T205:T216,"&gt;0")/100</f>
        <v>96.890573566907818</v>
      </c>
      <c r="U199" s="61">
        <f ca="1">S199*(100-AVERAGEIF(T205:T216,"&gt;0"))/100</f>
        <v>3.0812776433094071</v>
      </c>
      <c r="V199" s="62">
        <f ca="1">100-(T199+U199+W199)</f>
        <v>0</v>
      </c>
      <c r="W199" s="63">
        <f ca="1">IF((S201+W201)&gt;100,W201*100/(S201+W201),W201)</f>
        <v>2.8148789782776032E-2</v>
      </c>
      <c r="X199" s="56">
        <f ca="1">IF((X201+AB201)&gt;100,X201*100/(X201+AB201),X201)</f>
        <v>99.925743716889528</v>
      </c>
      <c r="Y199" s="105">
        <f ca="1">X199*AVERAGEIF(Y205:Y216,"&gt;0")/100</f>
        <v>97.634584058562268</v>
      </c>
      <c r="Z199" s="61">
        <f ca="1">X199*(100-AVERAGEIF(Y205:Y216,"&gt;0"))/100</f>
        <v>2.2911596583272584</v>
      </c>
      <c r="AA199" s="62">
        <f ca="1">100-(Y199+Z199+AB199)</f>
        <v>7.4256283110472054E-2</v>
      </c>
      <c r="AB199" s="63">
        <f ca="1">IF((X201+AB201)&gt;100,AB201*100/(X201+AB201),AB201)</f>
        <v>0</v>
      </c>
    </row>
    <row r="200" spans="1:30" s="64" customFormat="1" ht="15" customHeight="1" x14ac:dyDescent="0.2">
      <c r="A200" s="2204"/>
      <c r="B200" s="2205"/>
      <c r="C200" s="234">
        <v>2020</v>
      </c>
      <c r="D200" s="65">
        <f ca="1">IF((D202+H202)&gt;100,D202*100/(D202+H202),D202)</f>
        <v>99.0658505593413</v>
      </c>
      <c r="E200" s="106">
        <f ca="1">D200*AVERAGEIF(E205:E216,"&gt;0")/100</f>
        <v>94.026684371622565</v>
      </c>
      <c r="F200" s="67">
        <f ca="1">D200*(100-AVERAGEIF(E205:E216,"&gt;0"))/100</f>
        <v>5.0391661877187417</v>
      </c>
      <c r="G200" s="68">
        <f ca="1">100-(E200+F200+H200)</f>
        <v>0.93414944065870031</v>
      </c>
      <c r="H200" s="69">
        <f ca="1">IF((D202+H202)&gt;100,H202*100/(D202+H202),H202)</f>
        <v>0</v>
      </c>
      <c r="I200" s="65">
        <f ca="1">IF((I202+M202)&gt;100,I202*100/(I202+M202),I202)</f>
        <v>99.516584306885065</v>
      </c>
      <c r="J200" s="106">
        <f ca="1">I200*AVERAGEIF(J205:J216,"&gt;0")/100</f>
        <v>95.639651982313353</v>
      </c>
      <c r="K200" s="67">
        <f ca="1">I200*(100-AVERAGEIF(J205:J216,"&gt;0"))/100</f>
        <v>3.8769323245717184</v>
      </c>
      <c r="L200" s="68">
        <f ca="1">100-(J200+K200+M200)</f>
        <v>0.48341569311493515</v>
      </c>
      <c r="M200" s="69">
        <f ca="1">IF((I202+M202)&gt;100,M202*100/(I202+M202),M202)</f>
        <v>0</v>
      </c>
      <c r="N200" s="65">
        <f ca="1">IF((N202+R202)&gt;100,N202*100/(N202+R202),N202)</f>
        <v>98.900386225068786</v>
      </c>
      <c r="O200" s="106">
        <f ca="1">N200*AVERAGEIF(O205:O216,"&gt;0")/100</f>
        <v>95.622813098003789</v>
      </c>
      <c r="P200" s="67">
        <f ca="1">N200*(100-AVERAGEIF(O205:O216,"&gt;0"))/100</f>
        <v>3.2775731270649948</v>
      </c>
      <c r="Q200" s="68">
        <f ca="1">100-(O200+P200+R200)</f>
        <v>1.0926697682914295</v>
      </c>
      <c r="R200" s="69">
        <f ca="1">IF((N202+R202)&gt;100,R202*100/(N202+R202),R202)</f>
        <v>6.9440066397907785E-3</v>
      </c>
      <c r="S200" s="65">
        <f ca="1">IF((S202+W202)&gt;100,S202*100/(S202+W202),S202)</f>
        <v>98.900731805470826</v>
      </c>
      <c r="T200" s="106">
        <f ca="1">S200*AVERAGEIF(T205:T216,"&gt;0")/100</f>
        <v>95.852467617801253</v>
      </c>
      <c r="U200" s="67">
        <f ca="1">S200*(100-AVERAGEIF(T205:T216,"&gt;0"))/100</f>
        <v>3.0482641876695795</v>
      </c>
      <c r="V200" s="68">
        <f ca="1">100-(T200+U200+W200)</f>
        <v>1.0992681945291736</v>
      </c>
      <c r="W200" s="69">
        <f ca="1">IF((S202+W202)&gt;100,W202*100/(S202+W202),W202)</f>
        <v>0</v>
      </c>
      <c r="X200" s="65">
        <f ca="1">IF((X202+AB202)&gt;100,X202*100/(X202+AB202),X202)</f>
        <v>99.306164089985359</v>
      </c>
      <c r="Y200" s="106">
        <f ca="1">X200*AVERAGEIF(Y205:Y216,"&gt;0")/100</f>
        <v>97.029210539048279</v>
      </c>
      <c r="Z200" s="67">
        <f ca="1">X200*(100-AVERAGEIF(Y205:Y216,"&gt;0"))/100</f>
        <v>2.2769535509370931</v>
      </c>
      <c r="AA200" s="68">
        <f ca="1">100-(Y200+Z200+AB200)</f>
        <v>0.69383591001462719</v>
      </c>
      <c r="AB200" s="69">
        <f ca="1">IF((X202+AB202)&gt;100,AB202*100/(X202+AB202),AB202)</f>
        <v>0</v>
      </c>
    </row>
    <row r="201" spans="1:30" hidden="1" x14ac:dyDescent="0.2">
      <c r="A201" s="2206" t="s">
        <v>12</v>
      </c>
      <c r="B201" s="2207"/>
      <c r="C201" s="70">
        <f>MinRegYear(C199,C205:C216)</f>
        <v>2009</v>
      </c>
      <c r="D201" s="71">
        <f ca="1">IF(MAX(C205:C216)-MIN(C205:C216)&lt;5,AVERAGEIF(C205:C216,"&gt;0",D205:D216),
IF(FORECAST($C201,D$205:D$216,$C$205:$C$216)&lt;0,0,
IF(FORECAST($C201,D$205:D$216,$C$205:$C$216)&gt;100,100,
FORECAST($C201,D$205:D$216,$C$205:$C$216))))</f>
        <v>98.798816394381276</v>
      </c>
      <c r="E201" s="72"/>
      <c r="F201" s="73"/>
      <c r="G201" s="73"/>
      <c r="H201" s="74">
        <f ca="1">IF(MAX(C205:C216)-MIN(C205:C216)&lt;5,AVERAGEIF(C205:C216,"&gt;0",H205:H216),
IF(FORECAST($C201,H$205:H$216,$C$205:$C$216)&lt;0,0,
IF(FORECAST($C201,H$205:H$216,$C$205:$C$216)&gt;100,100,
FORECAST($C201,H$205:H$216,$C$205:$C$216))))</f>
        <v>0.29554258300409941</v>
      </c>
      <c r="I201" s="71">
        <f ca="1">IF(MAX(C205:C216)-MIN(C205:C216)&lt;5,AVERAGEIF(C205:C216,"&gt;0",I205:I216),
IF(FORECAST($C201,I$205:I$216,$C$205:$C$216)&lt;0,0,
IF(FORECAST($C201,I$205:I$216,$C$205:$C$216)&gt;100,100,
FORECAST($C201,I$205:I$216,$C$205:$C$216))))</f>
        <v>99.861756240106686</v>
      </c>
      <c r="J201" s="72"/>
      <c r="K201" s="73"/>
      <c r="L201" s="73"/>
      <c r="M201" s="74">
        <f ca="1">IF(MAX(C205:C216)-MIN(C205:C216)&lt;5,AVERAGEIF(C205:C216,"&gt;0",M205:M216),
IF(FORECAST($C201,M$205:M$216,$C$205:$C$216)&lt;0,0,
IF(FORECAST($C201,M$205:M$216,$C$205:$C$216)&gt;100,100,
FORECAST($C201,M$205:M$216,$C$205:$C$216))))</f>
        <v>0</v>
      </c>
      <c r="N201" s="71">
        <f ca="1">IF(MAX(C205:C216)-MIN(C205:C216)&lt;5,AVERAGEIF(C205:C216,"&gt;0",N205:N216),
IF(FORECAST($C201,N$205:N$216,$C$205:$C$216)&lt;0,0,
IF(FORECAST($C201,N$205:N$216,$C$205:$C$216)&gt;100,100,
FORECAST($C201,N$205:N$216,$C$205:$C$216))))</f>
        <v>99.914761099327251</v>
      </c>
      <c r="O201" s="72"/>
      <c r="P201" s="73"/>
      <c r="Q201" s="73"/>
      <c r="R201" s="74">
        <f ca="1">IF(MAX(C205:C216)-MIN(C205:C216)&lt;5,AVERAGEIF(C205:C216,"&gt;0",R205:R216),
IF(FORECAST($C201,R$205:R$216,$C$205:$C$216)&lt;0,0,
IF(FORECAST($C201,R$205:R$216,$C$205:$C$216)&gt;100,100,
FORECAST($C201,R$205:R$216,$C$205:$C$216))))</f>
        <v>3.0068062602335743E-2</v>
      </c>
      <c r="S201" s="71">
        <f ca="1">IF(MAX(C205:C216)-MIN(C205:C216)&lt;5,AVERAGEIF(C205:C216,"&gt;0",S205:S216),
IF(FORECAST($C201,S$205:S$216,$C$205:$C$216)&lt;0,0,
IF(FORECAST($C201,S$205:S$216,$C$205:$C$216)&gt;100,100,
FORECAST($C201,S$205:S$216,$C$205:$C$216))))</f>
        <v>100</v>
      </c>
      <c r="T201" s="72"/>
      <c r="U201" s="73"/>
      <c r="V201" s="73"/>
      <c r="W201" s="74">
        <f ca="1">IF(MAX(C205:C216)-MIN(C205:C216)&lt;5,AVERAGEIF(C205:C216,"&gt;0",W205:W216),
IF(FORECAST($C201,W$205:W$216,$C$205:$C$216)&lt;0,0,
IF(FORECAST($C201,W$205:W$216,$C$205:$C$216)&gt;100,100,
FORECAST($C201,W$205:W$216,$C$205:$C$216))))</f>
        <v>2.8156715557448031E-2</v>
      </c>
      <c r="X201" s="71">
        <f ca="1">IF(MAX(C205:C216)-MIN(C205:C216)&lt;5,AVERAGEIF(C205:C216,"&gt;0",X205:X216),
IF(FORECAST($C201,X$205:X$216,$C$205:$C$216)&lt;0,0,
IF(FORECAST($C201,X$205:X$216,$C$205:$C$216)&gt;100,100,
FORECAST($C201,X$205:X$216,$C$205:$C$216))))</f>
        <v>99.925743716889528</v>
      </c>
      <c r="Y201" s="72"/>
      <c r="Z201" s="73"/>
      <c r="AA201" s="73"/>
      <c r="AB201" s="74">
        <f ca="1">IF(MAX(C205:C216)-MIN(C205:C216)&lt;5,AVERAGEIF(C205:C216,"&gt;0",AB205:AB216),
IF(FORECAST($C201,AB$205:AB$216,$C$205:$C$216)&lt;0,0,
IF(FORECAST($C201,AB$205:AB$216,$C$205:$C$216)&gt;100,100,
FORECAST($C201,AB$205:AB$216,$C$205:$C$216))))</f>
        <v>0</v>
      </c>
    </row>
    <row r="202" spans="1:30" hidden="1" x14ac:dyDescent="0.2">
      <c r="A202" s="2208"/>
      <c r="B202" s="2209"/>
      <c r="C202" s="49">
        <f>MaxRegYear(C200,C205:C216)</f>
        <v>2020</v>
      </c>
      <c r="D202" s="75">
        <f ca="1">IF(MAX(C205:C216)-MIN(C205:C216)&lt;5,AVERAGEIF(C205:C216,"&gt;0",D205:D216),
IF(FORECAST($C202,D$205:D$216,$C$205:$C$216)&lt;0,0,
IF(FORECAST($C202,D$205:D$216,$C$205:$C$216)&gt;100,100,
FORECAST($C202,D$205:D$216,$C$205:$C$216))))</f>
        <v>99.0658505593413</v>
      </c>
      <c r="E202" s="76"/>
      <c r="F202" s="77"/>
      <c r="G202" s="77"/>
      <c r="H202" s="78">
        <f ca="1">IF(MAX(C205:C216)-MIN(C205:C216)&lt;5,AVERAGEIF(C205:C216,"&gt;0",H205:H216),
IF(FORECAST($C202,H$205:H$216,$C$205:$C$216)&lt;0,0,
IF(FORECAST($C202,H$205:H$216,$C$205:$C$216)&gt;100,100,
FORECAST($C202,H$205:H$216,$C$205:$C$216))))</f>
        <v>0</v>
      </c>
      <c r="I202" s="75">
        <f ca="1">IF(MAX(C205:C216)-MIN(C205:C216)&lt;5,AVERAGEIF(C205:C216,"&gt;0",I205:I216),
IF(FORECAST($C202,I$205:I$216,$C$205:$C$216)&lt;0,0,
IF(FORECAST($C202,I$205:I$216,$C$205:$C$216)&gt;100,100,
FORECAST($C202,I$205:I$216,$C$205:$C$216))))</f>
        <v>99.516584306885065</v>
      </c>
      <c r="J202" s="76"/>
      <c r="K202" s="77"/>
      <c r="L202" s="77"/>
      <c r="M202" s="78">
        <f ca="1">IF(MAX(C205:C216)-MIN(C205:C216)&lt;5,AVERAGEIF(C205:C216,"&gt;0",M205:M216),
IF(FORECAST($C202,M$205:M$216,$C$205:$C$216)&lt;0,0,
IF(FORECAST($C202,M$205:M$216,$C$205:$C$216)&gt;100,100,
FORECAST($C202,M$205:M$216,$C$205:$C$216))))</f>
        <v>0</v>
      </c>
      <c r="N202" s="75">
        <f ca="1">IF(MAX(C205:C216)-MIN(C205:C216)&lt;5,AVERAGEIF(C205:C216,"&gt;0",N205:N216),
IF(FORECAST($C202,N$205:N$216,$C$205:$C$216)&lt;0,0,
IF(FORECAST($C202,N$205:N$216,$C$205:$C$216)&gt;100,100,
FORECAST($C202,N$205:N$216,$C$205:$C$216))))</f>
        <v>98.900386225068786</v>
      </c>
      <c r="O202" s="76"/>
      <c r="P202" s="77"/>
      <c r="Q202" s="77"/>
      <c r="R202" s="78">
        <f ca="1">IF(MAX(C205:C216)-MIN(C205:C216)&lt;5,AVERAGEIF(C205:C216,"&gt;0",R205:R216),
IF(FORECAST($C202,R$205:R$216,$C$205:$C$216)&lt;0,0,
IF(FORECAST($C202,R$205:R$216,$C$205:$C$216)&gt;100,100,
FORECAST($C202,R$205:R$216,$C$205:$C$216))))</f>
        <v>6.9440066397907785E-3</v>
      </c>
      <c r="S202" s="75">
        <f ca="1">IF(MAX(C205:C216)-MIN(C205:C216)&lt;5,AVERAGEIF(C205:C216,"&gt;0",S205:S216),
IF(FORECAST($C202,S$205:S$216,$C$205:$C$216)&lt;0,0,
IF(FORECAST($C202,S$205:S$216,$C$205:$C$216)&gt;100,100,
FORECAST($C202,S$205:S$216,$C$205:$C$216))))</f>
        <v>98.900731805470826</v>
      </c>
      <c r="T202" s="76"/>
      <c r="U202" s="77"/>
      <c r="V202" s="77"/>
      <c r="W202" s="78">
        <f ca="1">IF(MAX(C205:C216)-MIN(C205:C216)&lt;5,AVERAGEIF(C205:C216,"&gt;0",W205:W216),
IF(FORECAST($C202,W$205:W$216,$C$205:$C$216)&lt;0,0,
IF(FORECAST($C202,W$205:W$216,$C$205:$C$216)&gt;100,100,
FORECAST($C202,W$205:W$216,$C$205:$C$216))))</f>
        <v>0</v>
      </c>
      <c r="X202" s="75">
        <f ca="1">IF(MAX(C205:C216)-MIN(C205:C216)&lt;5,AVERAGEIF(C205:C216,"&gt;0",X205:X216),
IF(FORECAST($C202,X$205:X$216,$C$205:$C$216)&lt;0,0,
IF(FORECAST($C202,X$205:X$216,$C$205:$C$216)&gt;100,100,
FORECAST($C202,X$205:X$216,$C$205:$C$216))))</f>
        <v>99.306164089985359</v>
      </c>
      <c r="Y202" s="76"/>
      <c r="Z202" s="77"/>
      <c r="AA202" s="77"/>
      <c r="AB202" s="78">
        <f ca="1">IF(MAX(C205:C216)-MIN(C205:C216)&lt;5,AVERAGEIF(C205:C216,"&gt;0",AB205:AB216),
IF(FORECAST($C202,AB$205:AB$216,$C$205:$C$216)&lt;0,0,
IF(FORECAST($C202,AB$205:AB$216,$C$205:$C$216)&gt;100,100,
FORECAST($C202,AB$205:AB$216,$C$205:$C$216))))</f>
        <v>0</v>
      </c>
    </row>
    <row r="203" spans="1:30" ht="9" customHeight="1" x14ac:dyDescent="0.2">
      <c r="D203" s="79"/>
      <c r="I203" s="79"/>
      <c r="K203" s="39"/>
      <c r="L203" s="39"/>
      <c r="N203" s="79"/>
      <c r="P203" s="39"/>
      <c r="Q203" s="39"/>
      <c r="S203" s="79"/>
      <c r="U203" s="39"/>
      <c r="V203" s="39"/>
      <c r="X203" s="79"/>
      <c r="Z203" s="39"/>
      <c r="AA203" s="39"/>
      <c r="AB203" s="80"/>
    </row>
    <row r="204" spans="1:30" ht="22.5" customHeight="1"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spans="1:30" x14ac:dyDescent="0.2">
      <c r="A205" s="87"/>
      <c r="B205" s="851" t="s">
        <v>188</v>
      </c>
      <c r="C205" s="852">
        <v>2011</v>
      </c>
      <c r="D205" s="1">
        <f t="shared" ref="D205:D216" ca="1" si="30">IF(ISERROR(INDIRECT(CONCATENATE($B205,"!H122"))),"",INDIRECT(CONCATENATE($B205,"!H122")))</f>
        <v>98.338571430269866</v>
      </c>
      <c r="E205" s="91">
        <f t="shared" ref="E205:E216" ca="1" si="31">IF(ISERROR(INDIRECT(CONCATENATE($B205,"!H129"))),"",INDIRECT(CONCATENATE($B205,"!H129")))</f>
        <v>90.582500076513156</v>
      </c>
      <c r="F205" s="89"/>
      <c r="G205" s="89"/>
      <c r="H205" s="90">
        <f t="shared" ref="H205:H216" ca="1" si="32">IF(ISERROR(INDIRECT(CONCATENATE($B205,"!H127"))),"",INDIRECT(CONCATENATE($B205,"!H127")))</f>
        <v>0.32665232858347848</v>
      </c>
      <c r="I205" s="1">
        <f t="shared" ref="I205:I216" ca="1" si="33">IF(ISERROR(INDIRECT(CONCATENATE($B205,"!I122"))),"",INDIRECT(CONCATENATE($B205,"!I122")))</f>
        <v>99.715711962275776</v>
      </c>
      <c r="J205" s="91">
        <f t="shared" ref="J205:J216" ca="1" si="34">IF(ISERROR(INDIRECT(CONCATENATE($B205,"!I129"))),"",INDIRECT(CONCATENATE($B205,"!I129")))</f>
        <v>91.912340029784005</v>
      </c>
      <c r="K205" s="89"/>
      <c r="L205" s="89"/>
      <c r="M205" s="90">
        <f t="shared" ref="M205:M216" ca="1" si="35">IF(ISERROR(INDIRECT(CONCATENATE($B205,"!I127"))),"",INDIRECT(CONCATENATE($B205,"!I127")))</f>
        <v>0</v>
      </c>
      <c r="N205" s="1">
        <f t="shared" ref="N205:N216" ca="1" si="36">IF(ISERROR(INDIRECT(CONCATENATE($B205,"!J122"))),"",INDIRECT(CONCATENATE($B205,"!J122")))</f>
        <v>99.711731001811344</v>
      </c>
      <c r="O205" s="91">
        <f t="shared" ref="O205:O216" ca="1" si="37">IF(ISERROR(INDIRECT(CONCATENATE($B205,"!J129"))),"",INDIRECT(CONCATENATE($B205,"!J129")))</f>
        <v>91.3912459904667</v>
      </c>
      <c r="P205" s="89"/>
      <c r="Q205" s="89"/>
      <c r="R205" s="90">
        <f t="shared" ref="R205:R216" ca="1" si="38">IF(ISERROR(INDIRECT(CONCATENATE($B205,"!J127"))),"",INDIRECT(CONCATENATE($B205,"!J127")))</f>
        <v>3.8901774173568118E-2</v>
      </c>
      <c r="S205" s="1">
        <f t="shared" ref="S205:S216" ca="1" si="39">IF(ISERROR(INDIRECT(CONCATENATE($B205,"!K122"))),"",INDIRECT(CONCATENATE($B205,"!K122")))</f>
        <v>99.791167668147125</v>
      </c>
      <c r="T205" s="91">
        <f t="shared" ref="T205:T216" ca="1" si="40">IF(ISERROR(INDIRECT(CONCATENATE($B205,"!K129"))),"",INDIRECT(CONCATENATE($B205,"!K129")))</f>
        <v>91.712060584736008</v>
      </c>
      <c r="U205" s="89"/>
      <c r="V205" s="89"/>
      <c r="W205" s="90">
        <f t="shared" ref="W205:W216" ca="1" si="41">IF(ISERROR(INDIRECT(CONCATENATE($B205,"!K127"))),"",INDIRECT(CONCATENATE($B205,"!K127")))</f>
        <v>3.1120580352969201E-2</v>
      </c>
      <c r="X205" s="1">
        <f t="shared" ref="X205:X216" ca="1" si="42">IF(ISERROR(INDIRECT(CONCATENATE($B205,"!L122"))),"",INDIRECT(CONCATENATE($B205,"!L122")))</f>
        <v>99.829314667501109</v>
      </c>
      <c r="Y205" s="91">
        <f t="shared" ref="Y205:Y216" ca="1" si="43">IF(ISERROR(INDIRECT(CONCATENATE($B205,"!L129"))),"",INDIRECT(CONCATENATE($B205,"!L129")))</f>
        <v>93.312353288034714</v>
      </c>
      <c r="Z205" s="89"/>
      <c r="AA205" s="89"/>
      <c r="AB205" s="90">
        <f t="shared" ref="AB205:AB216" ca="1" si="44">IF(ISERROR(INDIRECT(CONCATENATE($B205,"!L2127"))),"",INDIRECT(CONCATENATE($B205,"!L127")))</f>
        <v>0</v>
      </c>
    </row>
    <row r="206" spans="1:30" x14ac:dyDescent="0.2">
      <c r="A206" s="87"/>
      <c r="B206" s="853" t="s">
        <v>155</v>
      </c>
      <c r="C206" s="854">
        <v>2014</v>
      </c>
      <c r="D206" s="2">
        <f t="shared" ca="1" si="30"/>
        <v>99.683390505973918</v>
      </c>
      <c r="E206" s="91">
        <f t="shared" ca="1" si="31"/>
        <v>96.902993091316333</v>
      </c>
      <c r="F206" s="89"/>
      <c r="G206" s="89"/>
      <c r="H206" s="92">
        <f t="shared" ca="1" si="32"/>
        <v>0</v>
      </c>
      <c r="I206" s="2">
        <f t="shared" ca="1" si="33"/>
        <v>99.829788523600939</v>
      </c>
      <c r="J206" s="91">
        <f t="shared" ca="1" si="34"/>
        <v>98.879311781706008</v>
      </c>
      <c r="K206" s="89"/>
      <c r="L206" s="89"/>
      <c r="M206" s="92">
        <f t="shared" ca="1" si="35"/>
        <v>0</v>
      </c>
      <c r="N206" s="2">
        <f t="shared" ca="1" si="36"/>
        <v>99.481579064322162</v>
      </c>
      <c r="O206" s="91">
        <f t="shared" ca="1" si="37"/>
        <v>99.294078168865113</v>
      </c>
      <c r="P206" s="89"/>
      <c r="Q206" s="89"/>
      <c r="R206" s="92">
        <f t="shared" ca="1" si="38"/>
        <v>0</v>
      </c>
      <c r="S206" s="2">
        <f t="shared" ca="1" si="39"/>
        <v>99.848485650767856</v>
      </c>
      <c r="T206" s="91">
        <f t="shared" ca="1" si="40"/>
        <v>99.698196099853092</v>
      </c>
      <c r="U206" s="89"/>
      <c r="V206" s="89"/>
      <c r="W206" s="92">
        <f t="shared" ca="1" si="41"/>
        <v>0</v>
      </c>
      <c r="X206" s="2">
        <f t="shared" ca="1" si="42"/>
        <v>99.619783925950941</v>
      </c>
      <c r="Y206" s="91">
        <f t="shared" ca="1" si="43"/>
        <v>100</v>
      </c>
      <c r="Z206" s="89"/>
      <c r="AA206" s="89"/>
      <c r="AB206" s="92">
        <f t="shared" ca="1" si="44"/>
        <v>0</v>
      </c>
    </row>
    <row r="207" spans="1:30" x14ac:dyDescent="0.2">
      <c r="A207" s="87"/>
      <c r="B207" s="853" t="s">
        <v>407</v>
      </c>
      <c r="C207" s="854">
        <v>2020</v>
      </c>
      <c r="D207" s="2">
        <f t="shared" ca="1" si="30"/>
        <v>98.811452244107414</v>
      </c>
      <c r="E207" s="91">
        <f t="shared" ca="1" si="31"/>
        <v>97.254456595080299</v>
      </c>
      <c r="F207" s="89"/>
      <c r="G207" s="89"/>
      <c r="H207" s="92">
        <f t="shared" ca="1" si="32"/>
        <v>0</v>
      </c>
      <c r="I207" s="2">
        <f t="shared" ca="1" si="33"/>
        <v>99.474941434626118</v>
      </c>
      <c r="J207" s="91">
        <f t="shared" ca="1" si="34"/>
        <v>97.521052995732333</v>
      </c>
      <c r="K207" s="89"/>
      <c r="L207" s="89"/>
      <c r="M207" s="92">
        <f t="shared" ca="1" si="35"/>
        <v>0</v>
      </c>
      <c r="N207" s="2">
        <f t="shared" ca="1" si="36"/>
        <v>98.891087073970681</v>
      </c>
      <c r="O207" s="91">
        <f t="shared" ca="1" si="37"/>
        <v>99.372632380070854</v>
      </c>
      <c r="P207" s="89"/>
      <c r="Q207" s="89"/>
      <c r="R207" s="92">
        <f t="shared" ca="1" si="38"/>
        <v>1.3463049331092703E-2</v>
      </c>
      <c r="S207" s="2">
        <f t="shared" ca="1" si="39"/>
        <v>98.81900951235248</v>
      </c>
      <c r="T207" s="91">
        <f t="shared" ca="1" si="40"/>
        <v>99.343307625737992</v>
      </c>
      <c r="U207" s="89"/>
      <c r="V207" s="89"/>
      <c r="W207" s="92">
        <f t="shared" ca="1" si="41"/>
        <v>0</v>
      </c>
      <c r="X207" s="2">
        <f t="shared" ca="1" si="42"/>
        <v>99.3142749859188</v>
      </c>
      <c r="Y207" s="91">
        <f t="shared" ca="1" si="43"/>
        <v>99.80905995412661</v>
      </c>
      <c r="Z207" s="89"/>
      <c r="AA207" s="89"/>
      <c r="AB207" s="92">
        <f t="shared" ca="1" si="44"/>
        <v>0</v>
      </c>
      <c r="AD207" s="93"/>
    </row>
    <row r="208" spans="1:30" x14ac:dyDescent="0.2">
      <c r="A208" s="87"/>
      <c r="B208" s="853"/>
      <c r="C208" s="854"/>
      <c r="D208" s="2" t="str">
        <f t="shared" ca="1" si="30"/>
        <v/>
      </c>
      <c r="E208" s="91" t="str">
        <f t="shared" ca="1" si="31"/>
        <v/>
      </c>
      <c r="F208" s="89"/>
      <c r="G208" s="89"/>
      <c r="H208" s="92" t="str">
        <f t="shared" ca="1" si="32"/>
        <v/>
      </c>
      <c r="I208" s="2" t="str">
        <f t="shared" ca="1" si="33"/>
        <v/>
      </c>
      <c r="J208" s="91" t="str">
        <f t="shared" ca="1" si="34"/>
        <v/>
      </c>
      <c r="K208" s="89"/>
      <c r="L208" s="89"/>
      <c r="M208" s="92" t="str">
        <f t="shared" ca="1" si="35"/>
        <v/>
      </c>
      <c r="N208" s="2" t="str">
        <f t="shared" ca="1" si="36"/>
        <v/>
      </c>
      <c r="O208" s="91" t="str">
        <f t="shared" ca="1" si="37"/>
        <v/>
      </c>
      <c r="P208" s="89"/>
      <c r="Q208" s="89"/>
      <c r="R208" s="92" t="str">
        <f t="shared" ca="1" si="38"/>
        <v/>
      </c>
      <c r="S208" s="2" t="str">
        <f t="shared" ca="1" si="39"/>
        <v/>
      </c>
      <c r="T208" s="91" t="str">
        <f t="shared" ca="1" si="40"/>
        <v/>
      </c>
      <c r="U208" s="89"/>
      <c r="V208" s="89"/>
      <c r="W208" s="92" t="str">
        <f t="shared" ca="1" si="41"/>
        <v/>
      </c>
      <c r="X208" s="2" t="str">
        <f t="shared" ca="1" si="42"/>
        <v/>
      </c>
      <c r="Y208" s="91" t="str">
        <f t="shared" ca="1" si="43"/>
        <v/>
      </c>
      <c r="Z208" s="89"/>
      <c r="AA208" s="89"/>
      <c r="AB208" s="92" t="str">
        <f t="shared" ca="1" si="44"/>
        <v/>
      </c>
    </row>
    <row r="209" spans="1:28" x14ac:dyDescent="0.2">
      <c r="A209" s="87"/>
      <c r="B209" s="853"/>
      <c r="C209" s="854"/>
      <c r="D209" s="2" t="str">
        <f t="shared" ca="1" si="30"/>
        <v/>
      </c>
      <c r="E209" s="91" t="str">
        <f t="shared" ca="1" si="31"/>
        <v/>
      </c>
      <c r="F209" s="89"/>
      <c r="G209" s="89"/>
      <c r="H209" s="92" t="str">
        <f t="shared" ca="1" si="32"/>
        <v/>
      </c>
      <c r="I209" s="2" t="str">
        <f t="shared" ca="1" si="33"/>
        <v/>
      </c>
      <c r="J209" s="91" t="str">
        <f t="shared" ca="1" si="34"/>
        <v/>
      </c>
      <c r="K209" s="89"/>
      <c r="L209" s="89"/>
      <c r="M209" s="92" t="str">
        <f t="shared" ca="1" si="35"/>
        <v/>
      </c>
      <c r="N209" s="2" t="str">
        <f t="shared" ca="1" si="36"/>
        <v/>
      </c>
      <c r="O209" s="91" t="str">
        <f t="shared" ca="1" si="37"/>
        <v/>
      </c>
      <c r="P209" s="89"/>
      <c r="Q209" s="89"/>
      <c r="R209" s="92" t="str">
        <f t="shared" ca="1" si="38"/>
        <v/>
      </c>
      <c r="S209" s="2" t="str">
        <f t="shared" ca="1" si="39"/>
        <v/>
      </c>
      <c r="T209" s="91" t="str">
        <f t="shared" ca="1" si="40"/>
        <v/>
      </c>
      <c r="U209" s="89"/>
      <c r="V209" s="89"/>
      <c r="W209" s="92" t="str">
        <f t="shared" ca="1" si="41"/>
        <v/>
      </c>
      <c r="X209" s="2" t="str">
        <f t="shared" ca="1" si="42"/>
        <v/>
      </c>
      <c r="Y209" s="91" t="str">
        <f t="shared" ca="1" si="43"/>
        <v/>
      </c>
      <c r="Z209" s="89"/>
      <c r="AA209" s="89"/>
      <c r="AB209" s="92" t="str">
        <f t="shared" ca="1" si="44"/>
        <v/>
      </c>
    </row>
    <row r="210" spans="1:28" x14ac:dyDescent="0.2">
      <c r="A210" s="87"/>
      <c r="B210" s="853"/>
      <c r="C210" s="854"/>
      <c r="D210" s="2" t="str">
        <f t="shared" ca="1" si="30"/>
        <v/>
      </c>
      <c r="E210" s="91" t="str">
        <f t="shared" ca="1" si="31"/>
        <v/>
      </c>
      <c r="F210" s="89"/>
      <c r="G210" s="89"/>
      <c r="H210" s="92" t="str">
        <f t="shared" ca="1" si="32"/>
        <v/>
      </c>
      <c r="I210" s="2" t="str">
        <f t="shared" ca="1" si="33"/>
        <v/>
      </c>
      <c r="J210" s="91" t="str">
        <f t="shared" ca="1" si="34"/>
        <v/>
      </c>
      <c r="K210" s="89"/>
      <c r="L210" s="89"/>
      <c r="M210" s="92" t="str">
        <f t="shared" ca="1" si="35"/>
        <v/>
      </c>
      <c r="N210" s="2" t="str">
        <f t="shared" ca="1" si="36"/>
        <v/>
      </c>
      <c r="O210" s="91" t="str">
        <f t="shared" ca="1" si="37"/>
        <v/>
      </c>
      <c r="P210" s="89"/>
      <c r="Q210" s="89"/>
      <c r="R210" s="92" t="str">
        <f t="shared" ca="1" si="38"/>
        <v/>
      </c>
      <c r="S210" s="2" t="str">
        <f t="shared" ca="1" si="39"/>
        <v/>
      </c>
      <c r="T210" s="91" t="str">
        <f t="shared" ca="1" si="40"/>
        <v/>
      </c>
      <c r="U210" s="89"/>
      <c r="V210" s="89"/>
      <c r="W210" s="92" t="str">
        <f t="shared" ca="1" si="41"/>
        <v/>
      </c>
      <c r="X210" s="2" t="str">
        <f t="shared" ca="1" si="42"/>
        <v/>
      </c>
      <c r="Y210" s="91" t="str">
        <f t="shared" ca="1" si="43"/>
        <v/>
      </c>
      <c r="Z210" s="89"/>
      <c r="AA210" s="89"/>
      <c r="AB210" s="92" t="str">
        <f t="shared" ca="1" si="44"/>
        <v/>
      </c>
    </row>
    <row r="211" spans="1:28" x14ac:dyDescent="0.2">
      <c r="A211" s="87"/>
      <c r="B211" s="853"/>
      <c r="C211" s="854"/>
      <c r="D211" s="2" t="str">
        <f t="shared" ca="1" si="30"/>
        <v/>
      </c>
      <c r="E211" s="91" t="str">
        <f t="shared" ca="1" si="31"/>
        <v/>
      </c>
      <c r="F211" s="89"/>
      <c r="G211" s="89"/>
      <c r="H211" s="92" t="str">
        <f t="shared" ca="1" si="32"/>
        <v/>
      </c>
      <c r="I211" s="2" t="str">
        <f t="shared" ca="1" si="33"/>
        <v/>
      </c>
      <c r="J211" s="91" t="str">
        <f t="shared" ca="1" si="34"/>
        <v/>
      </c>
      <c r="K211" s="89"/>
      <c r="L211" s="89"/>
      <c r="M211" s="92" t="str">
        <f t="shared" ca="1" si="35"/>
        <v/>
      </c>
      <c r="N211" s="2" t="str">
        <f t="shared" ca="1" si="36"/>
        <v/>
      </c>
      <c r="O211" s="91" t="str">
        <f t="shared" ca="1" si="37"/>
        <v/>
      </c>
      <c r="P211" s="89"/>
      <c r="Q211" s="89"/>
      <c r="R211" s="92" t="str">
        <f t="shared" ca="1" si="38"/>
        <v/>
      </c>
      <c r="S211" s="2" t="str">
        <f t="shared" ca="1" si="39"/>
        <v/>
      </c>
      <c r="T211" s="91" t="str">
        <f t="shared" ca="1" si="40"/>
        <v/>
      </c>
      <c r="U211" s="89"/>
      <c r="V211" s="89"/>
      <c r="W211" s="92" t="str">
        <f t="shared" ca="1" si="41"/>
        <v/>
      </c>
      <c r="X211" s="2" t="str">
        <f t="shared" ca="1" si="42"/>
        <v/>
      </c>
      <c r="Y211" s="91" t="str">
        <f t="shared" ca="1" si="43"/>
        <v/>
      </c>
      <c r="Z211" s="89"/>
      <c r="AA211" s="89"/>
      <c r="AB211" s="92" t="str">
        <f t="shared" ca="1" si="44"/>
        <v/>
      </c>
    </row>
    <row r="212" spans="1:28" x14ac:dyDescent="0.2">
      <c r="A212" s="87"/>
      <c r="B212" s="853"/>
      <c r="C212" s="854"/>
      <c r="D212" s="2" t="str">
        <f t="shared" ca="1" si="30"/>
        <v/>
      </c>
      <c r="E212" s="91" t="str">
        <f t="shared" ca="1" si="31"/>
        <v/>
      </c>
      <c r="F212" s="89"/>
      <c r="G212" s="89"/>
      <c r="H212" s="92" t="str">
        <f t="shared" ca="1" si="32"/>
        <v/>
      </c>
      <c r="I212" s="2" t="str">
        <f t="shared" ca="1" si="33"/>
        <v/>
      </c>
      <c r="J212" s="91" t="str">
        <f t="shared" ca="1" si="34"/>
        <v/>
      </c>
      <c r="K212" s="89"/>
      <c r="L212" s="89"/>
      <c r="M212" s="92" t="str">
        <f t="shared" ca="1" si="35"/>
        <v/>
      </c>
      <c r="N212" s="2" t="str">
        <f t="shared" ca="1" si="36"/>
        <v/>
      </c>
      <c r="O212" s="91" t="str">
        <f t="shared" ca="1" si="37"/>
        <v/>
      </c>
      <c r="P212" s="89"/>
      <c r="Q212" s="89"/>
      <c r="R212" s="92" t="str">
        <f t="shared" ca="1" si="38"/>
        <v/>
      </c>
      <c r="S212" s="2" t="str">
        <f t="shared" ca="1" si="39"/>
        <v/>
      </c>
      <c r="T212" s="91" t="str">
        <f t="shared" ca="1" si="40"/>
        <v/>
      </c>
      <c r="U212" s="89"/>
      <c r="V212" s="89"/>
      <c r="W212" s="92" t="str">
        <f t="shared" ca="1" si="41"/>
        <v/>
      </c>
      <c r="X212" s="2" t="str">
        <f t="shared" ca="1" si="42"/>
        <v/>
      </c>
      <c r="Y212" s="91" t="str">
        <f t="shared" ca="1" si="43"/>
        <v/>
      </c>
      <c r="Z212" s="89"/>
      <c r="AA212" s="89"/>
      <c r="AB212" s="92" t="str">
        <f t="shared" ca="1" si="44"/>
        <v/>
      </c>
    </row>
    <row r="213" spans="1:28" x14ac:dyDescent="0.2">
      <c r="A213" s="87"/>
      <c r="B213" s="853"/>
      <c r="C213" s="854"/>
      <c r="D213" s="2" t="str">
        <f t="shared" ca="1" si="30"/>
        <v/>
      </c>
      <c r="E213" s="91" t="str">
        <f t="shared" ca="1" si="31"/>
        <v/>
      </c>
      <c r="F213" s="89"/>
      <c r="G213" s="89"/>
      <c r="H213" s="92" t="str">
        <f t="shared" ca="1" si="32"/>
        <v/>
      </c>
      <c r="I213" s="2" t="str">
        <f t="shared" ca="1" si="33"/>
        <v/>
      </c>
      <c r="J213" s="91" t="str">
        <f t="shared" ca="1" si="34"/>
        <v/>
      </c>
      <c r="K213" s="89"/>
      <c r="L213" s="89"/>
      <c r="M213" s="92" t="str">
        <f t="shared" ca="1" si="35"/>
        <v/>
      </c>
      <c r="N213" s="2" t="str">
        <f t="shared" ca="1" si="36"/>
        <v/>
      </c>
      <c r="O213" s="91" t="str">
        <f t="shared" ca="1" si="37"/>
        <v/>
      </c>
      <c r="P213" s="89"/>
      <c r="Q213" s="89"/>
      <c r="R213" s="92" t="str">
        <f t="shared" ca="1" si="38"/>
        <v/>
      </c>
      <c r="S213" s="2" t="str">
        <f t="shared" ca="1" si="39"/>
        <v/>
      </c>
      <c r="T213" s="91" t="str">
        <f t="shared" ca="1" si="40"/>
        <v/>
      </c>
      <c r="U213" s="89"/>
      <c r="V213" s="89"/>
      <c r="W213" s="92" t="str">
        <f t="shared" ca="1" si="41"/>
        <v/>
      </c>
      <c r="X213" s="2" t="str">
        <f t="shared" ca="1" si="42"/>
        <v/>
      </c>
      <c r="Y213" s="91" t="str">
        <f t="shared" ca="1" si="43"/>
        <v/>
      </c>
      <c r="Z213" s="89"/>
      <c r="AA213" s="89"/>
      <c r="AB213" s="92" t="str">
        <f t="shared" ca="1" si="44"/>
        <v/>
      </c>
    </row>
    <row r="214" spans="1:28" x14ac:dyDescent="0.2">
      <c r="A214" s="87"/>
      <c r="B214" s="853"/>
      <c r="C214" s="854"/>
      <c r="D214" s="2" t="str">
        <f t="shared" ca="1" si="30"/>
        <v/>
      </c>
      <c r="E214" s="91" t="str">
        <f t="shared" ca="1" si="31"/>
        <v/>
      </c>
      <c r="F214" s="89"/>
      <c r="G214" s="89"/>
      <c r="H214" s="92" t="str">
        <f t="shared" ca="1" si="32"/>
        <v/>
      </c>
      <c r="I214" s="2" t="str">
        <f t="shared" ca="1" si="33"/>
        <v/>
      </c>
      <c r="J214" s="91" t="str">
        <f t="shared" ca="1" si="34"/>
        <v/>
      </c>
      <c r="K214" s="89"/>
      <c r="L214" s="89"/>
      <c r="M214" s="92" t="str">
        <f t="shared" ca="1" si="35"/>
        <v/>
      </c>
      <c r="N214" s="2" t="str">
        <f t="shared" ca="1" si="36"/>
        <v/>
      </c>
      <c r="O214" s="91" t="str">
        <f t="shared" ca="1" si="37"/>
        <v/>
      </c>
      <c r="P214" s="89"/>
      <c r="Q214" s="89"/>
      <c r="R214" s="92" t="str">
        <f t="shared" ca="1" si="38"/>
        <v/>
      </c>
      <c r="S214" s="2" t="str">
        <f t="shared" ca="1" si="39"/>
        <v/>
      </c>
      <c r="T214" s="91" t="str">
        <f t="shared" ca="1" si="40"/>
        <v/>
      </c>
      <c r="U214" s="89"/>
      <c r="V214" s="89"/>
      <c r="W214" s="92" t="str">
        <f t="shared" ca="1" si="41"/>
        <v/>
      </c>
      <c r="X214" s="2" t="str">
        <f t="shared" ca="1" si="42"/>
        <v/>
      </c>
      <c r="Y214" s="91" t="str">
        <f t="shared" ca="1" si="43"/>
        <v/>
      </c>
      <c r="Z214" s="89"/>
      <c r="AA214" s="89"/>
      <c r="AB214" s="92" t="str">
        <f t="shared" ca="1" si="44"/>
        <v/>
      </c>
    </row>
    <row r="215" spans="1:28" x14ac:dyDescent="0.2">
      <c r="A215" s="87"/>
      <c r="B215" s="853"/>
      <c r="C215" s="854"/>
      <c r="D215" s="2" t="str">
        <f t="shared" ca="1" si="30"/>
        <v/>
      </c>
      <c r="E215" s="91" t="str">
        <f t="shared" ca="1" si="31"/>
        <v/>
      </c>
      <c r="F215" s="89"/>
      <c r="G215" s="89"/>
      <c r="H215" s="92" t="str">
        <f t="shared" ca="1" si="32"/>
        <v/>
      </c>
      <c r="I215" s="2" t="str">
        <f t="shared" ca="1" si="33"/>
        <v/>
      </c>
      <c r="J215" s="91" t="str">
        <f t="shared" ca="1" si="34"/>
        <v/>
      </c>
      <c r="K215" s="89"/>
      <c r="L215" s="89"/>
      <c r="M215" s="92" t="str">
        <f t="shared" ca="1" si="35"/>
        <v/>
      </c>
      <c r="N215" s="2" t="str">
        <f t="shared" ca="1" si="36"/>
        <v/>
      </c>
      <c r="O215" s="91" t="str">
        <f t="shared" ca="1" si="37"/>
        <v/>
      </c>
      <c r="P215" s="89"/>
      <c r="Q215" s="89"/>
      <c r="R215" s="92" t="str">
        <f t="shared" ca="1" si="38"/>
        <v/>
      </c>
      <c r="S215" s="2" t="str">
        <f t="shared" ca="1" si="39"/>
        <v/>
      </c>
      <c r="T215" s="91" t="str">
        <f t="shared" ca="1" si="40"/>
        <v/>
      </c>
      <c r="U215" s="89"/>
      <c r="V215" s="89"/>
      <c r="W215" s="92" t="str">
        <f t="shared" ca="1" si="41"/>
        <v/>
      </c>
      <c r="X215" s="2" t="str">
        <f t="shared" ca="1" si="42"/>
        <v/>
      </c>
      <c r="Y215" s="91" t="str">
        <f t="shared" ca="1" si="43"/>
        <v/>
      </c>
      <c r="Z215" s="89"/>
      <c r="AA215" s="89"/>
      <c r="AB215" s="92" t="str">
        <f t="shared" ca="1" si="44"/>
        <v/>
      </c>
    </row>
    <row r="216" spans="1:28" x14ac:dyDescent="0.2">
      <c r="A216" s="87"/>
      <c r="B216" s="855"/>
      <c r="C216" s="856"/>
      <c r="D216" s="3" t="str">
        <f t="shared" ca="1" si="30"/>
        <v/>
      </c>
      <c r="E216" s="94" t="str">
        <f t="shared" ca="1" si="31"/>
        <v/>
      </c>
      <c r="F216" s="95"/>
      <c r="G216" s="96"/>
      <c r="H216" s="97" t="str">
        <f t="shared" ca="1" si="32"/>
        <v/>
      </c>
      <c r="I216" s="3" t="str">
        <f t="shared" ca="1" si="33"/>
        <v/>
      </c>
      <c r="J216" s="94" t="str">
        <f t="shared" ca="1" si="34"/>
        <v/>
      </c>
      <c r="K216" s="95"/>
      <c r="L216" s="96"/>
      <c r="M216" s="97" t="str">
        <f t="shared" ca="1" si="35"/>
        <v/>
      </c>
      <c r="N216" s="3" t="str">
        <f t="shared" ca="1" si="36"/>
        <v/>
      </c>
      <c r="O216" s="94" t="str">
        <f t="shared" ca="1" si="37"/>
        <v/>
      </c>
      <c r="P216" s="95"/>
      <c r="Q216" s="96"/>
      <c r="R216" s="97" t="str">
        <f t="shared" ca="1" si="38"/>
        <v/>
      </c>
      <c r="S216" s="3" t="str">
        <f t="shared" ca="1" si="39"/>
        <v/>
      </c>
      <c r="T216" s="94" t="str">
        <f t="shared" ca="1" si="40"/>
        <v/>
      </c>
      <c r="U216" s="95"/>
      <c r="V216" s="96"/>
      <c r="W216" s="97" t="str">
        <f t="shared" ca="1" si="41"/>
        <v/>
      </c>
      <c r="X216" s="3" t="str">
        <f t="shared" ca="1" si="42"/>
        <v/>
      </c>
      <c r="Y216" s="94" t="str">
        <f t="shared" ca="1" si="43"/>
        <v/>
      </c>
      <c r="Z216" s="95"/>
      <c r="AA216" s="96"/>
      <c r="AB216" s="97" t="str">
        <f t="shared" ca="1" si="44"/>
        <v/>
      </c>
    </row>
    <row r="217" spans="1:28" ht="11.25" customHeight="1" x14ac:dyDescent="0.2"/>
    <row r="218" spans="1:28" ht="22.5" customHeight="1" x14ac:dyDescent="0.25">
      <c r="B218" s="2175" t="str">
        <f>CONCATENATE("Urban use of sanitation facilities, ",C199,"–",C200)</f>
        <v>Urban use of sanitation facilities, 2005–2020</v>
      </c>
      <c r="C218" s="2176"/>
      <c r="D218" s="2176"/>
      <c r="E218" s="2176"/>
      <c r="F218" s="2176"/>
      <c r="G218" s="2176"/>
      <c r="H218" s="2176"/>
      <c r="I218" s="2176"/>
      <c r="J218" s="2176"/>
      <c r="K218" s="2176"/>
      <c r="L218" s="2176"/>
      <c r="N218" s="98"/>
      <c r="O218" s="98"/>
      <c r="P218" s="98"/>
      <c r="Q218" s="98"/>
      <c r="R218" s="98"/>
      <c r="S218" s="2199" t="s">
        <v>11</v>
      </c>
      <c r="T218" s="2200"/>
      <c r="U218" s="2200"/>
      <c r="V218" s="2200"/>
      <c r="W218" s="2201"/>
      <c r="X218" s="98"/>
      <c r="Y218" s="98"/>
      <c r="Z218" s="98"/>
      <c r="AA218" s="98"/>
      <c r="AB218" s="99"/>
    </row>
    <row r="219" spans="1:28" ht="7.5" customHeight="1" x14ac:dyDescent="0.2"/>
    <row r="220" spans="1:28" ht="22.5" customHeight="1" x14ac:dyDescent="0.2"/>
    <row r="221" spans="1:28" ht="22.5" customHeight="1" x14ac:dyDescent="0.2"/>
    <row r="222" spans="1:28" ht="22.5" customHeight="1" x14ac:dyDescent="0.2"/>
    <row r="223" spans="1:28" ht="22.5" customHeight="1" x14ac:dyDescent="0.2"/>
    <row r="224" spans="1:28"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53" spans="2:28"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spans="2:28"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spans="2:28"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spans="2:28"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spans="2:28"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pans="1:30" s="40" customFormat="1" ht="16.5" customHeight="1" x14ac:dyDescent="0.2">
      <c r="A297" s="2197" t="s">
        <v>7</v>
      </c>
      <c r="B297" s="2197"/>
      <c r="C297" s="2197"/>
      <c r="D297" s="2194" t="s">
        <v>0</v>
      </c>
      <c r="E297" s="2195"/>
      <c r="F297" s="2195"/>
      <c r="G297" s="2195"/>
      <c r="H297" s="2196"/>
      <c r="I297" s="2194" t="s">
        <v>1</v>
      </c>
      <c r="J297" s="2195"/>
      <c r="K297" s="2195"/>
      <c r="L297" s="2195"/>
      <c r="M297" s="2196"/>
      <c r="N297" s="2194" t="s">
        <v>2</v>
      </c>
      <c r="O297" s="2195"/>
      <c r="P297" s="2195"/>
      <c r="Q297" s="2195"/>
      <c r="R297" s="2196"/>
      <c r="S297" s="2194" t="s">
        <v>3</v>
      </c>
      <c r="T297" s="2195"/>
      <c r="U297" s="2195"/>
      <c r="V297" s="2195"/>
      <c r="W297" s="2196"/>
      <c r="X297" s="2194" t="s">
        <v>4</v>
      </c>
      <c r="Y297" s="2195"/>
      <c r="Z297" s="2195"/>
      <c r="AA297" s="2195"/>
      <c r="AB297" s="2196"/>
    </row>
    <row r="298" spans="1:30" s="44" customFormat="1" ht="22.5" customHeight="1" x14ac:dyDescent="0.2">
      <c r="A298" s="2198"/>
      <c r="B298" s="2198"/>
      <c r="C298" s="2198"/>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pans="1:30" s="64" customFormat="1" ht="15" customHeight="1" x14ac:dyDescent="0.2">
      <c r="A299" s="2202" t="s">
        <v>10</v>
      </c>
      <c r="B299" s="2203"/>
      <c r="C299" s="233">
        <v>2005</v>
      </c>
      <c r="D299" s="56">
        <f ca="1">IF((D301+H301)&gt;100,D301*100/(D301+H301),D301)</f>
        <v>82.491207115580437</v>
      </c>
      <c r="E299" s="105">
        <f ca="1">D299*AVERAGEIF(E305:E316,"&gt;0")/100</f>
        <v>79.258924465892918</v>
      </c>
      <c r="F299" s="58">
        <f ca="1">D299*(100-AVERAGEIF(E305:E316,"&gt;0"))/100</f>
        <v>3.2322826496875194</v>
      </c>
      <c r="G299" s="59">
        <f ca="1">100-(E299+F299+H299)</f>
        <v>6.8544373799179539</v>
      </c>
      <c r="H299" s="60">
        <f ca="1">IF((D301+H301)&gt;100,H301*100/(D301+H301),H301)</f>
        <v>10.654355504501609</v>
      </c>
      <c r="I299" s="56">
        <f ca="1">IF((I301+M301)&gt;100,I301*100/(I301+M301),I301)</f>
        <v>99.301187470157686</v>
      </c>
      <c r="J299" s="105">
        <f ca="1">I299*AVERAGEIF(J305:J316,"&gt;0")/100</f>
        <v>96.766441893127578</v>
      </c>
      <c r="K299" s="61">
        <f ca="1">I299*(100-AVERAGEIF(J305:J316,"&gt;0"))/100</f>
        <v>2.5347455770301113</v>
      </c>
      <c r="L299" s="62">
        <f ca="1">100-(J299+K299+M299)</f>
        <v>0.41436170890973756</v>
      </c>
      <c r="M299" s="63">
        <f ca="1">IF((I301+M301)&gt;100,M301*100/(I301+M301),M301)</f>
        <v>0.28445082093257668</v>
      </c>
      <c r="N299" s="56">
        <f ca="1">IF((N301+R301)&gt;100,N301*100/(N301+R301),N301)</f>
        <v>100</v>
      </c>
      <c r="O299" s="105">
        <f ca="1">N299*AVERAGEIF(O305:O316,"&gt;0")/100</f>
        <v>96.938853413728168</v>
      </c>
      <c r="P299" s="61">
        <f ca="1">N299*(100-AVERAGEIF(O305:O316,"&gt;0"))/100</f>
        <v>3.0611465862718319</v>
      </c>
      <c r="Q299" s="62">
        <f ca="1">100-(O299+P299+R299)</f>
        <v>0</v>
      </c>
      <c r="R299" s="63">
        <f ca="1">IF((N301+R301)&gt;100,R301*100/(N301+R301),R301)</f>
        <v>0</v>
      </c>
      <c r="S299" s="56">
        <f ca="1">IF((S301+W301)&gt;100,S301*100/(S301+W301),S301)</f>
        <v>98.954084156902297</v>
      </c>
      <c r="T299" s="105">
        <f ca="1">S299*AVERAGEIF(T305:T316,"&gt;0")/100</f>
        <v>95.96943258587072</v>
      </c>
      <c r="U299" s="61">
        <f ca="1">S299*(100-AVERAGEIF(T305:T316,"&gt;0"))/100</f>
        <v>2.9846515710315629</v>
      </c>
      <c r="V299" s="62">
        <f ca="1">100-(T299+U299+W299)</f>
        <v>0.70084894347192517</v>
      </c>
      <c r="W299" s="63">
        <f ca="1">IF((S301+W301)&gt;100,W301*100/(S301+W301),W301)</f>
        <v>0.34506689962579173</v>
      </c>
      <c r="X299" s="56">
        <f ca="1">IF((X301+AB301)&gt;100,X301*100/(X301+AB301),X301)</f>
        <v>99.552732544335754</v>
      </c>
      <c r="Y299" s="105">
        <f ca="1">X299*AVERAGEIF(Y305:Y316,"&gt;0")/100</f>
        <v>97.034614836130785</v>
      </c>
      <c r="Z299" s="61">
        <f ca="1">X299*(100-AVERAGEIF(Y305:Y316,"&gt;0"))/100</f>
        <v>2.5181177082049677</v>
      </c>
      <c r="AA299" s="62">
        <f ca="1">100-(Y299+Z299+AB299)</f>
        <v>0.44726745566424597</v>
      </c>
      <c r="AB299" s="63">
        <f ca="1">IF((X301+AB301)&gt;100,AB301*100/(X301+AB301),AB301)</f>
        <v>0</v>
      </c>
    </row>
    <row r="300" spans="1:30" s="64" customFormat="1" ht="15" customHeight="1" x14ac:dyDescent="0.2">
      <c r="A300" s="2204"/>
      <c r="B300" s="2205"/>
      <c r="C300" s="234">
        <v>2020</v>
      </c>
      <c r="D300" s="65">
        <f ca="1">IF((D302+H302)&gt;100,D302*100/(D302+H302),D302)</f>
        <v>95.773555771739211</v>
      </c>
      <c r="E300" s="106">
        <f ca="1">D300*AVERAGEIF(E305:E316,"&gt;0")/100</f>
        <v>92.020826075516794</v>
      </c>
      <c r="F300" s="67">
        <f ca="1">D300*(100-AVERAGEIF(E305:E316,"&gt;0"))/100</f>
        <v>3.752729696222417</v>
      </c>
      <c r="G300" s="68">
        <f ca="1">100-(E300+F300+H300)</f>
        <v>4.2264442282607888</v>
      </c>
      <c r="H300" s="69">
        <f ca="1">IF((D302+H302)&gt;100,H302*100/(D302+H302),H302)</f>
        <v>0</v>
      </c>
      <c r="I300" s="65">
        <f ca="1">IF((I302+M302)&gt;100,I302*100/(I302+M302),I302)</f>
        <v>98.350495878530467</v>
      </c>
      <c r="J300" s="106">
        <f ca="1">I300*AVERAGEIF(J305:J316,"&gt;0")/100</f>
        <v>95.840017496771523</v>
      </c>
      <c r="K300" s="67">
        <f ca="1">I300*(100-AVERAGEIF(J305:J316,"&gt;0"))/100</f>
        <v>2.5104783817589471</v>
      </c>
      <c r="L300" s="68">
        <f ca="1">100-(J300+K300+M300)</f>
        <v>1.5405072966663766</v>
      </c>
      <c r="M300" s="69">
        <f ca="1">IF((I302+M302)&gt;100,M302*100/(I302+M302),M302)</f>
        <v>0.10899682480315676</v>
      </c>
      <c r="N300" s="65">
        <f ca="1">IF((N302+R302)&gt;100,N302*100/(N302+R302),N302)</f>
        <v>98.097904982391185</v>
      </c>
      <c r="O300" s="106">
        <f ca="1">N300*AVERAGEIF(O305:O316,"&gt;0")/100</f>
        <v>95.094984312818525</v>
      </c>
      <c r="P300" s="67">
        <f ca="1">N300*(100-AVERAGEIF(O305:O316,"&gt;0"))/100</f>
        <v>3.0029206695726534</v>
      </c>
      <c r="Q300" s="68">
        <f ca="1">100-(O300+P300+R300)</f>
        <v>1.9020950176088149</v>
      </c>
      <c r="R300" s="69">
        <f ca="1">IF((N302+R302)&gt;100,R302*100/(N302+R302),R302)</f>
        <v>0</v>
      </c>
      <c r="S300" s="65">
        <f ca="1">IF((S302+W302)&gt;100,S302*100/(S302+W302),S302)</f>
        <v>98.271096970967335</v>
      </c>
      <c r="T300" s="106">
        <f ca="1">S300*AVERAGEIF(T305:T316,"&gt;0")/100</f>
        <v>95.307045648979184</v>
      </c>
      <c r="U300" s="67">
        <f ca="1">S300*(100-AVERAGEIF(T305:T316,"&gt;0"))/100</f>
        <v>2.9640513219881477</v>
      </c>
      <c r="V300" s="68">
        <f ca="1">100-(T300+U300+W300)</f>
        <v>1.728903029032665</v>
      </c>
      <c r="W300" s="69">
        <f ca="1">IF((S302+W302)&gt;100,W302*100/(S302+W302),W302)</f>
        <v>0</v>
      </c>
      <c r="X300" s="65">
        <f ca="1">IF((X302+AB302)&gt;100,X302*100/(X302+AB302),X302)</f>
        <v>98.479416974832958</v>
      </c>
      <c r="Y300" s="106">
        <f ca="1">X300*AVERAGEIF(Y305:Y316,"&gt;0")/100</f>
        <v>95.988448043692983</v>
      </c>
      <c r="Z300" s="67">
        <f ca="1">X300*(100-AVERAGEIF(Y305:Y316,"&gt;0"))/100</f>
        <v>2.4909689311399741</v>
      </c>
      <c r="AA300" s="68">
        <f ca="1">100-(Y300+Z300+AB300)</f>
        <v>1.520583025167042</v>
      </c>
      <c r="AB300" s="69">
        <f ca="1">IF((X302+AB302)&gt;100,AB302*100/(X302+AB302),AB302)</f>
        <v>0</v>
      </c>
    </row>
    <row r="301" spans="1:30" hidden="1" x14ac:dyDescent="0.2">
      <c r="A301" s="2206" t="s">
        <v>12</v>
      </c>
      <c r="B301" s="2207"/>
      <c r="C301" s="70">
        <f>MinRegYear(C299,C305:C316)</f>
        <v>2009</v>
      </c>
      <c r="D301" s="71">
        <f ca="1">IF(MAX(C305:C316)-MIN(C305:C316)&lt;5,AVERAGEIF(C305:C316,"&gt;0",D305:D316),
IF(FORECAST($C301,D$305:D$316,$C$305:$C$316)&lt;0,0,
IF(FORECAST($C301,D$305:D$316,$C$305:$C$316)&gt;100,100,
FORECAST($C301,D$305:D$316,$C$305:$C$316))))</f>
        <v>82.491207115580437</v>
      </c>
      <c r="E301" s="72"/>
      <c r="F301" s="73"/>
      <c r="G301" s="73"/>
      <c r="H301" s="74">
        <f ca="1">IF(MAX(C305:C316)-MIN(C305:C316)&lt;5,AVERAGEIF(C305:C316,"&gt;0",H305:H316),
IF(FORECAST($C301,H$305:H$316,$C$305:$C$316)&lt;0,0,
IF(FORECAST($C301,H$305:H$316,$C$305:$C$316)&gt;100,100,
FORECAST($C301,H$305:H$316,$C$305:$C$316))))</f>
        <v>10.654355504501609</v>
      </c>
      <c r="I301" s="71">
        <f ca="1">IF(MAX(C305:C316)-MIN(C305:C316)&lt;5,AVERAGEIF(C305:C316,"&gt;0",I305:I316),
IF(FORECAST($C301,I$305:I$316,$C$305:$C$316)&lt;0,0,
IF(FORECAST($C301,I$305:I$316,$C$305:$C$316)&gt;100,100,
FORECAST($C301,I$305:I$316,$C$305:$C$316))))</f>
        <v>99.301187470157686</v>
      </c>
      <c r="J301" s="72"/>
      <c r="K301" s="73"/>
      <c r="L301" s="73"/>
      <c r="M301" s="74">
        <f ca="1">IF(MAX(C305:C316)-MIN(C305:C316)&lt;5,AVERAGEIF(C305:C316,"&gt;0",M305:M316),
IF(FORECAST($C301,M$305:M$316,$C$305:$C$316)&lt;0,0,
IF(FORECAST($C301,M$305:M$316,$C$305:$C$316)&gt;100,100,
FORECAST($C301,M$305:M$316,$C$305:$C$316))))</f>
        <v>0.28445082093257668</v>
      </c>
      <c r="N301" s="71">
        <f ca="1">IF(MAX(C305:C316)-MIN(C305:C316)&lt;5,AVERAGEIF(C305:C316,"&gt;0",N305:N316),
IF(FORECAST($C301,N$305:N$316,$C$305:$C$316)&lt;0,0,
IF(FORECAST($C301,N$305:N$316,$C$305:$C$316)&gt;100,100,
FORECAST($C301,N$305:N$316,$C$305:$C$316))))</f>
        <v>100</v>
      </c>
      <c r="O301" s="72"/>
      <c r="P301" s="73"/>
      <c r="Q301" s="73"/>
      <c r="R301" s="74">
        <f ca="1">IF(MAX(C305:C316)-MIN(C305:C316)&lt;5,AVERAGEIF(C305:C316,"&gt;0",R305:R316),
IF(FORECAST($C301,R$305:R$316,$C$305:$C$316)&lt;0,0,
IF(FORECAST($C301,R$305:R$316,$C$305:$C$316)&gt;100,100,
FORECAST($C301,R$305:R$316,$C$305:$C$316))))</f>
        <v>0</v>
      </c>
      <c r="S301" s="71">
        <f ca="1">IF(MAX(C305:C316)-MIN(C305:C316)&lt;5,AVERAGEIF(C305:C316,"&gt;0",S305:S316),
IF(FORECAST($C301,S$305:S$316,$C$305:$C$316)&lt;0,0,
IF(FORECAST($C301,S$305:S$316,$C$305:$C$316)&gt;100,100,
FORECAST($C301,S$305:S$316,$C$305:$C$316))))</f>
        <v>98.954084156902297</v>
      </c>
      <c r="T301" s="72"/>
      <c r="U301" s="73"/>
      <c r="V301" s="73"/>
      <c r="W301" s="74">
        <f ca="1">IF(MAX(C305:C316)-MIN(C305:C316)&lt;5,AVERAGEIF(C305:C316,"&gt;0",W305:W316),
IF(FORECAST($C301,W$305:W$316,$C$305:$C$316)&lt;0,0,
IF(FORECAST($C301,W$305:W$316,$C$305:$C$316)&gt;100,100,
FORECAST($C301,W$305:W$316,$C$305:$C$316))))</f>
        <v>0.34506689962579173</v>
      </c>
      <c r="X301" s="71">
        <f ca="1">IF(MAX(C305:C316)-MIN(C305:C316)&lt;5,AVERAGEIF(C305:C316,"&gt;0",X305:X316),
IF(FORECAST($C301,X$305:X$316,$C$305:$C$316)&lt;0,0,
IF(FORECAST($C301,X$305:X$316,$C$305:$C$316)&gt;100,100,
FORECAST($C301,X$305:X$316,$C$305:$C$316))))</f>
        <v>99.552732544335754</v>
      </c>
      <c r="Y301" s="72"/>
      <c r="Z301" s="73"/>
      <c r="AA301" s="73"/>
      <c r="AB301" s="74">
        <f ca="1">IF(MAX(C305:C316)-MIN(C305:C316)&lt;5,AVERAGEIF(C305:C316,"&gt;0",AB305:AB316),
IF(FORECAST($C301,AB$305:AB$316,$C$305:$C$316)&lt;0,0,
IF(FORECAST($C301,AB$305:AB$316,$C$305:$C$316)&gt;100,100,
FORECAST($C301,AB$305:AB$316,$C$305:$C$316))))</f>
        <v>0</v>
      </c>
    </row>
    <row r="302" spans="1:30" hidden="1" x14ac:dyDescent="0.2">
      <c r="A302" s="2208"/>
      <c r="B302" s="2209"/>
      <c r="C302" s="49">
        <f>MaxRegYear(C300,C305:C316)</f>
        <v>2020</v>
      </c>
      <c r="D302" s="75">
        <f ca="1">IF(MAX(C305:C316)-MIN(C305:C316)&lt;5,AVERAGEIF(C305:C316,"&gt;0",D305:D316),
IF(FORECAST($C302,D$305:D$316,$C$305:$C$316)&lt;0,0,
IF(FORECAST($C302,D$305:D$316,$C$305:$C$316)&gt;100,100,
FORECAST($C302,D$305:D$316,$C$305:$C$316))))</f>
        <v>95.773555771739211</v>
      </c>
      <c r="E302" s="76"/>
      <c r="F302" s="77"/>
      <c r="G302" s="77"/>
      <c r="H302" s="78">
        <f ca="1">IF(MAX(C305:C316)-MIN(C305:C316)&lt;5,AVERAGEIF(C305:C316,"&gt;0",H305:H316),
IF(FORECAST($C302,H$305:H$316,$C$305:$C$316)&lt;0,0,
IF(FORECAST($C302,H$305:H$316,$C$305:$C$316)&gt;100,100,
FORECAST($C302,H$305:H$316,$C$305:$C$316))))</f>
        <v>0</v>
      </c>
      <c r="I302" s="75">
        <f ca="1">IF(MAX(C305:C316)-MIN(C305:C316)&lt;5,AVERAGEIF(C305:C316,"&gt;0",I305:I316),
IF(FORECAST($C302,I$305:I$316,$C$305:$C$316)&lt;0,0,
IF(FORECAST($C302,I$305:I$316,$C$305:$C$316)&gt;100,100,
FORECAST($C302,I$305:I$316,$C$305:$C$316))))</f>
        <v>98.350495878530467</v>
      </c>
      <c r="J302" s="76"/>
      <c r="K302" s="77"/>
      <c r="L302" s="77"/>
      <c r="M302" s="78">
        <f ca="1">IF(MAX(C305:C316)-MIN(C305:C316)&lt;5,AVERAGEIF(C305:C316,"&gt;0",M305:M316),
IF(FORECAST($C302,M$305:M$316,$C$305:$C$316)&lt;0,0,
IF(FORECAST($C302,M$305:M$316,$C$305:$C$316)&gt;100,100,
FORECAST($C302,M$305:M$316,$C$305:$C$316))))</f>
        <v>0.10899682480315676</v>
      </c>
      <c r="N302" s="75">
        <f ca="1">IF(MAX(C305:C316)-MIN(C305:C316)&lt;5,AVERAGEIF(C305:C316,"&gt;0",N305:N316),
IF(FORECAST($C302,N$305:N$316,$C$305:$C$316)&lt;0,0,
IF(FORECAST($C302,N$305:N$316,$C$305:$C$316)&gt;100,100,
FORECAST($C302,N$305:N$316,$C$305:$C$316))))</f>
        <v>98.097904982391185</v>
      </c>
      <c r="O302" s="76"/>
      <c r="P302" s="77"/>
      <c r="Q302" s="77"/>
      <c r="R302" s="78">
        <f ca="1">IF(MAX(C305:C316)-MIN(C305:C316)&lt;5,AVERAGEIF(C305:C316,"&gt;0",R305:R316),
IF(FORECAST($C302,R$305:R$316,$C$305:$C$316)&lt;0,0,
IF(FORECAST($C302,R$305:R$316,$C$305:$C$316)&gt;100,100,
FORECAST($C302,R$305:R$316,$C$305:$C$316))))</f>
        <v>0</v>
      </c>
      <c r="S302" s="75">
        <f ca="1">IF(MAX(C305:C316)-MIN(C305:C316)&lt;5,AVERAGEIF(C305:C316,"&gt;0",S305:S316),
IF(FORECAST($C302,S$305:S$316,$C$305:$C$316)&lt;0,0,
IF(FORECAST($C302,S$305:S$316,$C$305:$C$316)&gt;100,100,
FORECAST($C302,S$305:S$316,$C$305:$C$316))))</f>
        <v>98.271096970967335</v>
      </c>
      <c r="T302" s="76"/>
      <c r="U302" s="77"/>
      <c r="V302" s="77"/>
      <c r="W302" s="78">
        <f ca="1">IF(MAX(C305:C316)-MIN(C305:C316)&lt;5,AVERAGEIF(C305:C316,"&gt;0",W305:W316),
IF(FORECAST($C302,W$305:W$316,$C$305:$C$316)&lt;0,0,
IF(FORECAST($C302,W$305:W$316,$C$305:$C$316)&gt;100,100,
FORECAST($C302,W$305:W$316,$C$305:$C$316))))</f>
        <v>0</v>
      </c>
      <c r="X302" s="75">
        <f ca="1">IF(MAX(C305:C316)-MIN(C305:C316)&lt;5,AVERAGEIF(C305:C316,"&gt;0",X305:X316),
IF(FORECAST($C302,X$305:X$316,$C$305:$C$316)&lt;0,0,
IF(FORECAST($C302,X$305:X$316,$C$305:$C$316)&gt;100,100,
FORECAST($C302,X$305:X$316,$C$305:$C$316))))</f>
        <v>98.479416974832958</v>
      </c>
      <c r="Y302" s="76"/>
      <c r="Z302" s="77"/>
      <c r="AA302" s="77"/>
      <c r="AB302" s="78">
        <f ca="1">IF(MAX(C305:C316)-MIN(C305:C316)&lt;5,AVERAGEIF(C305:C316,"&gt;0",AB305:AB316),
IF(FORECAST($C302,AB$305:AB$316,$C$305:$C$316)&lt;0,0,
IF(FORECAST($C302,AB$305:AB$316,$C$305:$C$316)&gt;100,100,
FORECAST($C302,AB$305:AB$316,$C$305:$C$316))))</f>
        <v>0</v>
      </c>
    </row>
    <row r="303" spans="1:30" ht="9" customHeight="1" x14ac:dyDescent="0.2">
      <c r="D303" s="79"/>
      <c r="I303" s="79"/>
      <c r="K303" s="39"/>
      <c r="L303" s="39"/>
      <c r="N303" s="79"/>
      <c r="P303" s="39"/>
      <c r="Q303" s="39"/>
      <c r="S303" s="79"/>
      <c r="U303" s="39"/>
      <c r="V303" s="39"/>
      <c r="X303" s="79"/>
      <c r="Z303" s="39"/>
      <c r="AA303" s="39"/>
      <c r="AB303" s="80"/>
    </row>
    <row r="304" spans="1:30" ht="22.5" customHeight="1"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spans="1:30" x14ac:dyDescent="0.2">
      <c r="A305" s="87"/>
      <c r="B305" s="851" t="s">
        <v>188</v>
      </c>
      <c r="C305" s="852">
        <v>2011</v>
      </c>
      <c r="D305" s="1">
        <f t="shared" ref="D305:D316" ca="1" si="45">IF(ISERROR(INDIRECT(CONCATENATE($B305,"!M122"))),"",INDIRECT(CONCATENATE($B305,"!M122")))</f>
        <v>78.662818767763767</v>
      </c>
      <c r="E305" s="91">
        <f t="shared" ref="E305:E316" ca="1" si="46">IF(ISERROR(INDIRECT(CONCATENATE($B305,"!M129"))),"",INDIRECT(CONCATENATE($B305,"!M129")))</f>
        <v>92.007795398868808</v>
      </c>
      <c r="F305" s="89"/>
      <c r="G305" s="89"/>
      <c r="H305" s="90">
        <f t="shared" ref="H305:H316" ca="1" si="47">IF(ISERROR(INDIRECT(CONCATENATE($B305,"!M127"))),"",INDIRECT(CONCATENATE($B305,"!M127")))</f>
        <v>12.181936439455741</v>
      </c>
      <c r="I305" s="1">
        <f t="shared" ref="I305:I316" ca="1" si="48">IF(ISERROR(INDIRECT(CONCATENATE($B305,"!N122"))),"",INDIRECT(CONCATENATE($B305,"!N122")))</f>
        <v>98.64329212448267</v>
      </c>
      <c r="J305" s="88">
        <f t="shared" ref="J305:J316" ca="1" si="49">IF(ISERROR(INDIRECT(CONCATENATE($B305,"!N129"))),"",INDIRECT(CONCATENATE($B305,"!N129")))</f>
        <v>93.410343102087822</v>
      </c>
      <c r="K305" s="89"/>
      <c r="L305" s="89"/>
      <c r="M305" s="90">
        <f t="shared" ref="M305:M316" ca="1" si="50">IF(ISERROR(INDIRECT(CONCATENATE($B305,"!N127"))),"",INDIRECT(CONCATENATE($B305,"!N127")))</f>
        <v>0.3890160973703341</v>
      </c>
      <c r="N305" s="1">
        <f t="shared" ref="N305:N316" ca="1" si="51">IF(ISERROR(INDIRECT(CONCATENATE($B305,"!O122"))),"",INDIRECT(CONCATENATE($B305,"!O122")))</f>
        <v>99.221799619412778</v>
      </c>
      <c r="O305" s="88">
        <f t="shared" ref="O305:O316" ca="1" si="52">IF(ISERROR(INDIRECT(CONCATENATE($B305,"!O129"))),"",INDIRECT(CONCATENATE($B305,"!O129")))</f>
        <v>91.754736543119733</v>
      </c>
      <c r="P305" s="89"/>
      <c r="Q305" s="89"/>
      <c r="R305" s="90">
        <f t="shared" ref="R305:R316" ca="1" si="53">IF(ISERROR(INDIRECT(CONCATENATE($B305,"!O127"))),"",INDIRECT(CONCATENATE($B305,"!O127")))</f>
        <v>0</v>
      </c>
      <c r="S305" s="1">
        <f t="shared" ref="S305:S316" ca="1" si="54">IF(ISERROR(INDIRECT(CONCATENATE($B305,"!P122"))),"",INDIRECT(CONCATENATE($B305,"!P122")))</f>
        <v>98.060148074553737</v>
      </c>
      <c r="T305" s="88">
        <f t="shared" ref="T305:T316" ca="1" si="55">IF(ISERROR(INDIRECT(CONCATENATE($B305,"!P129"))),"",INDIRECT(CONCATENATE($B305,"!P129")))</f>
        <v>92.11560026127718</v>
      </c>
      <c r="U305" s="89"/>
      <c r="V305" s="89"/>
      <c r="W305" s="90">
        <f t="shared" ref="W305:W316" ca="1" si="56">IF(ISERROR(INDIRECT(CONCATENATE($B305,"!P127"))),"",INDIRECT(CONCATENATE($B305,"!P127")))</f>
        <v>0.38138973116536246</v>
      </c>
      <c r="X305" s="1">
        <f t="shared" ref="X305:X316" ca="1" si="57">IF(ISERROR(INDIRECT(CONCATENATE($B305,"!Q122"))),"",INDIRECT(CONCATENATE($B305,"!Q122")))</f>
        <v>98.734158812921933</v>
      </c>
      <c r="Y305" s="88">
        <f t="shared" ref="Y305:Y316" ca="1" si="58">IF(ISERROR(INDIRECT(CONCATENATE($B305,"!Q129"))),"",INDIRECT(CONCATENATE($B305,"!Q129")))</f>
        <v>92.872960609608398</v>
      </c>
      <c r="Z305" s="89"/>
      <c r="AA305" s="89"/>
      <c r="AB305" s="90">
        <f t="shared" ref="AB305:AB316" ca="1" si="59">IF(ISERROR(INDIRECT(CONCATENATE($B305,"!Q2127"))),"",INDIRECT(CONCATENATE($B305,"!Q127")))</f>
        <v>0</v>
      </c>
    </row>
    <row r="306" spans="1:30" x14ac:dyDescent="0.2">
      <c r="A306" s="87"/>
      <c r="B306" s="853" t="s">
        <v>155</v>
      </c>
      <c r="C306" s="854">
        <v>2014</v>
      </c>
      <c r="D306" s="2">
        <f t="shared" ca="1" si="45"/>
        <v>97.893679569057369</v>
      </c>
      <c r="E306" s="91">
        <f t="shared" ca="1" si="46"/>
        <v>98.809349293274607</v>
      </c>
      <c r="F306" s="89"/>
      <c r="G306" s="89"/>
      <c r="H306" s="92">
        <f t="shared" ca="1" si="47"/>
        <v>0.22572396315223311</v>
      </c>
      <c r="I306" s="2">
        <f t="shared" ca="1" si="48"/>
        <v>99.596618422032222</v>
      </c>
      <c r="J306" s="91">
        <f t="shared" ca="1" si="49"/>
        <v>99.532555635794324</v>
      </c>
      <c r="K306" s="89"/>
      <c r="L306" s="89"/>
      <c r="M306" s="92">
        <f t="shared" ca="1" si="50"/>
        <v>0</v>
      </c>
      <c r="N306" s="2">
        <f t="shared" ca="1" si="51"/>
        <v>99.860376468811992</v>
      </c>
      <c r="O306" s="91">
        <f t="shared" ca="1" si="52"/>
        <v>99.494447452970775</v>
      </c>
      <c r="P306" s="89"/>
      <c r="Q306" s="89"/>
      <c r="R306" s="92">
        <f t="shared" ca="1" si="53"/>
        <v>0</v>
      </c>
      <c r="S306" s="2">
        <f t="shared" ca="1" si="54"/>
        <v>99.798270327017875</v>
      </c>
      <c r="T306" s="91">
        <f t="shared" ca="1" si="55"/>
        <v>99.386367198507514</v>
      </c>
      <c r="U306" s="89"/>
      <c r="V306" s="89"/>
      <c r="W306" s="92">
        <f t="shared" ca="1" si="56"/>
        <v>0</v>
      </c>
      <c r="X306" s="2">
        <f t="shared" ca="1" si="57"/>
        <v>100</v>
      </c>
      <c r="Y306" s="91">
        <f t="shared" ca="1" si="58"/>
        <v>99.642580439166267</v>
      </c>
      <c r="Z306" s="89"/>
      <c r="AA306" s="89"/>
      <c r="AB306" s="92">
        <f t="shared" ca="1" si="59"/>
        <v>0</v>
      </c>
    </row>
    <row r="307" spans="1:30" x14ac:dyDescent="0.2">
      <c r="A307" s="87"/>
      <c r="B307" s="853" t="s">
        <v>407</v>
      </c>
      <c r="C307" s="854">
        <v>2020</v>
      </c>
      <c r="D307" s="2">
        <f t="shared" ca="1" si="45"/>
        <v>92.65187535636214</v>
      </c>
      <c r="E307" s="91">
        <f t="shared" ca="1" si="46"/>
        <v>97.427847364432935</v>
      </c>
      <c r="F307" s="89"/>
      <c r="G307" s="89"/>
      <c r="H307" s="92">
        <f t="shared" ca="1" si="47"/>
        <v>1.2465707983302146</v>
      </c>
      <c r="I307" s="2">
        <f t="shared" ca="1" si="48"/>
        <v>98.107974714022703</v>
      </c>
      <c r="J307" s="91">
        <f t="shared" ca="1" si="49"/>
        <v>99.399351214188584</v>
      </c>
      <c r="K307" s="89"/>
      <c r="L307" s="89"/>
      <c r="M307" s="92">
        <f t="shared" ca="1" si="50"/>
        <v>0.17722982630652828</v>
      </c>
      <c r="N307" s="2">
        <f t="shared" ca="1" si="51"/>
        <v>97.86408766045119</v>
      </c>
      <c r="O307" s="91">
        <f t="shared" ca="1" si="52"/>
        <v>99.567376245094025</v>
      </c>
      <c r="P307" s="89"/>
      <c r="Q307" s="89"/>
      <c r="R307" s="92">
        <f t="shared" ca="1" si="53"/>
        <v>0</v>
      </c>
      <c r="S307" s="2">
        <f t="shared" ca="1" si="54"/>
        <v>97.886218673968955</v>
      </c>
      <c r="T307" s="91">
        <f t="shared" ca="1" si="55"/>
        <v>99.449437134191243</v>
      </c>
      <c r="U307" s="89"/>
      <c r="V307" s="89"/>
      <c r="W307" s="92">
        <f t="shared" ca="1" si="56"/>
        <v>0</v>
      </c>
      <c r="X307" s="2">
        <f t="shared" ca="1" si="57"/>
        <v>98.167704251808146</v>
      </c>
      <c r="Y307" s="91">
        <f t="shared" ca="1" si="58"/>
        <v>99.896165861178261</v>
      </c>
      <c r="Z307" s="89"/>
      <c r="AA307" s="89"/>
      <c r="AB307" s="92">
        <f t="shared" ca="1" si="59"/>
        <v>0</v>
      </c>
      <c r="AD307" s="93"/>
    </row>
    <row r="308" spans="1:30" x14ac:dyDescent="0.2">
      <c r="A308" s="87"/>
      <c r="B308" s="853"/>
      <c r="C308" s="854"/>
      <c r="D308" s="2" t="str">
        <f t="shared" ca="1" si="45"/>
        <v/>
      </c>
      <c r="E308" s="91" t="str">
        <f t="shared" ca="1" si="46"/>
        <v/>
      </c>
      <c r="F308" s="89"/>
      <c r="G308" s="89"/>
      <c r="H308" s="92" t="str">
        <f t="shared" ca="1" si="47"/>
        <v/>
      </c>
      <c r="I308" s="2" t="str">
        <f t="shared" ca="1" si="48"/>
        <v/>
      </c>
      <c r="J308" s="91" t="str">
        <f t="shared" ca="1" si="49"/>
        <v/>
      </c>
      <c r="K308" s="89"/>
      <c r="L308" s="89"/>
      <c r="M308" s="92" t="str">
        <f t="shared" ca="1" si="50"/>
        <v/>
      </c>
      <c r="N308" s="2" t="str">
        <f t="shared" ca="1" si="51"/>
        <v/>
      </c>
      <c r="O308" s="91" t="str">
        <f t="shared" ca="1" si="52"/>
        <v/>
      </c>
      <c r="P308" s="89"/>
      <c r="Q308" s="89"/>
      <c r="R308" s="92" t="str">
        <f t="shared" ca="1" si="53"/>
        <v/>
      </c>
      <c r="S308" s="2" t="str">
        <f t="shared" ca="1" si="54"/>
        <v/>
      </c>
      <c r="T308" s="91" t="str">
        <f t="shared" ca="1" si="55"/>
        <v/>
      </c>
      <c r="U308" s="89"/>
      <c r="V308" s="89"/>
      <c r="W308" s="92" t="str">
        <f t="shared" ca="1" si="56"/>
        <v/>
      </c>
      <c r="X308" s="2" t="str">
        <f t="shared" ca="1" si="57"/>
        <v/>
      </c>
      <c r="Y308" s="91" t="str">
        <f t="shared" ca="1" si="58"/>
        <v/>
      </c>
      <c r="Z308" s="89"/>
      <c r="AA308" s="89"/>
      <c r="AB308" s="92" t="str">
        <f t="shared" ca="1" si="59"/>
        <v/>
      </c>
    </row>
    <row r="309" spans="1:30" x14ac:dyDescent="0.2">
      <c r="A309" s="87"/>
      <c r="B309" s="853"/>
      <c r="C309" s="854"/>
      <c r="D309" s="2" t="str">
        <f t="shared" ca="1" si="45"/>
        <v/>
      </c>
      <c r="E309" s="91" t="str">
        <f t="shared" ca="1" si="46"/>
        <v/>
      </c>
      <c r="F309" s="89"/>
      <c r="G309" s="89"/>
      <c r="H309" s="92" t="str">
        <f t="shared" ca="1" si="47"/>
        <v/>
      </c>
      <c r="I309" s="2" t="str">
        <f t="shared" ca="1" si="48"/>
        <v/>
      </c>
      <c r="J309" s="91" t="str">
        <f t="shared" ca="1" si="49"/>
        <v/>
      </c>
      <c r="K309" s="89"/>
      <c r="L309" s="89"/>
      <c r="M309" s="92" t="str">
        <f t="shared" ca="1" si="50"/>
        <v/>
      </c>
      <c r="N309" s="2" t="str">
        <f t="shared" ca="1" si="51"/>
        <v/>
      </c>
      <c r="O309" s="91" t="str">
        <f t="shared" ca="1" si="52"/>
        <v/>
      </c>
      <c r="P309" s="89"/>
      <c r="Q309" s="89"/>
      <c r="R309" s="92" t="str">
        <f t="shared" ca="1" si="53"/>
        <v/>
      </c>
      <c r="S309" s="2" t="str">
        <f t="shared" ca="1" si="54"/>
        <v/>
      </c>
      <c r="T309" s="91" t="str">
        <f t="shared" ca="1" si="55"/>
        <v/>
      </c>
      <c r="U309" s="89"/>
      <c r="V309" s="89"/>
      <c r="W309" s="92" t="str">
        <f t="shared" ca="1" si="56"/>
        <v/>
      </c>
      <c r="X309" s="2" t="str">
        <f t="shared" ca="1" si="57"/>
        <v/>
      </c>
      <c r="Y309" s="91" t="str">
        <f t="shared" ca="1" si="58"/>
        <v/>
      </c>
      <c r="Z309" s="89"/>
      <c r="AA309" s="89"/>
      <c r="AB309" s="92" t="str">
        <f t="shared" ca="1" si="59"/>
        <v/>
      </c>
    </row>
    <row r="310" spans="1:30" x14ac:dyDescent="0.2">
      <c r="A310" s="87"/>
      <c r="B310" s="853"/>
      <c r="C310" s="854"/>
      <c r="D310" s="2" t="str">
        <f t="shared" ca="1" si="45"/>
        <v/>
      </c>
      <c r="E310" s="91" t="str">
        <f t="shared" ca="1" si="46"/>
        <v/>
      </c>
      <c r="F310" s="89"/>
      <c r="G310" s="89"/>
      <c r="H310" s="92" t="str">
        <f t="shared" ca="1" si="47"/>
        <v/>
      </c>
      <c r="I310" s="2" t="str">
        <f t="shared" ca="1" si="48"/>
        <v/>
      </c>
      <c r="J310" s="91" t="str">
        <f t="shared" ca="1" si="49"/>
        <v/>
      </c>
      <c r="K310" s="89"/>
      <c r="L310" s="89"/>
      <c r="M310" s="92" t="str">
        <f t="shared" ca="1" si="50"/>
        <v/>
      </c>
      <c r="N310" s="2" t="str">
        <f t="shared" ca="1" si="51"/>
        <v/>
      </c>
      <c r="O310" s="91" t="str">
        <f t="shared" ca="1" si="52"/>
        <v/>
      </c>
      <c r="P310" s="89"/>
      <c r="Q310" s="89"/>
      <c r="R310" s="92" t="str">
        <f t="shared" ca="1" si="53"/>
        <v/>
      </c>
      <c r="S310" s="2" t="str">
        <f t="shared" ca="1" si="54"/>
        <v/>
      </c>
      <c r="T310" s="91" t="str">
        <f t="shared" ca="1" si="55"/>
        <v/>
      </c>
      <c r="U310" s="89"/>
      <c r="V310" s="89"/>
      <c r="W310" s="92" t="str">
        <f t="shared" ca="1" si="56"/>
        <v/>
      </c>
      <c r="X310" s="2" t="str">
        <f t="shared" ca="1" si="57"/>
        <v/>
      </c>
      <c r="Y310" s="91" t="str">
        <f t="shared" ca="1" si="58"/>
        <v/>
      </c>
      <c r="Z310" s="89"/>
      <c r="AA310" s="89"/>
      <c r="AB310" s="92" t="str">
        <f t="shared" ca="1" si="59"/>
        <v/>
      </c>
    </row>
    <row r="311" spans="1:30" x14ac:dyDescent="0.2">
      <c r="A311" s="87"/>
      <c r="B311" s="853"/>
      <c r="C311" s="854"/>
      <c r="D311" s="2" t="str">
        <f t="shared" ca="1" si="45"/>
        <v/>
      </c>
      <c r="E311" s="91" t="str">
        <f t="shared" ca="1" si="46"/>
        <v/>
      </c>
      <c r="F311" s="89"/>
      <c r="G311" s="89"/>
      <c r="H311" s="92" t="str">
        <f t="shared" ca="1" si="47"/>
        <v/>
      </c>
      <c r="I311" s="2" t="str">
        <f t="shared" ca="1" si="48"/>
        <v/>
      </c>
      <c r="J311" s="91" t="str">
        <f t="shared" ca="1" si="49"/>
        <v/>
      </c>
      <c r="K311" s="89"/>
      <c r="L311" s="89"/>
      <c r="M311" s="92" t="str">
        <f t="shared" ca="1" si="50"/>
        <v/>
      </c>
      <c r="N311" s="2" t="str">
        <f t="shared" ca="1" si="51"/>
        <v/>
      </c>
      <c r="O311" s="91" t="str">
        <f t="shared" ca="1" si="52"/>
        <v/>
      </c>
      <c r="P311" s="89"/>
      <c r="Q311" s="89"/>
      <c r="R311" s="92" t="str">
        <f t="shared" ca="1" si="53"/>
        <v/>
      </c>
      <c r="S311" s="2" t="str">
        <f t="shared" ca="1" si="54"/>
        <v/>
      </c>
      <c r="T311" s="91" t="str">
        <f t="shared" ca="1" si="55"/>
        <v/>
      </c>
      <c r="U311" s="89"/>
      <c r="V311" s="89"/>
      <c r="W311" s="92" t="str">
        <f t="shared" ca="1" si="56"/>
        <v/>
      </c>
      <c r="X311" s="2" t="str">
        <f t="shared" ca="1" si="57"/>
        <v/>
      </c>
      <c r="Y311" s="91" t="str">
        <f t="shared" ca="1" si="58"/>
        <v/>
      </c>
      <c r="Z311" s="89"/>
      <c r="AA311" s="89"/>
      <c r="AB311" s="92" t="str">
        <f t="shared" ca="1" si="59"/>
        <v/>
      </c>
    </row>
    <row r="312" spans="1:30" x14ac:dyDescent="0.2">
      <c r="A312" s="87"/>
      <c r="B312" s="853"/>
      <c r="C312" s="854"/>
      <c r="D312" s="2" t="str">
        <f t="shared" ca="1" si="45"/>
        <v/>
      </c>
      <c r="E312" s="91" t="str">
        <f t="shared" ca="1" si="46"/>
        <v/>
      </c>
      <c r="F312" s="89"/>
      <c r="G312" s="89"/>
      <c r="H312" s="92" t="str">
        <f t="shared" ca="1" si="47"/>
        <v/>
      </c>
      <c r="I312" s="2" t="str">
        <f t="shared" ca="1" si="48"/>
        <v/>
      </c>
      <c r="J312" s="91" t="str">
        <f t="shared" ca="1" si="49"/>
        <v/>
      </c>
      <c r="K312" s="89"/>
      <c r="L312" s="89"/>
      <c r="M312" s="92" t="str">
        <f t="shared" ca="1" si="50"/>
        <v/>
      </c>
      <c r="N312" s="2" t="str">
        <f t="shared" ca="1" si="51"/>
        <v/>
      </c>
      <c r="O312" s="91" t="str">
        <f t="shared" ca="1" si="52"/>
        <v/>
      </c>
      <c r="P312" s="89"/>
      <c r="Q312" s="89"/>
      <c r="R312" s="92" t="str">
        <f t="shared" ca="1" si="53"/>
        <v/>
      </c>
      <c r="S312" s="2" t="str">
        <f t="shared" ca="1" si="54"/>
        <v/>
      </c>
      <c r="T312" s="91" t="str">
        <f t="shared" ca="1" si="55"/>
        <v/>
      </c>
      <c r="U312" s="89"/>
      <c r="V312" s="89"/>
      <c r="W312" s="92" t="str">
        <f t="shared" ca="1" si="56"/>
        <v/>
      </c>
      <c r="X312" s="2" t="str">
        <f t="shared" ca="1" si="57"/>
        <v/>
      </c>
      <c r="Y312" s="91" t="str">
        <f t="shared" ca="1" si="58"/>
        <v/>
      </c>
      <c r="Z312" s="89"/>
      <c r="AA312" s="89"/>
      <c r="AB312" s="92" t="str">
        <f t="shared" ca="1" si="59"/>
        <v/>
      </c>
    </row>
    <row r="313" spans="1:30" x14ac:dyDescent="0.2">
      <c r="A313" s="87"/>
      <c r="B313" s="853"/>
      <c r="C313" s="854"/>
      <c r="D313" s="2" t="str">
        <f t="shared" ca="1" si="45"/>
        <v/>
      </c>
      <c r="E313" s="91" t="str">
        <f t="shared" ca="1" si="46"/>
        <v/>
      </c>
      <c r="F313" s="89"/>
      <c r="G313" s="89"/>
      <c r="H313" s="92" t="str">
        <f t="shared" ca="1" si="47"/>
        <v/>
      </c>
      <c r="I313" s="2" t="str">
        <f t="shared" ca="1" si="48"/>
        <v/>
      </c>
      <c r="J313" s="91" t="str">
        <f t="shared" ca="1" si="49"/>
        <v/>
      </c>
      <c r="K313" s="89"/>
      <c r="L313" s="89"/>
      <c r="M313" s="92" t="str">
        <f t="shared" ca="1" si="50"/>
        <v/>
      </c>
      <c r="N313" s="2" t="str">
        <f t="shared" ca="1" si="51"/>
        <v/>
      </c>
      <c r="O313" s="91" t="str">
        <f t="shared" ca="1" si="52"/>
        <v/>
      </c>
      <c r="P313" s="89"/>
      <c r="Q313" s="89"/>
      <c r="R313" s="92" t="str">
        <f t="shared" ca="1" si="53"/>
        <v/>
      </c>
      <c r="S313" s="2" t="str">
        <f t="shared" ca="1" si="54"/>
        <v/>
      </c>
      <c r="T313" s="91" t="str">
        <f t="shared" ca="1" si="55"/>
        <v/>
      </c>
      <c r="U313" s="89"/>
      <c r="V313" s="89"/>
      <c r="W313" s="92" t="str">
        <f t="shared" ca="1" si="56"/>
        <v/>
      </c>
      <c r="X313" s="2" t="str">
        <f t="shared" ca="1" si="57"/>
        <v/>
      </c>
      <c r="Y313" s="91" t="str">
        <f t="shared" ca="1" si="58"/>
        <v/>
      </c>
      <c r="Z313" s="89"/>
      <c r="AA313" s="89"/>
      <c r="AB313" s="92" t="str">
        <f t="shared" ca="1" si="59"/>
        <v/>
      </c>
    </row>
    <row r="314" spans="1:30" x14ac:dyDescent="0.2">
      <c r="A314" s="87"/>
      <c r="B314" s="853"/>
      <c r="C314" s="854"/>
      <c r="D314" s="2" t="str">
        <f t="shared" ca="1" si="45"/>
        <v/>
      </c>
      <c r="E314" s="91" t="str">
        <f t="shared" ca="1" si="46"/>
        <v/>
      </c>
      <c r="F314" s="89"/>
      <c r="G314" s="89"/>
      <c r="H314" s="92" t="str">
        <f t="shared" ca="1" si="47"/>
        <v/>
      </c>
      <c r="I314" s="2" t="str">
        <f t="shared" ca="1" si="48"/>
        <v/>
      </c>
      <c r="J314" s="91" t="str">
        <f t="shared" ca="1" si="49"/>
        <v/>
      </c>
      <c r="K314" s="89"/>
      <c r="L314" s="89"/>
      <c r="M314" s="92" t="str">
        <f t="shared" ca="1" si="50"/>
        <v/>
      </c>
      <c r="N314" s="2" t="str">
        <f t="shared" ca="1" si="51"/>
        <v/>
      </c>
      <c r="O314" s="91" t="str">
        <f t="shared" ca="1" si="52"/>
        <v/>
      </c>
      <c r="P314" s="89"/>
      <c r="Q314" s="89"/>
      <c r="R314" s="92" t="str">
        <f t="shared" ca="1" si="53"/>
        <v/>
      </c>
      <c r="S314" s="2" t="str">
        <f t="shared" ca="1" si="54"/>
        <v/>
      </c>
      <c r="T314" s="91" t="str">
        <f t="shared" ca="1" si="55"/>
        <v/>
      </c>
      <c r="U314" s="89"/>
      <c r="V314" s="89"/>
      <c r="W314" s="92" t="str">
        <f t="shared" ca="1" si="56"/>
        <v/>
      </c>
      <c r="X314" s="2" t="str">
        <f t="shared" ca="1" si="57"/>
        <v/>
      </c>
      <c r="Y314" s="91" t="str">
        <f t="shared" ca="1" si="58"/>
        <v/>
      </c>
      <c r="Z314" s="89"/>
      <c r="AA314" s="89"/>
      <c r="AB314" s="92" t="str">
        <f t="shared" ca="1" si="59"/>
        <v/>
      </c>
    </row>
    <row r="315" spans="1:30" x14ac:dyDescent="0.2">
      <c r="A315" s="87"/>
      <c r="B315" s="853"/>
      <c r="C315" s="854"/>
      <c r="D315" s="2" t="str">
        <f t="shared" ca="1" si="45"/>
        <v/>
      </c>
      <c r="E315" s="91" t="str">
        <f t="shared" ca="1" si="46"/>
        <v/>
      </c>
      <c r="F315" s="89"/>
      <c r="G315" s="89"/>
      <c r="H315" s="92" t="str">
        <f t="shared" ca="1" si="47"/>
        <v/>
      </c>
      <c r="I315" s="2" t="str">
        <f t="shared" ca="1" si="48"/>
        <v/>
      </c>
      <c r="J315" s="91" t="str">
        <f t="shared" ca="1" si="49"/>
        <v/>
      </c>
      <c r="K315" s="89"/>
      <c r="L315" s="89"/>
      <c r="M315" s="92" t="str">
        <f t="shared" ca="1" si="50"/>
        <v/>
      </c>
      <c r="N315" s="2" t="str">
        <f t="shared" ca="1" si="51"/>
        <v/>
      </c>
      <c r="O315" s="91" t="str">
        <f t="shared" ca="1" si="52"/>
        <v/>
      </c>
      <c r="P315" s="89"/>
      <c r="Q315" s="89"/>
      <c r="R315" s="92" t="str">
        <f t="shared" ca="1" si="53"/>
        <v/>
      </c>
      <c r="S315" s="2" t="str">
        <f t="shared" ca="1" si="54"/>
        <v/>
      </c>
      <c r="T315" s="91" t="str">
        <f t="shared" ca="1" si="55"/>
        <v/>
      </c>
      <c r="U315" s="89"/>
      <c r="V315" s="89"/>
      <c r="W315" s="92" t="str">
        <f t="shared" ca="1" si="56"/>
        <v/>
      </c>
      <c r="X315" s="2" t="str">
        <f t="shared" ca="1" si="57"/>
        <v/>
      </c>
      <c r="Y315" s="91" t="str">
        <f t="shared" ca="1" si="58"/>
        <v/>
      </c>
      <c r="Z315" s="89"/>
      <c r="AA315" s="89"/>
      <c r="AB315" s="92" t="str">
        <f t="shared" ca="1" si="59"/>
        <v/>
      </c>
    </row>
    <row r="316" spans="1:30" x14ac:dyDescent="0.2">
      <c r="A316" s="87"/>
      <c r="B316" s="855"/>
      <c r="C316" s="856"/>
      <c r="D316" s="3" t="str">
        <f t="shared" ca="1" si="45"/>
        <v/>
      </c>
      <c r="E316" s="94" t="str">
        <f t="shared" ca="1" si="46"/>
        <v/>
      </c>
      <c r="F316" s="95"/>
      <c r="G316" s="96"/>
      <c r="H316" s="97" t="str">
        <f t="shared" ca="1" si="47"/>
        <v/>
      </c>
      <c r="I316" s="3" t="str">
        <f t="shared" ca="1" si="48"/>
        <v/>
      </c>
      <c r="J316" s="94" t="str">
        <f t="shared" ca="1" si="49"/>
        <v/>
      </c>
      <c r="K316" s="95"/>
      <c r="L316" s="96"/>
      <c r="M316" s="97" t="str">
        <f t="shared" ca="1" si="50"/>
        <v/>
      </c>
      <c r="N316" s="3" t="str">
        <f t="shared" ca="1" si="51"/>
        <v/>
      </c>
      <c r="O316" s="94" t="str">
        <f t="shared" ca="1" si="52"/>
        <v/>
      </c>
      <c r="P316" s="95"/>
      <c r="Q316" s="96"/>
      <c r="R316" s="97" t="str">
        <f t="shared" ca="1" si="53"/>
        <v/>
      </c>
      <c r="S316" s="3" t="str">
        <f t="shared" ca="1" si="54"/>
        <v/>
      </c>
      <c r="T316" s="94" t="str">
        <f t="shared" ca="1" si="55"/>
        <v/>
      </c>
      <c r="U316" s="95"/>
      <c r="V316" s="96"/>
      <c r="W316" s="97" t="str">
        <f t="shared" ca="1" si="56"/>
        <v/>
      </c>
      <c r="X316" s="3" t="str">
        <f t="shared" ca="1" si="57"/>
        <v/>
      </c>
      <c r="Y316" s="94" t="str">
        <f t="shared" ca="1" si="58"/>
        <v/>
      </c>
      <c r="Z316" s="95"/>
      <c r="AA316" s="96"/>
      <c r="AB316" s="97" t="str">
        <f t="shared" ca="1" si="59"/>
        <v/>
      </c>
    </row>
    <row r="317" spans="1:30" ht="11.25" customHeight="1" x14ac:dyDescent="0.2"/>
    <row r="318" spans="1:30" ht="22.5" customHeight="1" x14ac:dyDescent="0.25">
      <c r="B318" s="2175" t="str">
        <f>CONCATENATE("Rural use of sanitation facilities, ",C299,"–",C300)</f>
        <v>Rural use of sanitation facilities, 2005–2020</v>
      </c>
      <c r="C318" s="2176"/>
      <c r="D318" s="2176"/>
      <c r="E318" s="2176"/>
      <c r="F318" s="2176"/>
      <c r="G318" s="2176"/>
      <c r="H318" s="2176"/>
      <c r="I318" s="2176"/>
      <c r="J318" s="2176"/>
      <c r="K318" s="2176"/>
      <c r="L318" s="2176"/>
      <c r="N318" s="98"/>
      <c r="O318" s="98"/>
      <c r="P318" s="98"/>
      <c r="Q318" s="98"/>
      <c r="R318" s="98"/>
      <c r="S318" s="2199" t="s">
        <v>11</v>
      </c>
      <c r="T318" s="2200"/>
      <c r="U318" s="2200"/>
      <c r="V318" s="2200"/>
      <c r="W318" s="2201"/>
      <c r="X318" s="98"/>
      <c r="Y318" s="98"/>
      <c r="Z318" s="98"/>
      <c r="AA318" s="98"/>
      <c r="AB318" s="99"/>
    </row>
    <row r="319" spans="1:30" ht="7.5" customHeight="1" x14ac:dyDescent="0.2"/>
    <row r="320" spans="1:3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1" customHeight="1" x14ac:dyDescent="0.2"/>
  </sheetData>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499999996" right="0.78740157499999996" top="0.984251969" bottom="0.984251969" header="0.5" footer="0.5"/>
  <pageSetup paperSize="9" orientation="portrait" r:id="rId1"/>
  <headerFooter alignWithMargins="0"/>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0" zoomScaleNormal="100" workbookViewId="0"/>
  </sheetViews>
  <sheetFormatPr defaultColWidth="9.140625" defaultRowHeight="12.75" x14ac:dyDescent="0.2"/>
  <cols>
    <col min="1" max="5" width="9" style="36" customWidth="1"/>
    <col min="6" max="7" width="9" style="39" customWidth="1"/>
    <col min="8" max="38" width="9" style="36" customWidth="1"/>
    <col min="39" max="261" width="9.140625" style="36"/>
    <col min="262" max="262" width="5" style="36" customWidth="1"/>
    <col min="263" max="263" width="13.85546875" style="36" customWidth="1"/>
    <col min="264" max="265" width="6.28515625" style="36" customWidth="1"/>
    <col min="266" max="267" width="7" style="36" customWidth="1"/>
    <col min="268" max="274" width="6.28515625" style="36" customWidth="1"/>
    <col min="275" max="517" width="9.140625" style="36"/>
    <col min="518" max="518" width="5" style="36" customWidth="1"/>
    <col min="519" max="519" width="13.85546875" style="36" customWidth="1"/>
    <col min="520" max="521" width="6.28515625" style="36" customWidth="1"/>
    <col min="522" max="523" width="7" style="36" customWidth="1"/>
    <col min="524" max="530" width="6.28515625" style="36" customWidth="1"/>
    <col min="531" max="773" width="9.140625" style="36"/>
    <col min="774" max="774" width="5" style="36" customWidth="1"/>
    <col min="775" max="775" width="13.85546875" style="36" customWidth="1"/>
    <col min="776" max="777" width="6.28515625" style="36" customWidth="1"/>
    <col min="778" max="779" width="7" style="36" customWidth="1"/>
    <col min="780" max="786" width="6.28515625" style="36" customWidth="1"/>
    <col min="787" max="1029" width="9.140625" style="36"/>
    <col min="1030" max="1030" width="5" style="36" customWidth="1"/>
    <col min="1031" max="1031" width="13.85546875" style="36" customWidth="1"/>
    <col min="1032" max="1033" width="6.28515625" style="36" customWidth="1"/>
    <col min="1034" max="1035" width="7" style="36" customWidth="1"/>
    <col min="1036" max="1042" width="6.28515625" style="36" customWidth="1"/>
    <col min="1043" max="1285" width="9.140625" style="36"/>
    <col min="1286" max="1286" width="5" style="36" customWidth="1"/>
    <col min="1287" max="1287" width="13.85546875" style="36" customWidth="1"/>
    <col min="1288" max="1289" width="6.28515625" style="36" customWidth="1"/>
    <col min="1290" max="1291" width="7" style="36" customWidth="1"/>
    <col min="1292" max="1298" width="6.28515625" style="36" customWidth="1"/>
    <col min="1299" max="1541" width="9.140625" style="36"/>
    <col min="1542" max="1542" width="5" style="36" customWidth="1"/>
    <col min="1543" max="1543" width="13.85546875" style="36" customWidth="1"/>
    <col min="1544" max="1545" width="6.28515625" style="36" customWidth="1"/>
    <col min="1546" max="1547" width="7" style="36" customWidth="1"/>
    <col min="1548" max="1554" width="6.28515625" style="36" customWidth="1"/>
    <col min="1555" max="1797" width="9.140625" style="36"/>
    <col min="1798" max="1798" width="5" style="36" customWidth="1"/>
    <col min="1799" max="1799" width="13.85546875" style="36" customWidth="1"/>
    <col min="1800" max="1801" width="6.28515625" style="36" customWidth="1"/>
    <col min="1802" max="1803" width="7" style="36" customWidth="1"/>
    <col min="1804" max="1810" width="6.28515625" style="36" customWidth="1"/>
    <col min="1811" max="2053" width="9.140625" style="36"/>
    <col min="2054" max="2054" width="5" style="36" customWidth="1"/>
    <col min="2055" max="2055" width="13.85546875" style="36" customWidth="1"/>
    <col min="2056" max="2057" width="6.28515625" style="36" customWidth="1"/>
    <col min="2058" max="2059" width="7" style="36" customWidth="1"/>
    <col min="2060" max="2066" width="6.28515625" style="36" customWidth="1"/>
    <col min="2067" max="2309" width="9.140625" style="36"/>
    <col min="2310" max="2310" width="5" style="36" customWidth="1"/>
    <col min="2311" max="2311" width="13.85546875" style="36" customWidth="1"/>
    <col min="2312" max="2313" width="6.28515625" style="36" customWidth="1"/>
    <col min="2314" max="2315" width="7" style="36" customWidth="1"/>
    <col min="2316" max="2322" width="6.28515625" style="36" customWidth="1"/>
    <col min="2323" max="2565" width="9.140625" style="36"/>
    <col min="2566" max="2566" width="5" style="36" customWidth="1"/>
    <col min="2567" max="2567" width="13.85546875" style="36" customWidth="1"/>
    <col min="2568" max="2569" width="6.28515625" style="36" customWidth="1"/>
    <col min="2570" max="2571" width="7" style="36" customWidth="1"/>
    <col min="2572" max="2578" width="6.28515625" style="36" customWidth="1"/>
    <col min="2579" max="2821" width="9.140625" style="36"/>
    <col min="2822" max="2822" width="5" style="36" customWidth="1"/>
    <col min="2823" max="2823" width="13.85546875" style="36" customWidth="1"/>
    <col min="2824" max="2825" width="6.28515625" style="36" customWidth="1"/>
    <col min="2826" max="2827" width="7" style="36" customWidth="1"/>
    <col min="2828" max="2834" width="6.28515625" style="36" customWidth="1"/>
    <col min="2835" max="3077" width="9.140625" style="36"/>
    <col min="3078" max="3078" width="5" style="36" customWidth="1"/>
    <col min="3079" max="3079" width="13.85546875" style="36" customWidth="1"/>
    <col min="3080" max="3081" width="6.28515625" style="36" customWidth="1"/>
    <col min="3082" max="3083" width="7" style="36" customWidth="1"/>
    <col min="3084" max="3090" width="6.28515625" style="36" customWidth="1"/>
    <col min="3091" max="3333" width="9.140625" style="36"/>
    <col min="3334" max="3334" width="5" style="36" customWidth="1"/>
    <col min="3335" max="3335" width="13.85546875" style="36" customWidth="1"/>
    <col min="3336" max="3337" width="6.28515625" style="36" customWidth="1"/>
    <col min="3338" max="3339" width="7" style="36" customWidth="1"/>
    <col min="3340" max="3346" width="6.28515625" style="36" customWidth="1"/>
    <col min="3347" max="3589" width="9.140625" style="36"/>
    <col min="3590" max="3590" width="5" style="36" customWidth="1"/>
    <col min="3591" max="3591" width="13.85546875" style="36" customWidth="1"/>
    <col min="3592" max="3593" width="6.28515625" style="36" customWidth="1"/>
    <col min="3594" max="3595" width="7" style="36" customWidth="1"/>
    <col min="3596" max="3602" width="6.28515625" style="36" customWidth="1"/>
    <col min="3603" max="3845" width="9.140625" style="36"/>
    <col min="3846" max="3846" width="5" style="36" customWidth="1"/>
    <col min="3847" max="3847" width="13.85546875" style="36" customWidth="1"/>
    <col min="3848" max="3849" width="6.28515625" style="36" customWidth="1"/>
    <col min="3850" max="3851" width="7" style="36" customWidth="1"/>
    <col min="3852" max="3858" width="6.28515625" style="36" customWidth="1"/>
    <col min="3859" max="4101" width="9.140625" style="36"/>
    <col min="4102" max="4102" width="5" style="36" customWidth="1"/>
    <col min="4103" max="4103" width="13.85546875" style="36" customWidth="1"/>
    <col min="4104" max="4105" width="6.28515625" style="36" customWidth="1"/>
    <col min="4106" max="4107" width="7" style="36" customWidth="1"/>
    <col min="4108" max="4114" width="6.28515625" style="36" customWidth="1"/>
    <col min="4115" max="4357" width="9.140625" style="36"/>
    <col min="4358" max="4358" width="5" style="36" customWidth="1"/>
    <col min="4359" max="4359" width="13.85546875" style="36" customWidth="1"/>
    <col min="4360" max="4361" width="6.28515625" style="36" customWidth="1"/>
    <col min="4362" max="4363" width="7" style="36" customWidth="1"/>
    <col min="4364" max="4370" width="6.28515625" style="36" customWidth="1"/>
    <col min="4371" max="4613" width="9.140625" style="36"/>
    <col min="4614" max="4614" width="5" style="36" customWidth="1"/>
    <col min="4615" max="4615" width="13.85546875" style="36" customWidth="1"/>
    <col min="4616" max="4617" width="6.28515625" style="36" customWidth="1"/>
    <col min="4618" max="4619" width="7" style="36" customWidth="1"/>
    <col min="4620" max="4626" width="6.28515625" style="36" customWidth="1"/>
    <col min="4627" max="4869" width="9.140625" style="36"/>
    <col min="4870" max="4870" width="5" style="36" customWidth="1"/>
    <col min="4871" max="4871" width="13.85546875" style="36" customWidth="1"/>
    <col min="4872" max="4873" width="6.28515625" style="36" customWidth="1"/>
    <col min="4874" max="4875" width="7" style="36" customWidth="1"/>
    <col min="4876" max="4882" width="6.28515625" style="36" customWidth="1"/>
    <col min="4883" max="5125" width="9.140625" style="36"/>
    <col min="5126" max="5126" width="5" style="36" customWidth="1"/>
    <col min="5127" max="5127" width="13.85546875" style="36" customWidth="1"/>
    <col min="5128" max="5129" width="6.28515625" style="36" customWidth="1"/>
    <col min="5130" max="5131" width="7" style="36" customWidth="1"/>
    <col min="5132" max="5138" width="6.28515625" style="36" customWidth="1"/>
    <col min="5139" max="5381" width="9.140625" style="36"/>
    <col min="5382" max="5382" width="5" style="36" customWidth="1"/>
    <col min="5383" max="5383" width="13.85546875" style="36" customWidth="1"/>
    <col min="5384" max="5385" width="6.28515625" style="36" customWidth="1"/>
    <col min="5386" max="5387" width="7" style="36" customWidth="1"/>
    <col min="5388" max="5394" width="6.28515625" style="36" customWidth="1"/>
    <col min="5395" max="5637" width="9.140625" style="36"/>
    <col min="5638" max="5638" width="5" style="36" customWidth="1"/>
    <col min="5639" max="5639" width="13.85546875" style="36" customWidth="1"/>
    <col min="5640" max="5641" width="6.28515625" style="36" customWidth="1"/>
    <col min="5642" max="5643" width="7" style="36" customWidth="1"/>
    <col min="5644" max="5650" width="6.28515625" style="36" customWidth="1"/>
    <col min="5651" max="5893" width="9.140625" style="36"/>
    <col min="5894" max="5894" width="5" style="36" customWidth="1"/>
    <col min="5895" max="5895" width="13.85546875" style="36" customWidth="1"/>
    <col min="5896" max="5897" width="6.28515625" style="36" customWidth="1"/>
    <col min="5898" max="5899" width="7" style="36" customWidth="1"/>
    <col min="5900" max="5906" width="6.28515625" style="36" customWidth="1"/>
    <col min="5907" max="6149" width="9.140625" style="36"/>
    <col min="6150" max="6150" width="5" style="36" customWidth="1"/>
    <col min="6151" max="6151" width="13.85546875" style="36" customWidth="1"/>
    <col min="6152" max="6153" width="6.28515625" style="36" customWidth="1"/>
    <col min="6154" max="6155" width="7" style="36" customWidth="1"/>
    <col min="6156" max="6162" width="6.28515625" style="36" customWidth="1"/>
    <col min="6163" max="6405" width="9.140625" style="36"/>
    <col min="6406" max="6406" width="5" style="36" customWidth="1"/>
    <col min="6407" max="6407" width="13.85546875" style="36" customWidth="1"/>
    <col min="6408" max="6409" width="6.28515625" style="36" customWidth="1"/>
    <col min="6410" max="6411" width="7" style="36" customWidth="1"/>
    <col min="6412" max="6418" width="6.28515625" style="36" customWidth="1"/>
    <col min="6419" max="6661" width="9.140625" style="36"/>
    <col min="6662" max="6662" width="5" style="36" customWidth="1"/>
    <col min="6663" max="6663" width="13.85546875" style="36" customWidth="1"/>
    <col min="6664" max="6665" width="6.28515625" style="36" customWidth="1"/>
    <col min="6666" max="6667" width="7" style="36" customWidth="1"/>
    <col min="6668" max="6674" width="6.28515625" style="36" customWidth="1"/>
    <col min="6675" max="6917" width="9.140625" style="36"/>
    <col min="6918" max="6918" width="5" style="36" customWidth="1"/>
    <col min="6919" max="6919" width="13.85546875" style="36" customWidth="1"/>
    <col min="6920" max="6921" width="6.28515625" style="36" customWidth="1"/>
    <col min="6922" max="6923" width="7" style="36" customWidth="1"/>
    <col min="6924" max="6930" width="6.28515625" style="36" customWidth="1"/>
    <col min="6931" max="7173" width="9.140625" style="36"/>
    <col min="7174" max="7174" width="5" style="36" customWidth="1"/>
    <col min="7175" max="7175" width="13.85546875" style="36" customWidth="1"/>
    <col min="7176" max="7177" width="6.28515625" style="36" customWidth="1"/>
    <col min="7178" max="7179" width="7" style="36" customWidth="1"/>
    <col min="7180" max="7186" width="6.28515625" style="36" customWidth="1"/>
    <col min="7187" max="7429" width="9.140625" style="36"/>
    <col min="7430" max="7430" width="5" style="36" customWidth="1"/>
    <col min="7431" max="7431" width="13.85546875" style="36" customWidth="1"/>
    <col min="7432" max="7433" width="6.28515625" style="36" customWidth="1"/>
    <col min="7434" max="7435" width="7" style="36" customWidth="1"/>
    <col min="7436" max="7442" width="6.28515625" style="36" customWidth="1"/>
    <col min="7443" max="7685" width="9.140625" style="36"/>
    <col min="7686" max="7686" width="5" style="36" customWidth="1"/>
    <col min="7687" max="7687" width="13.85546875" style="36" customWidth="1"/>
    <col min="7688" max="7689" width="6.28515625" style="36" customWidth="1"/>
    <col min="7690" max="7691" width="7" style="36" customWidth="1"/>
    <col min="7692" max="7698" width="6.28515625" style="36" customWidth="1"/>
    <col min="7699" max="7941" width="9.140625" style="36"/>
    <col min="7942" max="7942" width="5" style="36" customWidth="1"/>
    <col min="7943" max="7943" width="13.85546875" style="36" customWidth="1"/>
    <col min="7944" max="7945" width="6.28515625" style="36" customWidth="1"/>
    <col min="7946" max="7947" width="7" style="36" customWidth="1"/>
    <col min="7948" max="7954" width="6.28515625" style="36" customWidth="1"/>
    <col min="7955" max="8197" width="9.140625" style="36"/>
    <col min="8198" max="8198" width="5" style="36" customWidth="1"/>
    <col min="8199" max="8199" width="13.85546875" style="36" customWidth="1"/>
    <col min="8200" max="8201" width="6.28515625" style="36" customWidth="1"/>
    <col min="8202" max="8203" width="7" style="36" customWidth="1"/>
    <col min="8204" max="8210" width="6.28515625" style="36" customWidth="1"/>
    <col min="8211" max="8453" width="9.140625" style="36"/>
    <col min="8454" max="8454" width="5" style="36" customWidth="1"/>
    <col min="8455" max="8455" width="13.85546875" style="36" customWidth="1"/>
    <col min="8456" max="8457" width="6.28515625" style="36" customWidth="1"/>
    <col min="8458" max="8459" width="7" style="36" customWidth="1"/>
    <col min="8460" max="8466" width="6.28515625" style="36" customWidth="1"/>
    <col min="8467" max="8709" width="9.140625" style="36"/>
    <col min="8710" max="8710" width="5" style="36" customWidth="1"/>
    <col min="8711" max="8711" width="13.85546875" style="36" customWidth="1"/>
    <col min="8712" max="8713" width="6.28515625" style="36" customWidth="1"/>
    <col min="8714" max="8715" width="7" style="36" customWidth="1"/>
    <col min="8716" max="8722" width="6.28515625" style="36" customWidth="1"/>
    <col min="8723" max="8965" width="9.140625" style="36"/>
    <col min="8966" max="8966" width="5" style="36" customWidth="1"/>
    <col min="8967" max="8967" width="13.85546875" style="36" customWidth="1"/>
    <col min="8968" max="8969" width="6.28515625" style="36" customWidth="1"/>
    <col min="8970" max="8971" width="7" style="36" customWidth="1"/>
    <col min="8972" max="8978" width="6.28515625" style="36" customWidth="1"/>
    <col min="8979" max="9221" width="9.140625" style="36"/>
    <col min="9222" max="9222" width="5" style="36" customWidth="1"/>
    <col min="9223" max="9223" width="13.85546875" style="36" customWidth="1"/>
    <col min="9224" max="9225" width="6.28515625" style="36" customWidth="1"/>
    <col min="9226" max="9227" width="7" style="36" customWidth="1"/>
    <col min="9228" max="9234" width="6.28515625" style="36" customWidth="1"/>
    <col min="9235" max="9477" width="9.140625" style="36"/>
    <col min="9478" max="9478" width="5" style="36" customWidth="1"/>
    <col min="9479" max="9479" width="13.85546875" style="36" customWidth="1"/>
    <col min="9480" max="9481" width="6.28515625" style="36" customWidth="1"/>
    <col min="9482" max="9483" width="7" style="36" customWidth="1"/>
    <col min="9484" max="9490" width="6.28515625" style="36" customWidth="1"/>
    <col min="9491" max="9733" width="9.140625" style="36"/>
    <col min="9734" max="9734" width="5" style="36" customWidth="1"/>
    <col min="9735" max="9735" width="13.85546875" style="36" customWidth="1"/>
    <col min="9736" max="9737" width="6.28515625" style="36" customWidth="1"/>
    <col min="9738" max="9739" width="7" style="36" customWidth="1"/>
    <col min="9740" max="9746" width="6.28515625" style="36" customWidth="1"/>
    <col min="9747" max="9989" width="9.140625" style="36"/>
    <col min="9990" max="9990" width="5" style="36" customWidth="1"/>
    <col min="9991" max="9991" width="13.85546875" style="36" customWidth="1"/>
    <col min="9992" max="9993" width="6.28515625" style="36" customWidth="1"/>
    <col min="9994" max="9995" width="7" style="36" customWidth="1"/>
    <col min="9996" max="10002" width="6.28515625" style="36" customWidth="1"/>
    <col min="10003" max="10245" width="9.140625" style="36"/>
    <col min="10246" max="10246" width="5" style="36" customWidth="1"/>
    <col min="10247" max="10247" width="13.85546875" style="36" customWidth="1"/>
    <col min="10248" max="10249" width="6.28515625" style="36" customWidth="1"/>
    <col min="10250" max="10251" width="7" style="36" customWidth="1"/>
    <col min="10252" max="10258" width="6.28515625" style="36" customWidth="1"/>
    <col min="10259" max="10501" width="9.140625" style="36"/>
    <col min="10502" max="10502" width="5" style="36" customWidth="1"/>
    <col min="10503" max="10503" width="13.85546875" style="36" customWidth="1"/>
    <col min="10504" max="10505" width="6.28515625" style="36" customWidth="1"/>
    <col min="10506" max="10507" width="7" style="36" customWidth="1"/>
    <col min="10508" max="10514" width="6.28515625" style="36" customWidth="1"/>
    <col min="10515" max="10757" width="9.140625" style="36"/>
    <col min="10758" max="10758" width="5" style="36" customWidth="1"/>
    <col min="10759" max="10759" width="13.85546875" style="36" customWidth="1"/>
    <col min="10760" max="10761" width="6.28515625" style="36" customWidth="1"/>
    <col min="10762" max="10763" width="7" style="36" customWidth="1"/>
    <col min="10764" max="10770" width="6.28515625" style="36" customWidth="1"/>
    <col min="10771" max="11013" width="9.140625" style="36"/>
    <col min="11014" max="11014" width="5" style="36" customWidth="1"/>
    <col min="11015" max="11015" width="13.85546875" style="36" customWidth="1"/>
    <col min="11016" max="11017" width="6.28515625" style="36" customWidth="1"/>
    <col min="11018" max="11019" width="7" style="36" customWidth="1"/>
    <col min="11020" max="11026" width="6.28515625" style="36" customWidth="1"/>
    <col min="11027" max="11269" width="9.140625" style="36"/>
    <col min="11270" max="11270" width="5" style="36" customWidth="1"/>
    <col min="11271" max="11271" width="13.85546875" style="36" customWidth="1"/>
    <col min="11272" max="11273" width="6.28515625" style="36" customWidth="1"/>
    <col min="11274" max="11275" width="7" style="36" customWidth="1"/>
    <col min="11276" max="11282" width="6.28515625" style="36" customWidth="1"/>
    <col min="11283" max="11525" width="9.140625" style="36"/>
    <col min="11526" max="11526" width="5" style="36" customWidth="1"/>
    <col min="11527" max="11527" width="13.85546875" style="36" customWidth="1"/>
    <col min="11528" max="11529" width="6.28515625" style="36" customWidth="1"/>
    <col min="11530" max="11531" width="7" style="36" customWidth="1"/>
    <col min="11532" max="11538" width="6.28515625" style="36" customWidth="1"/>
    <col min="11539" max="11781" width="9.140625" style="36"/>
    <col min="11782" max="11782" width="5" style="36" customWidth="1"/>
    <col min="11783" max="11783" width="13.85546875" style="36" customWidth="1"/>
    <col min="11784" max="11785" width="6.28515625" style="36" customWidth="1"/>
    <col min="11786" max="11787" width="7" style="36" customWidth="1"/>
    <col min="11788" max="11794" width="6.28515625" style="36" customWidth="1"/>
    <col min="11795" max="12037" width="9.140625" style="36"/>
    <col min="12038" max="12038" width="5" style="36" customWidth="1"/>
    <col min="12039" max="12039" width="13.85546875" style="36" customWidth="1"/>
    <col min="12040" max="12041" width="6.28515625" style="36" customWidth="1"/>
    <col min="12042" max="12043" width="7" style="36" customWidth="1"/>
    <col min="12044" max="12050" width="6.28515625" style="36" customWidth="1"/>
    <col min="12051" max="12293" width="9.140625" style="36"/>
    <col min="12294" max="12294" width="5" style="36" customWidth="1"/>
    <col min="12295" max="12295" width="13.85546875" style="36" customWidth="1"/>
    <col min="12296" max="12297" width="6.28515625" style="36" customWidth="1"/>
    <col min="12298" max="12299" width="7" style="36" customWidth="1"/>
    <col min="12300" max="12306" width="6.28515625" style="36" customWidth="1"/>
    <col min="12307" max="12549" width="9.140625" style="36"/>
    <col min="12550" max="12550" width="5" style="36" customWidth="1"/>
    <col min="12551" max="12551" width="13.85546875" style="36" customWidth="1"/>
    <col min="12552" max="12553" width="6.28515625" style="36" customWidth="1"/>
    <col min="12554" max="12555" width="7" style="36" customWidth="1"/>
    <col min="12556" max="12562" width="6.28515625" style="36" customWidth="1"/>
    <col min="12563" max="12805" width="9.140625" style="36"/>
    <col min="12806" max="12806" width="5" style="36" customWidth="1"/>
    <col min="12807" max="12807" width="13.85546875" style="36" customWidth="1"/>
    <col min="12808" max="12809" width="6.28515625" style="36" customWidth="1"/>
    <col min="12810" max="12811" width="7" style="36" customWidth="1"/>
    <col min="12812" max="12818" width="6.28515625" style="36" customWidth="1"/>
    <col min="12819" max="13061" width="9.140625" style="36"/>
    <col min="13062" max="13062" width="5" style="36" customWidth="1"/>
    <col min="13063" max="13063" width="13.85546875" style="36" customWidth="1"/>
    <col min="13064" max="13065" width="6.28515625" style="36" customWidth="1"/>
    <col min="13066" max="13067" width="7" style="36" customWidth="1"/>
    <col min="13068" max="13074" width="6.28515625" style="36" customWidth="1"/>
    <col min="13075" max="13317" width="9.140625" style="36"/>
    <col min="13318" max="13318" width="5" style="36" customWidth="1"/>
    <col min="13319" max="13319" width="13.85546875" style="36" customWidth="1"/>
    <col min="13320" max="13321" width="6.28515625" style="36" customWidth="1"/>
    <col min="13322" max="13323" width="7" style="36" customWidth="1"/>
    <col min="13324" max="13330" width="6.28515625" style="36" customWidth="1"/>
    <col min="13331" max="13573" width="9.140625" style="36"/>
    <col min="13574" max="13574" width="5" style="36" customWidth="1"/>
    <col min="13575" max="13575" width="13.85546875" style="36" customWidth="1"/>
    <col min="13576" max="13577" width="6.28515625" style="36" customWidth="1"/>
    <col min="13578" max="13579" width="7" style="36" customWidth="1"/>
    <col min="13580" max="13586" width="6.28515625" style="36" customWidth="1"/>
    <col min="13587" max="13829" width="9.140625" style="36"/>
    <col min="13830" max="13830" width="5" style="36" customWidth="1"/>
    <col min="13831" max="13831" width="13.85546875" style="36" customWidth="1"/>
    <col min="13832" max="13833" width="6.28515625" style="36" customWidth="1"/>
    <col min="13834" max="13835" width="7" style="36" customWidth="1"/>
    <col min="13836" max="13842" width="6.28515625" style="36" customWidth="1"/>
    <col min="13843" max="14085" width="9.140625" style="36"/>
    <col min="14086" max="14086" width="5" style="36" customWidth="1"/>
    <col min="14087" max="14087" width="13.85546875" style="36" customWidth="1"/>
    <col min="14088" max="14089" width="6.28515625" style="36" customWidth="1"/>
    <col min="14090" max="14091" width="7" style="36" customWidth="1"/>
    <col min="14092" max="14098" width="6.28515625" style="36" customWidth="1"/>
    <col min="14099" max="14341" width="9.140625" style="36"/>
    <col min="14342" max="14342" width="5" style="36" customWidth="1"/>
    <col min="14343" max="14343" width="13.85546875" style="36" customWidth="1"/>
    <col min="14344" max="14345" width="6.28515625" style="36" customWidth="1"/>
    <col min="14346" max="14347" width="7" style="36" customWidth="1"/>
    <col min="14348" max="14354" width="6.28515625" style="36" customWidth="1"/>
    <col min="14355" max="14597" width="9.140625" style="36"/>
    <col min="14598" max="14598" width="5" style="36" customWidth="1"/>
    <col min="14599" max="14599" width="13.85546875" style="36" customWidth="1"/>
    <col min="14600" max="14601" width="6.28515625" style="36" customWidth="1"/>
    <col min="14602" max="14603" width="7" style="36" customWidth="1"/>
    <col min="14604" max="14610" width="6.28515625" style="36" customWidth="1"/>
    <col min="14611" max="14853" width="9.140625" style="36"/>
    <col min="14854" max="14854" width="5" style="36" customWidth="1"/>
    <col min="14855" max="14855" width="13.85546875" style="36" customWidth="1"/>
    <col min="14856" max="14857" width="6.28515625" style="36" customWidth="1"/>
    <col min="14858" max="14859" width="7" style="36" customWidth="1"/>
    <col min="14860" max="14866" width="6.28515625" style="36" customWidth="1"/>
    <col min="14867" max="15109" width="9.140625" style="36"/>
    <col min="15110" max="15110" width="5" style="36" customWidth="1"/>
    <col min="15111" max="15111" width="13.85546875" style="36" customWidth="1"/>
    <col min="15112" max="15113" width="6.28515625" style="36" customWidth="1"/>
    <col min="15114" max="15115" width="7" style="36" customWidth="1"/>
    <col min="15116" max="15122" width="6.28515625" style="36" customWidth="1"/>
    <col min="15123" max="15365" width="9.140625" style="36"/>
    <col min="15366" max="15366" width="5" style="36" customWidth="1"/>
    <col min="15367" max="15367" width="13.85546875" style="36" customWidth="1"/>
    <col min="15368" max="15369" width="6.28515625" style="36" customWidth="1"/>
    <col min="15370" max="15371" width="7" style="36" customWidth="1"/>
    <col min="15372" max="15378" width="6.28515625" style="36" customWidth="1"/>
    <col min="15379" max="15621" width="9.140625" style="36"/>
    <col min="15622" max="15622" width="5" style="36" customWidth="1"/>
    <col min="15623" max="15623" width="13.85546875" style="36" customWidth="1"/>
    <col min="15624" max="15625" width="6.28515625" style="36" customWidth="1"/>
    <col min="15626" max="15627" width="7" style="36" customWidth="1"/>
    <col min="15628" max="15634" width="6.28515625" style="36" customWidth="1"/>
    <col min="15635" max="15877" width="9.140625" style="36"/>
    <col min="15878" max="15878" width="5" style="36" customWidth="1"/>
    <col min="15879" max="15879" width="13.85546875" style="36" customWidth="1"/>
    <col min="15880" max="15881" width="6.28515625" style="36" customWidth="1"/>
    <col min="15882" max="15883" width="7" style="36" customWidth="1"/>
    <col min="15884" max="15890" width="6.28515625" style="36" customWidth="1"/>
    <col min="15891" max="16133" width="9.140625" style="36"/>
    <col min="16134" max="16134" width="5" style="36" customWidth="1"/>
    <col min="16135" max="16135" width="13.85546875" style="36" customWidth="1"/>
    <col min="16136" max="16137" width="6.28515625" style="36" customWidth="1"/>
    <col min="16138" max="16139" width="7" style="36" customWidth="1"/>
    <col min="16140" max="16146" width="6.28515625" style="36" customWidth="1"/>
    <col min="16147" max="16384" width="9.140625" style="36"/>
  </cols>
  <sheetData>
    <row r="4" spans="2:25" ht="27" customHeight="1" x14ac:dyDescent="0.4">
      <c r="B4" s="2219" t="s">
        <v>135</v>
      </c>
      <c r="C4" s="2220"/>
      <c r="D4" s="2220"/>
      <c r="E4" s="2220"/>
      <c r="F4" s="2220"/>
      <c r="G4" s="2220"/>
      <c r="H4" s="2220"/>
      <c r="I4" s="2220"/>
      <c r="J4" s="2220"/>
      <c r="K4" s="2220"/>
      <c r="L4" s="2220"/>
      <c r="M4" s="2220"/>
      <c r="N4" s="2220"/>
      <c r="O4" s="2220"/>
      <c r="P4" s="2220"/>
      <c r="Q4" s="2220"/>
      <c r="R4" s="2220"/>
      <c r="S4" s="2220"/>
      <c r="T4" s="2220"/>
      <c r="U4" s="2220"/>
      <c r="V4" s="2220"/>
      <c r="W4" s="2220"/>
      <c r="X4" s="2220"/>
      <c r="Y4" s="2220"/>
    </row>
    <row r="5" spans="2:25" ht="28.5" customHeight="1" x14ac:dyDescent="0.4">
      <c r="B5" s="2211" t="str">
        <f ca="1">IF(ISERROR(INDIRECT(CONCATENATE($E$32,"!A2"))),"",INDIRECT(CONCATENATE($E$32,"!A2")))</f>
        <v>State of Palestine</v>
      </c>
      <c r="C5" s="2221"/>
      <c r="D5" s="2221"/>
      <c r="E5" s="2221"/>
      <c r="F5" s="2221"/>
      <c r="G5" s="2221"/>
      <c r="H5" s="2221"/>
      <c r="I5" s="2221"/>
      <c r="J5" s="2221"/>
      <c r="K5" s="2220"/>
      <c r="L5" s="2220"/>
      <c r="M5" s="2220"/>
      <c r="N5" s="2220"/>
      <c r="O5" s="2220"/>
      <c r="P5" s="2220"/>
      <c r="Q5" s="2220"/>
      <c r="R5" s="2220"/>
      <c r="S5" s="2220"/>
      <c r="T5" s="2220"/>
      <c r="U5" s="2220"/>
      <c r="V5" s="2220"/>
      <c r="W5" s="2220"/>
      <c r="X5" s="2220"/>
      <c r="Y5" s="2220"/>
    </row>
    <row r="6" spans="2:25" x14ac:dyDescent="0.2">
      <c r="F6" s="36"/>
      <c r="G6" s="36"/>
      <c r="J6" s="37"/>
      <c r="K6" s="37"/>
      <c r="L6" s="37"/>
      <c r="M6" s="37"/>
      <c r="N6" s="37"/>
      <c r="O6" s="37"/>
      <c r="P6" s="37"/>
    </row>
    <row r="7" spans="2:25" s="38" customFormat="1" ht="16.5" customHeight="1" x14ac:dyDescent="0.25">
      <c r="B7" s="2217" t="str">
        <f ca="1">CONCATENATE("National ",IF(ISERROR(INDIRECT(CONCATENATE($E$32,"!A2"))),"",INDIRECT(CONCATENATE($E$32,"!A210"))))</f>
        <v xml:space="preserve">National Access to hygiene facilities </v>
      </c>
      <c r="C7" s="2218"/>
      <c r="D7" s="2218"/>
      <c r="E7" s="2218"/>
      <c r="F7" s="2218"/>
      <c r="G7" s="2218"/>
      <c r="H7" s="2218"/>
      <c r="K7" s="2235" t="str">
        <f ca="1">CONCATENATE("Urban ",IF(ISERROR(INDIRECT(CONCATENATE($E$32,"!A2"))),"",INDIRECT(CONCATENATE($E$32,"!A210"))))</f>
        <v xml:space="preserve">Urban Access to hygiene facilities </v>
      </c>
      <c r="L7" s="2236"/>
      <c r="M7" s="2236"/>
      <c r="N7" s="2236"/>
      <c r="O7" s="2236"/>
      <c r="P7" s="2236"/>
      <c r="S7" s="2235" t="str">
        <f ca="1">CONCATENATE("Rural ",IF(ISERROR(INDIRECT(CONCATENATE($E$32,"!A2"))),"",INDIRECT(CONCATENATE($E$32,"!A210"))))</f>
        <v xml:space="preserve">Rural Access to hygiene facilities </v>
      </c>
      <c r="T7" s="2236"/>
      <c r="U7" s="2236"/>
      <c r="V7" s="2236"/>
      <c r="W7" s="2236"/>
      <c r="X7" s="2236"/>
    </row>
    <row r="8" spans="2:25" s="38" customFormat="1" x14ac:dyDescent="0.2"/>
    <row r="17" spans="5:25" x14ac:dyDescent="0.2">
      <c r="Q17" s="37"/>
      <c r="R17" s="37"/>
      <c r="S17" s="37"/>
      <c r="T17" s="37"/>
      <c r="U17" s="37"/>
      <c r="V17" s="37"/>
    </row>
    <row r="18" spans="5:25" x14ac:dyDescent="0.2">
      <c r="Q18" s="37"/>
      <c r="R18" s="37"/>
      <c r="S18" s="37"/>
      <c r="T18" s="37"/>
      <c r="U18" s="37"/>
      <c r="V18" s="37"/>
    </row>
    <row r="19" spans="5:25" x14ac:dyDescent="0.2">
      <c r="Q19" s="37"/>
      <c r="R19" s="37"/>
      <c r="S19" s="37"/>
      <c r="T19" s="37"/>
      <c r="U19" s="37"/>
      <c r="V19" s="37"/>
    </row>
    <row r="20" spans="5:25" x14ac:dyDescent="0.2">
      <c r="Q20" s="37"/>
      <c r="R20" s="37"/>
      <c r="S20" s="37"/>
      <c r="T20" s="37"/>
      <c r="U20" s="37"/>
      <c r="V20" s="37"/>
    </row>
    <row r="21" spans="5:25" x14ac:dyDescent="0.2">
      <c r="Q21" s="37"/>
      <c r="R21" s="37"/>
      <c r="S21" s="37"/>
      <c r="T21" s="37"/>
      <c r="U21" s="37"/>
      <c r="V21" s="37"/>
    </row>
    <row r="22" spans="5:25" x14ac:dyDescent="0.2">
      <c r="Q22" s="37"/>
      <c r="R22" s="37"/>
      <c r="S22" s="37"/>
      <c r="T22" s="37"/>
      <c r="U22" s="37"/>
      <c r="V22" s="37"/>
    </row>
    <row r="23" spans="5:25" x14ac:dyDescent="0.2">
      <c r="Q23" s="37"/>
      <c r="R23" s="37"/>
      <c r="S23" s="37"/>
      <c r="T23" s="37"/>
      <c r="U23" s="37"/>
      <c r="V23" s="37"/>
    </row>
    <row r="32" spans="5:25" s="40" customFormat="1" x14ac:dyDescent="0.2">
      <c r="E32" s="2246" t="str">
        <f>INDEX(B88:B100,A88)</f>
        <v>MICS20</v>
      </c>
      <c r="F32" s="2247"/>
      <c r="G32" s="2226" t="str">
        <f ca="1">IF(ISERROR(INDIRECT(CONCATENATE($E$32,"!A2"))),"",INDIRECT(CONCATENATE($E$32,"!A2")))</f>
        <v>State of Palestine</v>
      </c>
      <c r="H32" s="2227"/>
      <c r="I32" s="2227"/>
      <c r="J32" s="2228"/>
      <c r="K32" s="2232" t="s">
        <v>0</v>
      </c>
      <c r="L32" s="2233"/>
      <c r="M32" s="2234"/>
      <c r="N32" s="2232" t="s">
        <v>1</v>
      </c>
      <c r="O32" s="2233"/>
      <c r="P32" s="2234"/>
      <c r="Q32" s="2232" t="s">
        <v>2</v>
      </c>
      <c r="R32" s="2233"/>
      <c r="S32" s="2234"/>
      <c r="T32" s="2232" t="s">
        <v>3</v>
      </c>
      <c r="U32" s="2233"/>
      <c r="V32" s="2234"/>
      <c r="W32" s="2232" t="s">
        <v>4</v>
      </c>
      <c r="X32" s="2233"/>
      <c r="Y32" s="2234"/>
    </row>
    <row r="33" spans="2:26" s="44" customFormat="1" ht="22.5" customHeight="1" x14ac:dyDescent="0.2">
      <c r="E33" s="2248"/>
      <c r="F33" s="2249"/>
      <c r="G33" s="2229"/>
      <c r="H33" s="2230"/>
      <c r="I33" s="2230"/>
      <c r="J33" s="2231"/>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spans="2:26" ht="15" x14ac:dyDescent="0.2">
      <c r="B34" s="2222" t="s">
        <v>21</v>
      </c>
      <c r="C34" s="2223"/>
      <c r="D34" s="2223"/>
      <c r="E34" s="107"/>
      <c r="F34" s="36"/>
      <c r="G34" s="2182" t="s">
        <v>5</v>
      </c>
      <c r="H34" s="2183"/>
      <c r="I34" s="2186"/>
      <c r="J34" s="2239" t="str">
        <f ca="1">IF(ISERROR(INDIRECT(CONCATENATE(#REF!,"!A2"))),"",INDIRECT(CONCATENATE(#REF!,"!A210")))</f>
        <v/>
      </c>
      <c r="K34" s="2237">
        <f ca="1">IF(ISERROR(INDIRECT(CONCATENATE($E$32,"!C222"))),"",INDIRECT(CONCATENATE($E$32,"!C222")))</f>
        <v>84.478725146462452</v>
      </c>
      <c r="L34" s="2243">
        <f ca="1">IF(ISERROR(INDIRECT(CONCATENATE($E$32,"!C223"))),"",INDIRECT(CONCATENATE($E$32,"!C223")))</f>
        <v>13.336405791888145</v>
      </c>
      <c r="M34" s="2241">
        <f ca="1">IF(ISERROR(INDIRECT(CONCATENATE($E$32,"!C224"))),"",INDIRECT(CONCATENATE($E$32,"!C224")))</f>
        <v>2.184869061649461</v>
      </c>
      <c r="N34" s="2237">
        <f ca="1">IF(ISERROR(INDIRECT(CONCATENATE($E$32,"!D222"))),"",INDIRECT(CONCATENATE($E$32,"!D222")))</f>
        <v>91.984703845966635</v>
      </c>
      <c r="O34" s="2243">
        <f ca="1">IF(ISERROR(INDIRECT(CONCATENATE($E$32,"!D223"))),"",INDIRECT(CONCATENATE($E$32,"!D223")))</f>
        <v>6.9817016125225786</v>
      </c>
      <c r="P34" s="2241">
        <f ca="1">IF(ISERROR(INDIRECT(CONCATENATE($E$32,"!D224"))),"",INDIRECT(CONCATENATE($E$32,"!D224")))</f>
        <v>1.0335945415108052</v>
      </c>
      <c r="Q34" s="2237">
        <f ca="1">IF(ISERROR(INDIRECT(CONCATENATE($E$32,"!E222"))),"",INDIRECT(CONCATENATE($E$32,"!E222")))</f>
        <v>94.165405917051075</v>
      </c>
      <c r="R34" s="2243">
        <f ca="1">IF(ISERROR(INDIRECT(CONCATENATE($E$32,"!E223"))),"",INDIRECT(CONCATENATE($E$32,"!E223")))</f>
        <v>5.2696927354778254</v>
      </c>
      <c r="S34" s="2241">
        <f ca="1">IF(ISERROR(INDIRECT(CONCATENATE($E$32,"!E224"))),"",INDIRECT(CONCATENATE($E$32,"!E224")))</f>
        <v>0.56490134747110166</v>
      </c>
      <c r="T34" s="2237">
        <f ca="1">IF(ISERROR(INDIRECT(CONCATENATE($E$32,"!F222"))),"",INDIRECT(CONCATENATE($E$32,"!F222")))</f>
        <v>93.708321215481732</v>
      </c>
      <c r="U34" s="2243">
        <f ca="1">IF(ISERROR(INDIRECT(CONCATENATE($E$32,"!F223"))),"",INDIRECT(CONCATENATE($E$32,"!F223")))</f>
        <v>5.6190209263439126</v>
      </c>
      <c r="V34" s="2241">
        <f ca="1">IF(ISERROR(INDIRECT(CONCATENATE($E$32,"!F224"))),"",INDIRECT(CONCATENATE($E$32,"!F224")))</f>
        <v>0.67265785817428647</v>
      </c>
      <c r="W34" s="2237">
        <f ca="1">IF(ISERROR(INDIRECT(CONCATENATE($E$32,"!G222"))),"",INDIRECT(CONCATENATE($E$32,"!G222")))</f>
        <v>97.62958098563611</v>
      </c>
      <c r="X34" s="2243">
        <f ca="1">IF(ISERROR(INDIRECT(CONCATENATE($E$32,"!G223"))),"",INDIRECT(CONCATENATE($E$32,"!G223")))</f>
        <v>2.1686567521876041</v>
      </c>
      <c r="Y34" s="2241">
        <f ca="1">IF(ISERROR(INDIRECT(CONCATENATE($E$32,"!G224"))),"",INDIRECT(CONCATENATE($E$32,"!G224")))</f>
        <v>0.20176226217632279</v>
      </c>
      <c r="Z34" s="108"/>
    </row>
    <row r="35" spans="2:26" ht="15" x14ac:dyDescent="0.2">
      <c r="B35" s="2224"/>
      <c r="C35" s="2225"/>
      <c r="D35" s="2225"/>
      <c r="E35" s="107"/>
      <c r="F35" s="36"/>
      <c r="G35" s="2184"/>
      <c r="H35" s="2185"/>
      <c r="I35" s="2187"/>
      <c r="J35" s="2240"/>
      <c r="K35" s="2238"/>
      <c r="L35" s="2244"/>
      <c r="M35" s="2242"/>
      <c r="N35" s="2238"/>
      <c r="O35" s="2244"/>
      <c r="P35" s="2242"/>
      <c r="Q35" s="2238"/>
      <c r="R35" s="2244"/>
      <c r="S35" s="2242"/>
      <c r="T35" s="2238"/>
      <c r="U35" s="2244"/>
      <c r="V35" s="2242"/>
      <c r="W35" s="2238"/>
      <c r="X35" s="2244"/>
      <c r="Y35" s="2242"/>
      <c r="Z35" s="108"/>
    </row>
    <row r="36" spans="2:26" ht="12.75" customHeight="1"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spans="2:26" x14ac:dyDescent="0.2">
      <c r="E37" s="109"/>
      <c r="F37" s="36"/>
      <c r="G37" s="2182" t="s">
        <v>6</v>
      </c>
      <c r="H37" s="2183"/>
      <c r="I37" s="2186"/>
      <c r="J37" s="2239" t="str">
        <f ca="1">IF(ISERROR(INDIRECT(CONCATENATE(#REF!,"!A2"))),"",INDIRECT(CONCATENATE(#REF!,"!A210")))</f>
        <v/>
      </c>
      <c r="K37" s="2237">
        <f ca="1">IF(ISERROR(INDIRECT(CONCATENATE($E$32,"!H222"))),"",INDIRECT(CONCATENATE($E$32,"!H222")))</f>
        <v>84.647780821759767</v>
      </c>
      <c r="L37" s="2243">
        <f ca="1">IF(ISERROR(INDIRECT(CONCATENATE($E$32,"!H223"))),"",INDIRECT(CONCATENATE($E$32,"!H223")))</f>
        <v>14.131608300589034</v>
      </c>
      <c r="M37" s="2241">
        <f ca="1">IF(ISERROR(INDIRECT(CONCATENATE($E$32,"!H224"))),"",INDIRECT(CONCATENATE($E$32,"!H224")))</f>
        <v>1.2206108776512827</v>
      </c>
      <c r="N37" s="2237">
        <f ca="1">IF(ISERROR(INDIRECT(CONCATENATE($E$32,"!I222"))),"",INDIRECT(CONCATENATE($E$32,"!I222")))</f>
        <v>93.221128843400052</v>
      </c>
      <c r="O37" s="2243">
        <f ca="1">IF(ISERROR(INDIRECT(CONCATENATE($E$32,"!I223"))),"",INDIRECT(CONCATENATE($E$32,"!I223")))</f>
        <v>5.9393637804761479</v>
      </c>
      <c r="P37" s="2241">
        <f ca="1">IF(ISERROR(INDIRECT(CONCATENATE($E$32,"!I224"))),"",INDIRECT(CONCATENATE($E$32,"!I224")))</f>
        <v>0.83950737612380788</v>
      </c>
      <c r="Q37" s="2237">
        <f ca="1">IF(ISERROR(INDIRECT(CONCATENATE($E$32,"!J222"))),"",INDIRECT(CONCATENATE($E$32,"!J222")))</f>
        <v>93.904603069361357</v>
      </c>
      <c r="R37" s="2243">
        <f ca="1">IF(ISERROR(INDIRECT(CONCATENATE($E$32,"!J223"))),"",INDIRECT(CONCATENATE($E$32,"!J223")))</f>
        <v>5.7702998944988853</v>
      </c>
      <c r="S37" s="2241">
        <f ca="1">IF(ISERROR(INDIRECT(CONCATENATE($E$32,"!J224"))),"",INDIRECT(CONCATENATE($E$32,"!J224")))</f>
        <v>0.32509703613975011</v>
      </c>
      <c r="T37" s="2237">
        <f ca="1">IF(ISERROR(INDIRECT(CONCATENATE($E$32,"!K222"))),"",INDIRECT(CONCATENATE($E$32,"!K222")))</f>
        <v>93.407671215979391</v>
      </c>
      <c r="U37" s="2243">
        <f ca="1">IF(ISERROR(INDIRECT(CONCATENATE($E$32,"!K223"))),"",INDIRECT(CONCATENATE($E$32,"!K223")))</f>
        <v>5.8920015335220528</v>
      </c>
      <c r="V37" s="2241">
        <f ca="1">IF(ISERROR(INDIRECT(CONCATENATE($E$32,"!K224"))),"",INDIRECT(CONCATENATE($E$32,"!K224")))</f>
        <v>0.70032725049853028</v>
      </c>
      <c r="W37" s="2237">
        <f ca="1">IF(ISERROR(INDIRECT(CONCATENATE($E$32,"!L222"))),"",INDIRECT(CONCATENATE($E$32,"!L222")))</f>
        <v>97.743315625674114</v>
      </c>
      <c r="X37" s="2243">
        <f ca="1">IF(ISERROR(INDIRECT(CONCATENATE($E$32,"!L223"))),"",INDIRECT(CONCATENATE($E$32,"!L223")))</f>
        <v>2.1809535022500626</v>
      </c>
      <c r="Y37" s="2241">
        <f ca="1">IF(ISERROR(INDIRECT(CONCATENATE($E$32,"!L224"))),"",INDIRECT(CONCATENATE($E$32,"!L224")))</f>
        <v>7.5730872075826516E-2</v>
      </c>
      <c r="Z37" s="108"/>
    </row>
    <row r="38" spans="2:26" x14ac:dyDescent="0.2">
      <c r="F38" s="36"/>
      <c r="G38" s="2184"/>
      <c r="H38" s="2185"/>
      <c r="I38" s="2187"/>
      <c r="J38" s="2245"/>
      <c r="K38" s="2238"/>
      <c r="L38" s="2244"/>
      <c r="M38" s="2242"/>
      <c r="N38" s="2238"/>
      <c r="O38" s="2244"/>
      <c r="P38" s="2242"/>
      <c r="Q38" s="2238"/>
      <c r="R38" s="2244"/>
      <c r="S38" s="2242"/>
      <c r="T38" s="2238"/>
      <c r="U38" s="2244"/>
      <c r="V38" s="2242"/>
      <c r="W38" s="2238"/>
      <c r="X38" s="2244"/>
      <c r="Y38" s="2242"/>
      <c r="Z38" s="108"/>
    </row>
    <row r="39" spans="2:26"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spans="2:26" x14ac:dyDescent="0.2">
      <c r="F40" s="36"/>
      <c r="G40" s="2182" t="s">
        <v>7</v>
      </c>
      <c r="H40" s="2183"/>
      <c r="I40" s="2186"/>
      <c r="J40" s="2239" t="str">
        <f ca="1">IF(ISERROR(INDIRECT(CONCATENATE(#REF!,"!A2"))),"",INDIRECT(CONCATENATE(#REF!,"!A210")))</f>
        <v/>
      </c>
      <c r="K40" s="2237">
        <f ca="1">IF(ISERROR(INDIRECT(CONCATENATE($E$32,"!M222"))),"",INDIRECT(CONCATENATE($E$32,"!M222")))</f>
        <v>79.039783648861658</v>
      </c>
      <c r="L40" s="2243">
        <f ca="1">IF(ISERROR(INDIRECT(CONCATENATE($E$32,"!M223"))),"",INDIRECT(CONCATENATE($E$32,"!M223")))</f>
        <v>12.259733411216171</v>
      </c>
      <c r="M40" s="2241">
        <f ca="1">IF(ISERROR(INDIRECT(CONCATENATE($E$32,"!M224"))),"",INDIRECT(CONCATENATE($E$32,"!M224")))</f>
        <v>8.7004829399222068</v>
      </c>
      <c r="N40" s="2237">
        <f ca="1">IF(ISERROR(INDIRECT(CONCATENATE($E$32,"!N222"))),"",INDIRECT(CONCATENATE($E$32,"!N222")))</f>
        <v>92.129834429409968</v>
      </c>
      <c r="O40" s="2243">
        <f ca="1">IF(ISERROR(INDIRECT(CONCATENATE($E$32,"!N223"))),"",INDIRECT(CONCATENATE($E$32,"!N223")))</f>
        <v>5.7583134123588327</v>
      </c>
      <c r="P40" s="2241">
        <f ca="1">IF(ISERROR(INDIRECT(CONCATENATE($E$32,"!N224"))),"",INDIRECT(CONCATENATE($E$32,"!N224")))</f>
        <v>2.1118521582312555</v>
      </c>
      <c r="Q40" s="2237">
        <f ca="1">IF(ISERROR(INDIRECT(CONCATENATE($E$32,"!O222"))),"",INDIRECT(CONCATENATE($E$32,"!O222")))</f>
        <v>95.533450311345575</v>
      </c>
      <c r="R40" s="2243">
        <f ca="1">IF(ISERROR(INDIRECT(CONCATENATE($E$32,"!O223"))),"",INDIRECT(CONCATENATE($E$32,"!O223")))</f>
        <v>4.3656310945335193</v>
      </c>
      <c r="S40" s="2241">
        <f ca="1">IF(ISERROR(INDIRECT(CONCATENATE($E$32,"!O224"))),"",INDIRECT(CONCATENATE($E$32,"!O224")))</f>
        <v>0.10091859412090498</v>
      </c>
      <c r="T40" s="2237">
        <f ca="1">IF(ISERROR(INDIRECT(CONCATENATE($E$32,"!P222"))),"",INDIRECT(CONCATENATE($E$32,"!P222")))</f>
        <v>96.093669466778991</v>
      </c>
      <c r="U40" s="2243">
        <f ca="1">IF(ISERROR(INDIRECT(CONCATENATE($E$32,"!P223"))),"",INDIRECT(CONCATENATE($E$32,"!P223")))</f>
        <v>3.9063305332210501</v>
      </c>
      <c r="V40" s="2241">
        <f ca="1">IF(ISERROR(INDIRECT(CONCATENATE($E$32,"!P224"))),"",INDIRECT(CONCATENATE($E$32,"!P224")))</f>
        <v>0</v>
      </c>
      <c r="W40" s="2237">
        <f ca="1">IF(ISERROR(INDIRECT(CONCATENATE($E$32,"!Q222"))),"",INDIRECT(CONCATENATE($E$32,"!Q222")))</f>
        <v>96.95564604126443</v>
      </c>
      <c r="X40" s="2243">
        <f ca="1">IF(ISERROR(INDIRECT(CONCATENATE($E$32,"!Q223"))),"",INDIRECT(CONCATENATE($E$32,"!Q223")))</f>
        <v>2.0875475493819962</v>
      </c>
      <c r="Y40" s="2241">
        <f ca="1">IF(ISERROR(INDIRECT(CONCATENATE($E$32,"!Q224"))),"",INDIRECT(CONCATENATE($E$32,"!Q224")))</f>
        <v>0.95680640935356753</v>
      </c>
      <c r="Z40" s="108"/>
    </row>
    <row r="41" spans="2:26" x14ac:dyDescent="0.2">
      <c r="F41" s="36"/>
      <c r="G41" s="2184"/>
      <c r="H41" s="2185"/>
      <c r="I41" s="2187"/>
      <c r="J41" s="2245"/>
      <c r="K41" s="2238"/>
      <c r="L41" s="2244"/>
      <c r="M41" s="2242"/>
      <c r="N41" s="2238"/>
      <c r="O41" s="2244"/>
      <c r="P41" s="2242"/>
      <c r="Q41" s="2238"/>
      <c r="R41" s="2244"/>
      <c r="S41" s="2242"/>
      <c r="T41" s="2238"/>
      <c r="U41" s="2244"/>
      <c r="V41" s="2242"/>
      <c r="W41" s="2238"/>
      <c r="X41" s="2244"/>
      <c r="Y41" s="2242"/>
      <c r="Z41" s="108"/>
    </row>
    <row r="43" spans="2:26" x14ac:dyDescent="0.2">
      <c r="F43" s="36"/>
      <c r="G43" s="36"/>
    </row>
    <row r="44" spans="2:26" x14ac:dyDescent="0.2">
      <c r="F44" s="36"/>
      <c r="G44" s="36"/>
    </row>
    <row r="45" spans="2:26" x14ac:dyDescent="0.2">
      <c r="F45" s="36"/>
      <c r="G45" s="36"/>
    </row>
    <row r="46" spans="2:26" x14ac:dyDescent="0.2">
      <c r="F46" s="36"/>
      <c r="G46" s="36"/>
    </row>
    <row r="48" spans="2:26" ht="15" x14ac:dyDescent="0.2">
      <c r="H48" s="107"/>
    </row>
    <row r="88" spans="1:2" hidden="1" x14ac:dyDescent="0.2">
      <c r="A88" s="4">
        <v>3</v>
      </c>
      <c r="B88" s="4" t="s">
        <v>188</v>
      </c>
    </row>
    <row r="89" spans="1:2" hidden="1" x14ac:dyDescent="0.2">
      <c r="B89" s="4" t="s">
        <v>155</v>
      </c>
    </row>
    <row r="90" spans="1:2" hidden="1" x14ac:dyDescent="0.2">
      <c r="B90" s="4" t="s">
        <v>407</v>
      </c>
    </row>
    <row r="91" spans="1:2" hidden="1" x14ac:dyDescent="0.2">
      <c r="B91" s="4" t="s">
        <v>542</v>
      </c>
    </row>
    <row r="92" spans="1:2" hidden="1" x14ac:dyDescent="0.2">
      <c r="B92" s="4"/>
    </row>
    <row r="93" spans="1:2" hidden="1" x14ac:dyDescent="0.2">
      <c r="B93" s="4"/>
    </row>
    <row r="94" spans="1:2" hidden="1" x14ac:dyDescent="0.2">
      <c r="B94" s="4"/>
    </row>
    <row r="95" spans="1:2" hidden="1" x14ac:dyDescent="0.2">
      <c r="B95" s="4"/>
    </row>
    <row r="96" spans="1:2" hidden="1" x14ac:dyDescent="0.2">
      <c r="B96" s="4"/>
    </row>
    <row r="97" spans="2:2" hidden="1" x14ac:dyDescent="0.2">
      <c r="B97" s="4"/>
    </row>
    <row r="98" spans="2:2" hidden="1" x14ac:dyDescent="0.2">
      <c r="B98" s="4"/>
    </row>
    <row r="99" spans="2:2" hidden="1" x14ac:dyDescent="0.2">
      <c r="B99" s="4"/>
    </row>
    <row r="100" spans="2:2" hidden="1" x14ac:dyDescent="0.2">
      <c r="B100" s="4"/>
    </row>
  </sheetData>
  <sheetProtection sheet="1" objects="1" scenarios="1"/>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499999996" right="0.78740157499999996" top="0.984251969" bottom="0.984251969"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FDBDD-950C-42BF-BB05-60E458E34065}">
  <sheetPr codeName="Feuil7"/>
  <dimension ref="A1:CZ1200"/>
  <sheetViews>
    <sheetView showGridLines="0" workbookViewId="0"/>
  </sheetViews>
  <sheetFormatPr defaultColWidth="13.5703125" defaultRowHeight="15" customHeight="1" x14ac:dyDescent="0.2"/>
  <cols>
    <col min="1" max="1" width="31.5703125" style="799" customWidth="1"/>
    <col min="2" max="2" width="41.5703125" style="799" customWidth="1"/>
    <col min="3" max="17" width="10.7109375" style="799" customWidth="1"/>
    <col min="18" max="33" width="12.5703125" style="799" customWidth="1"/>
    <col min="34" max="52" width="12.5703125" style="235" customWidth="1"/>
    <col min="53" max="53" width="31.5703125" style="800" customWidth="1"/>
    <col min="54" max="54" width="41.5703125" style="268" customWidth="1"/>
    <col min="55" max="69" width="9.140625" style="800" customWidth="1"/>
    <col min="70" max="77" width="12.5703125" style="800" customWidth="1"/>
    <col min="78" max="104" width="12.5703125" style="235" customWidth="1"/>
    <col min="105" max="16384" width="13.5703125" style="799"/>
  </cols>
  <sheetData>
    <row r="1" spans="1:104" s="111" customFormat="1" ht="18" customHeight="1" x14ac:dyDescent="0.2">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pans="1:104" s="111" customFormat="1" ht="22.5" customHeight="1" x14ac:dyDescent="0.35">
      <c r="A2" s="255" t="str">
        <f>A1026</f>
        <v>State of Palestine</v>
      </c>
      <c r="B2" s="256"/>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pans="1:104" s="111" customFormat="1" ht="22.5" customHeight="1" x14ac:dyDescent="0.35">
      <c r="A3" s="138" t="str">
        <f>A1035</f>
        <v>2011</v>
      </c>
      <c r="B3" s="258"/>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pans="1:104" s="111" customFormat="1" ht="22.5" customHeight="1" x14ac:dyDescent="0.35">
      <c r="A4" s="257" t="s">
        <v>96</v>
      </c>
      <c r="B4" s="258"/>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pans="1:104" s="111" customFormat="1" ht="20.100000000000001" customHeight="1" x14ac:dyDescent="0.35">
      <c r="A5" s="257" t="s">
        <v>97</v>
      </c>
      <c r="B5" s="258"/>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pans="1:104" s="111" customFormat="1" ht="15" customHeight="1" x14ac:dyDescent="0.2">
      <c r="A6" s="259" t="s">
        <v>98</v>
      </c>
      <c r="B6" s="260"/>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pans="1:104" s="111" customFormat="1" ht="15" customHeight="1" x14ac:dyDescent="0.2">
      <c r="A7" s="261" t="s">
        <v>40</v>
      </c>
      <c r="B7" s="262"/>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pans="1:104" s="111" customFormat="1" ht="15" customHeight="1" x14ac:dyDescent="0.2">
      <c r="A8" s="261" t="s">
        <v>39</v>
      </c>
      <c r="B8" s="262"/>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pans="1:104" s="111" customFormat="1" ht="15" customHeight="1" x14ac:dyDescent="0.2">
      <c r="A9" s="261" t="s">
        <v>136</v>
      </c>
      <c r="B9" s="263" t="str">
        <f>A1025</f>
        <v>MICS11</v>
      </c>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pans="1:104" s="111" customFormat="1" ht="15" customHeight="1" x14ac:dyDescent="0.2">
      <c r="A10" s="974" t="str">
        <f>B1028</f>
        <v/>
      </c>
      <c r="B10" s="97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pans="1:104" s="111" customFormat="1" ht="15" customHeight="1" x14ac:dyDescent="0.2">
      <c r="A11" s="974" t="str">
        <f>B1027</f>
        <v>Time to improved source based on:</v>
      </c>
      <c r="B11" s="976" t="s">
        <v>155</v>
      </c>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pans="1:104" s="111" customFormat="1" ht="18" customHeight="1" x14ac:dyDescent="0.2">
      <c r="A12" s="977"/>
      <c r="B12" s="97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pans="1:104" s="111" customFormat="1" ht="18" customHeight="1" x14ac:dyDescent="0.2">
      <c r="A13" s="978"/>
      <c r="B13" s="979"/>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pans="1:104" s="806" customFormat="1" ht="15" customHeight="1" x14ac:dyDescent="0.2">
      <c r="A14" s="115" t="s">
        <v>96</v>
      </c>
      <c r="B14" s="232"/>
      <c r="C14" s="2381" t="s">
        <v>115</v>
      </c>
      <c r="D14" s="2382"/>
      <c r="E14" s="2382"/>
      <c r="F14" s="2382"/>
      <c r="G14" s="2383"/>
      <c r="H14" s="2384" t="s">
        <v>38</v>
      </c>
      <c r="I14" s="2385"/>
      <c r="J14" s="2385"/>
      <c r="K14" s="2385"/>
      <c r="L14" s="2386"/>
      <c r="M14" s="2362" t="s">
        <v>37</v>
      </c>
      <c r="N14" s="2363"/>
      <c r="O14" s="2363"/>
      <c r="P14" s="2363"/>
      <c r="Q14" s="2364"/>
      <c r="R14" s="1783" t="s">
        <v>140</v>
      </c>
      <c r="S14" s="1818"/>
      <c r="T14" s="1818"/>
      <c r="U14" s="1818"/>
      <c r="V14" s="1818"/>
      <c r="W14" s="1818"/>
      <c r="X14" s="1818"/>
      <c r="Y14" s="1818"/>
      <c r="Z14" s="1818"/>
      <c r="AA14" s="1818"/>
      <c r="AB14" s="1818"/>
      <c r="AC14" s="1818"/>
      <c r="AD14" s="1818"/>
      <c r="AE14" s="1818"/>
      <c r="AF14" s="1818"/>
      <c r="AG14" s="1819"/>
      <c r="AH14" s="450"/>
      <c r="AI14" s="450"/>
      <c r="AJ14" s="450"/>
      <c r="AK14" s="450"/>
      <c r="AL14" s="450"/>
      <c r="AM14" s="450"/>
      <c r="AN14" s="450"/>
      <c r="AO14" s="450"/>
      <c r="AP14" s="450"/>
      <c r="AQ14" s="450"/>
      <c r="AR14" s="450"/>
      <c r="AS14" s="450"/>
      <c r="AT14" s="450"/>
      <c r="AU14" s="450"/>
      <c r="AV14" s="450"/>
      <c r="AW14" s="450"/>
      <c r="AX14" s="450"/>
      <c r="AY14" s="450"/>
      <c r="AZ14" s="973"/>
      <c r="BA14" s="241" t="s">
        <v>131</v>
      </c>
      <c r="BB14" s="115" t="s">
        <v>96</v>
      </c>
      <c r="BC14" s="2371" t="s">
        <v>115</v>
      </c>
      <c r="BD14" s="2372"/>
      <c r="BE14" s="2372"/>
      <c r="BF14" s="2372"/>
      <c r="BG14" s="2373"/>
      <c r="BH14" s="2374" t="s">
        <v>38</v>
      </c>
      <c r="BI14" s="2372"/>
      <c r="BJ14" s="2372"/>
      <c r="BK14" s="2372"/>
      <c r="BL14" s="2373"/>
      <c r="BM14" s="2374" t="s">
        <v>37</v>
      </c>
      <c r="BN14" s="2372"/>
      <c r="BO14" s="2372"/>
      <c r="BP14" s="2372"/>
      <c r="BQ14" s="2388"/>
      <c r="BR14" s="1797" t="s">
        <v>140</v>
      </c>
      <c r="BS14" s="1798"/>
      <c r="BT14" s="1798"/>
      <c r="BU14" s="1798"/>
      <c r="BV14" s="1798"/>
      <c r="BW14" s="1798"/>
      <c r="BX14" s="1798"/>
      <c r="BY14" s="1799"/>
      <c r="BZ14" s="461"/>
      <c r="CA14" s="461"/>
      <c r="CB14" s="461"/>
      <c r="CC14" s="461"/>
      <c r="CD14" s="461"/>
      <c r="CE14" s="461"/>
      <c r="CF14" s="461"/>
      <c r="CG14" s="461"/>
      <c r="CH14" s="239"/>
      <c r="CI14" s="239"/>
      <c r="CJ14" s="239"/>
      <c r="CK14" s="239"/>
      <c r="CL14" s="239"/>
      <c r="CM14" s="239"/>
      <c r="CN14" s="239"/>
      <c r="CO14" s="239"/>
      <c r="CP14" s="239"/>
      <c r="CQ14" s="239"/>
      <c r="CR14" s="239"/>
      <c r="CS14" s="239"/>
      <c r="CT14" s="239"/>
      <c r="CU14" s="239"/>
      <c r="CV14" s="239"/>
      <c r="CW14" s="239"/>
      <c r="CX14" s="239"/>
      <c r="CY14" s="239"/>
      <c r="CZ14" s="239"/>
    </row>
    <row r="15" spans="1:104" s="806" customFormat="1" ht="24" x14ac:dyDescent="0.2">
      <c r="A15" s="201" t="s">
        <v>87</v>
      </c>
      <c r="B15" s="276"/>
      <c r="C15" s="401" t="s">
        <v>0</v>
      </c>
      <c r="D15" s="402" t="s">
        <v>1</v>
      </c>
      <c r="E15" s="402" t="s">
        <v>2</v>
      </c>
      <c r="F15" s="402" t="s">
        <v>3</v>
      </c>
      <c r="G15" s="403" t="s">
        <v>4</v>
      </c>
      <c r="H15" s="1094" t="s">
        <v>0</v>
      </c>
      <c r="I15" s="1026" t="s">
        <v>1</v>
      </c>
      <c r="J15" s="1026" t="s">
        <v>2</v>
      </c>
      <c r="K15" s="1026" t="s">
        <v>3</v>
      </c>
      <c r="L15" s="1027" t="s">
        <v>4</v>
      </c>
      <c r="M15" s="1080" t="s">
        <v>0</v>
      </c>
      <c r="N15" s="1026" t="s">
        <v>1</v>
      </c>
      <c r="O15" s="1026" t="s">
        <v>2</v>
      </c>
      <c r="P15" s="1026" t="s">
        <v>3</v>
      </c>
      <c r="Q15" s="1111" t="s">
        <v>4</v>
      </c>
      <c r="R15" s="1094" t="s">
        <v>156</v>
      </c>
      <c r="S15" s="1026" t="s">
        <v>157</v>
      </c>
      <c r="T15" s="1026" t="s">
        <v>158</v>
      </c>
      <c r="U15" s="1026" t="s">
        <v>159</v>
      </c>
      <c r="V15" s="1026" t="s">
        <v>160</v>
      </c>
      <c r="W15" s="1026" t="s">
        <v>161</v>
      </c>
      <c r="X15" s="1026" t="s">
        <v>162</v>
      </c>
      <c r="Y15" s="1026" t="s">
        <v>163</v>
      </c>
      <c r="Z15" s="1026" t="s">
        <v>164</v>
      </c>
      <c r="AA15" s="1026" t="s">
        <v>165</v>
      </c>
      <c r="AB15" s="1026" t="s">
        <v>166</v>
      </c>
      <c r="AC15" s="1026" t="s">
        <v>167</v>
      </c>
      <c r="AD15" s="1026" t="s">
        <v>168</v>
      </c>
      <c r="AE15" s="1026" t="s">
        <v>169</v>
      </c>
      <c r="AF15" s="1026" t="s">
        <v>170</v>
      </c>
      <c r="AG15" s="1028" t="s">
        <v>171</v>
      </c>
      <c r="AH15" s="450"/>
      <c r="AI15" s="450"/>
      <c r="AJ15" s="450"/>
      <c r="AK15" s="450"/>
      <c r="AL15" s="450"/>
      <c r="AM15" s="450"/>
      <c r="AN15" s="450"/>
      <c r="AO15" s="450"/>
      <c r="AP15" s="450"/>
      <c r="AQ15" s="450"/>
      <c r="AR15" s="450"/>
      <c r="AS15" s="450"/>
      <c r="AT15" s="450"/>
      <c r="AU15" s="450"/>
      <c r="AV15" s="450"/>
      <c r="AW15" s="450"/>
      <c r="AX15" s="450"/>
      <c r="AY15" s="450"/>
      <c r="AZ15" s="973"/>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156</v>
      </c>
      <c r="BS15" s="180" t="s">
        <v>157</v>
      </c>
      <c r="BT15" s="180" t="s">
        <v>158</v>
      </c>
      <c r="BU15" s="180" t="s">
        <v>159</v>
      </c>
      <c r="BV15" s="180" t="s">
        <v>160</v>
      </c>
      <c r="BW15" s="180" t="s">
        <v>161</v>
      </c>
      <c r="BX15" s="180" t="s">
        <v>162</v>
      </c>
      <c r="BY15" s="181" t="s">
        <v>163</v>
      </c>
      <c r="BZ15" s="181" t="s">
        <v>164</v>
      </c>
      <c r="CA15" s="181" t="s">
        <v>165</v>
      </c>
      <c r="CB15" s="181" t="s">
        <v>166</v>
      </c>
      <c r="CC15" s="181" t="s">
        <v>167</v>
      </c>
      <c r="CD15" s="181" t="s">
        <v>168</v>
      </c>
      <c r="CE15" s="181" t="s">
        <v>169</v>
      </c>
      <c r="CF15" s="181" t="s">
        <v>170</v>
      </c>
      <c r="CG15" s="181" t="s">
        <v>171</v>
      </c>
      <c r="CH15" s="1865"/>
      <c r="CI15" s="1865"/>
      <c r="CJ15" s="1865"/>
      <c r="CK15" s="1865"/>
      <c r="CL15" s="1865"/>
      <c r="CM15" s="1865"/>
      <c r="CN15" s="1865"/>
      <c r="CO15" s="1865"/>
      <c r="CP15" s="1865"/>
      <c r="CQ15" s="1865"/>
      <c r="CR15" s="1865"/>
      <c r="CS15" s="1865"/>
      <c r="CT15" s="1865"/>
      <c r="CU15" s="1865"/>
      <c r="CV15" s="1865"/>
      <c r="CW15" s="1865"/>
      <c r="CX15" s="1865"/>
      <c r="CY15" s="1865"/>
      <c r="CZ15" s="1865"/>
    </row>
    <row r="16" spans="1:104" s="806" customFormat="1" ht="15" customHeight="1" x14ac:dyDescent="0.2">
      <c r="A16" s="2365" t="s">
        <v>13</v>
      </c>
      <c r="B16" s="1382" t="s">
        <v>14</v>
      </c>
      <c r="C16" s="1167">
        <v>97.930025585069018</v>
      </c>
      <c r="D16" s="1168">
        <v>99.249822611117153</v>
      </c>
      <c r="E16" s="1168">
        <v>99.634744906356772</v>
      </c>
      <c r="F16" s="1168">
        <v>99.717312974980047</v>
      </c>
      <c r="G16" s="1169">
        <v>99.897092069771915</v>
      </c>
      <c r="H16" s="1170">
        <v>97.409550403502152</v>
      </c>
      <c r="I16" s="1168">
        <v>99.050801618044744</v>
      </c>
      <c r="J16" s="1168">
        <v>99.424836530454058</v>
      </c>
      <c r="K16" s="1168">
        <v>99.76263090205218</v>
      </c>
      <c r="L16" s="1171">
        <v>99.906536114297609</v>
      </c>
      <c r="M16" s="1172">
        <v>99.422148306491252</v>
      </c>
      <c r="N16" s="1168">
        <v>99.678623883718871</v>
      </c>
      <c r="O16" s="1168">
        <v>99.480244163336394</v>
      </c>
      <c r="P16" s="1168">
        <v>100</v>
      </c>
      <c r="Q16" s="1169">
        <v>99.799946478861415</v>
      </c>
      <c r="R16" s="1170">
        <v>99.760583144076449</v>
      </c>
      <c r="S16" s="1168">
        <v>99.977782483963338</v>
      </c>
      <c r="T16" s="1168">
        <v>99.946132520445559</v>
      </c>
      <c r="U16" s="1168">
        <v>99.80266383125938</v>
      </c>
      <c r="V16" s="1168">
        <v>99.897630543373168</v>
      </c>
      <c r="W16" s="1168">
        <v>99.007095761771353</v>
      </c>
      <c r="X16" s="1168">
        <v>99.528580421852951</v>
      </c>
      <c r="Y16" s="1168">
        <v>92.307952178941235</v>
      </c>
      <c r="Z16" s="1168">
        <v>99.766243817606693</v>
      </c>
      <c r="AA16" s="1168">
        <v>99.779977490053213</v>
      </c>
      <c r="AB16" s="1168">
        <v>100</v>
      </c>
      <c r="AC16" s="1168">
        <v>99.668265463222909</v>
      </c>
      <c r="AD16" s="1168">
        <v>100</v>
      </c>
      <c r="AE16" s="1168">
        <v>100</v>
      </c>
      <c r="AF16" s="1168">
        <v>100</v>
      </c>
      <c r="AG16" s="1830">
        <v>99.914674530827114</v>
      </c>
      <c r="AH16" s="450"/>
      <c r="AI16" s="450"/>
      <c r="AJ16" s="450"/>
      <c r="AK16" s="450"/>
      <c r="AL16" s="450"/>
      <c r="AM16" s="450"/>
      <c r="AN16" s="450"/>
      <c r="AO16" s="450"/>
      <c r="AP16" s="450"/>
      <c r="AQ16" s="450"/>
      <c r="AR16" s="450"/>
      <c r="AS16" s="450"/>
      <c r="AT16" s="450"/>
      <c r="AU16" s="450"/>
      <c r="AV16" s="450"/>
      <c r="AW16" s="450"/>
      <c r="AX16" s="450"/>
      <c r="AY16" s="450"/>
      <c r="AZ16" s="973"/>
      <c r="BA16" s="2389" t="s">
        <v>13</v>
      </c>
      <c r="BB16" s="161" t="s">
        <v>14</v>
      </c>
      <c r="BC16" s="1475" t="s">
        <v>35</v>
      </c>
      <c r="BD16" s="1494" t="s">
        <v>35</v>
      </c>
      <c r="BE16" s="1494" t="s">
        <v>35</v>
      </c>
      <c r="BF16" s="1494" t="s">
        <v>35</v>
      </c>
      <c r="BG16" s="1514" t="s">
        <v>35</v>
      </c>
      <c r="BH16" s="1534" t="s">
        <v>35</v>
      </c>
      <c r="BI16" s="1494" t="s">
        <v>35</v>
      </c>
      <c r="BJ16" s="1494" t="s">
        <v>35</v>
      </c>
      <c r="BK16" s="1494" t="s">
        <v>35</v>
      </c>
      <c r="BL16" s="1514" t="s">
        <v>35</v>
      </c>
      <c r="BM16" s="1534" t="s">
        <v>35</v>
      </c>
      <c r="BN16" s="1494" t="s">
        <v>35</v>
      </c>
      <c r="BO16" s="1494" t="s">
        <v>35</v>
      </c>
      <c r="BP16" s="1494" t="s">
        <v>35</v>
      </c>
      <c r="BQ16" s="1514" t="s">
        <v>35</v>
      </c>
      <c r="BR16" s="1534" t="s">
        <v>35</v>
      </c>
      <c r="BS16" s="1494" t="s">
        <v>35</v>
      </c>
      <c r="BT16" s="1494" t="s">
        <v>35</v>
      </c>
      <c r="BU16" s="1494" t="s">
        <v>35</v>
      </c>
      <c r="BV16" s="1494" t="s">
        <v>35</v>
      </c>
      <c r="BW16" s="1494" t="s">
        <v>35</v>
      </c>
      <c r="BX16" s="1494" t="s">
        <v>35</v>
      </c>
      <c r="BY16" s="1553" t="s">
        <v>35</v>
      </c>
      <c r="BZ16" s="1553" t="s">
        <v>35</v>
      </c>
      <c r="CA16" s="1553" t="s">
        <v>35</v>
      </c>
      <c r="CB16" s="1553" t="s">
        <v>35</v>
      </c>
      <c r="CC16" s="1553" t="s">
        <v>35</v>
      </c>
      <c r="CD16" s="1553" t="s">
        <v>35</v>
      </c>
      <c r="CE16" s="1553" t="s">
        <v>35</v>
      </c>
      <c r="CF16" s="1553" t="s">
        <v>35</v>
      </c>
      <c r="CG16" s="1553" t="s">
        <v>35</v>
      </c>
      <c r="CH16" s="1866"/>
      <c r="CI16" s="1866"/>
      <c r="CJ16" s="1866"/>
      <c r="CK16" s="1866"/>
      <c r="CL16" s="1866"/>
      <c r="CM16" s="1866"/>
      <c r="CN16" s="1866"/>
      <c r="CO16" s="1866"/>
      <c r="CP16" s="1866"/>
      <c r="CQ16" s="1866"/>
      <c r="CR16" s="1866"/>
      <c r="CS16" s="1866"/>
      <c r="CT16" s="1866"/>
      <c r="CU16" s="1866"/>
      <c r="CV16" s="1866"/>
      <c r="CW16" s="1866"/>
      <c r="CX16" s="1866"/>
      <c r="CY16" s="1866"/>
      <c r="CZ16" s="1866"/>
    </row>
    <row r="17" spans="1:104" s="806" customFormat="1" ht="15" customHeight="1" x14ac:dyDescent="0.2">
      <c r="A17" s="2366"/>
      <c r="B17" s="1383" t="s">
        <v>51</v>
      </c>
      <c r="C17" s="1173">
        <v>2.0699744149310213</v>
      </c>
      <c r="D17" s="1174">
        <v>0.75017738888285423</v>
      </c>
      <c r="E17" s="1174">
        <v>0.36525509364321679</v>
      </c>
      <c r="F17" s="1174">
        <v>0.282687025019973</v>
      </c>
      <c r="G17" s="1175">
        <v>0.10290793022807763</v>
      </c>
      <c r="H17" s="1176">
        <v>2.5904495964978862</v>
      </c>
      <c r="I17" s="1174">
        <v>0.94919838195526829</v>
      </c>
      <c r="J17" s="1174">
        <v>0.57516346954595277</v>
      </c>
      <c r="K17" s="1174">
        <v>0.23736909794782787</v>
      </c>
      <c r="L17" s="1177">
        <v>9.3463885702404437E-2</v>
      </c>
      <c r="M17" s="1178">
        <v>0.57785169350875953</v>
      </c>
      <c r="N17" s="1174">
        <v>0.32137611628113011</v>
      </c>
      <c r="O17" s="1174">
        <v>0.51975583666360581</v>
      </c>
      <c r="P17" s="1174">
        <v>0</v>
      </c>
      <c r="Q17" s="1175">
        <v>0.20005352113859065</v>
      </c>
      <c r="R17" s="1176">
        <v>0.23941685592356446</v>
      </c>
      <c r="S17" s="1174">
        <v>2.2217516036655616E-2</v>
      </c>
      <c r="T17" s="1174">
        <v>5.3867479554444223E-2</v>
      </c>
      <c r="U17" s="1174">
        <v>0.19733616874061852</v>
      </c>
      <c r="V17" s="1174">
        <v>0.10236945662681979</v>
      </c>
      <c r="W17" s="1174">
        <v>0.99290423822866758</v>
      </c>
      <c r="X17" s="1174">
        <v>0.47141957814705143</v>
      </c>
      <c r="Y17" s="1174">
        <v>7.6920478210588046</v>
      </c>
      <c r="Z17" s="1174">
        <v>0.23375618239328885</v>
      </c>
      <c r="AA17" s="1174">
        <v>0.22002250994678768</v>
      </c>
      <c r="AB17" s="1174">
        <v>0</v>
      </c>
      <c r="AC17" s="1174">
        <v>0.33173453677708759</v>
      </c>
      <c r="AD17" s="1174">
        <v>0</v>
      </c>
      <c r="AE17" s="1174">
        <v>0</v>
      </c>
      <c r="AF17" s="1174">
        <v>0</v>
      </c>
      <c r="AG17" s="1831">
        <v>8.5325469172888774E-2</v>
      </c>
      <c r="AH17" s="450"/>
      <c r="AI17" s="450"/>
      <c r="AJ17" s="450"/>
      <c r="AK17" s="450"/>
      <c r="AL17" s="450"/>
      <c r="AM17" s="450"/>
      <c r="AN17" s="450"/>
      <c r="AO17" s="450"/>
      <c r="AP17" s="450"/>
      <c r="AQ17" s="450"/>
      <c r="AR17" s="450"/>
      <c r="AS17" s="450"/>
      <c r="AT17" s="450"/>
      <c r="AU17" s="450"/>
      <c r="AV17" s="450"/>
      <c r="AW17" s="450"/>
      <c r="AX17" s="450"/>
      <c r="AY17" s="450"/>
      <c r="AZ17" s="973"/>
      <c r="BA17" s="2390"/>
      <c r="BB17" s="162" t="s">
        <v>51</v>
      </c>
      <c r="BC17" s="1476" t="s">
        <v>35</v>
      </c>
      <c r="BD17" s="1495" t="s">
        <v>35</v>
      </c>
      <c r="BE17" s="1495" t="s">
        <v>35</v>
      </c>
      <c r="BF17" s="1495" t="s">
        <v>35</v>
      </c>
      <c r="BG17" s="1515" t="s">
        <v>35</v>
      </c>
      <c r="BH17" s="1535" t="s">
        <v>35</v>
      </c>
      <c r="BI17" s="1495" t="s">
        <v>35</v>
      </c>
      <c r="BJ17" s="1495" t="s">
        <v>35</v>
      </c>
      <c r="BK17" s="1495" t="s">
        <v>35</v>
      </c>
      <c r="BL17" s="1515" t="s">
        <v>35</v>
      </c>
      <c r="BM17" s="1535" t="s">
        <v>35</v>
      </c>
      <c r="BN17" s="1495" t="s">
        <v>35</v>
      </c>
      <c r="BO17" s="1495" t="s">
        <v>35</v>
      </c>
      <c r="BP17" s="1495" t="s">
        <v>35</v>
      </c>
      <c r="BQ17" s="1515" t="s">
        <v>35</v>
      </c>
      <c r="BR17" s="1535" t="s">
        <v>35</v>
      </c>
      <c r="BS17" s="1495" t="s">
        <v>35</v>
      </c>
      <c r="BT17" s="1495" t="s">
        <v>35</v>
      </c>
      <c r="BU17" s="1495" t="s">
        <v>35</v>
      </c>
      <c r="BV17" s="1495" t="s">
        <v>35</v>
      </c>
      <c r="BW17" s="1495" t="s">
        <v>35</v>
      </c>
      <c r="BX17" s="1495" t="s">
        <v>35</v>
      </c>
      <c r="BY17" s="1554" t="s">
        <v>35</v>
      </c>
      <c r="BZ17" s="1554" t="s">
        <v>35</v>
      </c>
      <c r="CA17" s="1554" t="s">
        <v>35</v>
      </c>
      <c r="CB17" s="1554" t="s">
        <v>35</v>
      </c>
      <c r="CC17" s="1554" t="s">
        <v>35</v>
      </c>
      <c r="CD17" s="1554" t="s">
        <v>35</v>
      </c>
      <c r="CE17" s="1554" t="s">
        <v>35</v>
      </c>
      <c r="CF17" s="1554" t="s">
        <v>35</v>
      </c>
      <c r="CG17" s="1554" t="s">
        <v>35</v>
      </c>
      <c r="CH17" s="1867"/>
      <c r="CI17" s="1867"/>
      <c r="CJ17" s="1867"/>
      <c r="CK17" s="1867"/>
      <c r="CL17" s="1867"/>
      <c r="CM17" s="1867"/>
      <c r="CN17" s="1867"/>
      <c r="CO17" s="1867"/>
      <c r="CP17" s="1867"/>
      <c r="CQ17" s="1867"/>
      <c r="CR17" s="1867"/>
      <c r="CS17" s="1867"/>
      <c r="CT17" s="1867"/>
      <c r="CU17" s="1867"/>
      <c r="CV17" s="1867"/>
      <c r="CW17" s="1867"/>
      <c r="CX17" s="1867"/>
      <c r="CY17" s="1867"/>
      <c r="CZ17" s="1867"/>
    </row>
    <row r="18" spans="1:104" s="806" customFormat="1" ht="15" customHeight="1" x14ac:dyDescent="0.2">
      <c r="A18" s="2366" t="s">
        <v>60</v>
      </c>
      <c r="B18" s="1383" t="s">
        <v>15</v>
      </c>
      <c r="C18" s="1179">
        <f>C16*MICS14!C23/100</f>
        <v>97.316911701753739</v>
      </c>
      <c r="D18" s="1180">
        <f>D16*MICS14!D23/100</f>
        <v>98.806400737292165</v>
      </c>
      <c r="E18" s="1180">
        <f>E16*MICS14!E23/100</f>
        <v>99.234849815197862</v>
      </c>
      <c r="F18" s="1180">
        <f>F16*MICS14!F23/100</f>
        <v>99.340376107188035</v>
      </c>
      <c r="G18" s="1181">
        <f>G16*MICS14!G23/100</f>
        <v>99.583463352025774</v>
      </c>
      <c r="H18" s="1182">
        <f>H16*MICS14!H23/100</f>
        <v>96.919191469195368</v>
      </c>
      <c r="I18" s="1180">
        <f>I16*MICS14!I23/100</f>
        <v>98.762866215121534</v>
      </c>
      <c r="J18" s="1180">
        <f>J16*MICS14!J23/100</f>
        <v>99.050542226651928</v>
      </c>
      <c r="K18" s="1180">
        <f>K16*MICS14!K23/100</f>
        <v>99.762630902052194</v>
      </c>
      <c r="L18" s="1183">
        <f>L16*MICS14!L23/100</f>
        <v>99.768260468362698</v>
      </c>
      <c r="M18" s="1179">
        <f>M16*MICS14!M23/100</f>
        <v>97.965611339004184</v>
      </c>
      <c r="N18" s="1180">
        <f>N16*MICS14!N23/100</f>
        <v>98.550566704933942</v>
      </c>
      <c r="O18" s="1180">
        <f>O16*MICS14!O23/100</f>
        <v>98.325538684644684</v>
      </c>
      <c r="P18" s="1180">
        <f>P16*MICS14!P23/100</f>
        <v>98.942202800115197</v>
      </c>
      <c r="Q18" s="1181">
        <f>Q16*MICS14!Q23/100</f>
        <v>98.756554655928738</v>
      </c>
      <c r="R18" s="1467" t="s">
        <v>35</v>
      </c>
      <c r="S18" s="1470" t="s">
        <v>35</v>
      </c>
      <c r="T18" s="1470" t="s">
        <v>35</v>
      </c>
      <c r="U18" s="1470" t="s">
        <v>35</v>
      </c>
      <c r="V18" s="1470" t="s">
        <v>35</v>
      </c>
      <c r="W18" s="1470" t="s">
        <v>35</v>
      </c>
      <c r="X18" s="1470" t="s">
        <v>35</v>
      </c>
      <c r="Y18" s="1470" t="s">
        <v>35</v>
      </c>
      <c r="Z18" s="1470" t="s">
        <v>35</v>
      </c>
      <c r="AA18" s="1470" t="s">
        <v>35</v>
      </c>
      <c r="AB18" s="1470" t="s">
        <v>35</v>
      </c>
      <c r="AC18" s="1470" t="s">
        <v>35</v>
      </c>
      <c r="AD18" s="1470" t="s">
        <v>35</v>
      </c>
      <c r="AE18" s="1470" t="s">
        <v>35</v>
      </c>
      <c r="AF18" s="1470" t="s">
        <v>35</v>
      </c>
      <c r="AG18" s="1832" t="s">
        <v>35</v>
      </c>
      <c r="AH18" s="450"/>
      <c r="AI18" s="450"/>
      <c r="AJ18" s="450"/>
      <c r="AK18" s="450"/>
      <c r="AL18" s="450"/>
      <c r="AM18" s="450"/>
      <c r="AN18" s="450"/>
      <c r="AO18" s="450"/>
      <c r="AP18" s="450"/>
      <c r="AQ18" s="450"/>
      <c r="AR18" s="450"/>
      <c r="AS18" s="450"/>
      <c r="AT18" s="450"/>
      <c r="AU18" s="450"/>
      <c r="AV18" s="450"/>
      <c r="AW18" s="450"/>
      <c r="AX18" s="450"/>
      <c r="AY18" s="450"/>
      <c r="AZ18" s="973"/>
      <c r="BA18" s="2390" t="s">
        <v>60</v>
      </c>
      <c r="BB18" s="162" t="s">
        <v>15</v>
      </c>
      <c r="BC18" s="1476" t="s">
        <v>35</v>
      </c>
      <c r="BD18" s="1495" t="s">
        <v>35</v>
      </c>
      <c r="BE18" s="1495" t="s">
        <v>35</v>
      </c>
      <c r="BF18" s="1495" t="s">
        <v>35</v>
      </c>
      <c r="BG18" s="1515" t="s">
        <v>35</v>
      </c>
      <c r="BH18" s="1535" t="s">
        <v>35</v>
      </c>
      <c r="BI18" s="1495" t="s">
        <v>35</v>
      </c>
      <c r="BJ18" s="1495" t="s">
        <v>35</v>
      </c>
      <c r="BK18" s="1495" t="s">
        <v>35</v>
      </c>
      <c r="BL18" s="1515" t="s">
        <v>35</v>
      </c>
      <c r="BM18" s="1535" t="s">
        <v>35</v>
      </c>
      <c r="BN18" s="1495" t="s">
        <v>35</v>
      </c>
      <c r="BO18" s="1495" t="s">
        <v>35</v>
      </c>
      <c r="BP18" s="1495" t="s">
        <v>35</v>
      </c>
      <c r="BQ18" s="1515" t="s">
        <v>35</v>
      </c>
      <c r="BR18" s="1535" t="s">
        <v>35</v>
      </c>
      <c r="BS18" s="1495" t="s">
        <v>35</v>
      </c>
      <c r="BT18" s="1495" t="s">
        <v>35</v>
      </c>
      <c r="BU18" s="1495" t="s">
        <v>35</v>
      </c>
      <c r="BV18" s="1495" t="s">
        <v>35</v>
      </c>
      <c r="BW18" s="1495" t="s">
        <v>35</v>
      </c>
      <c r="BX18" s="1495" t="s">
        <v>35</v>
      </c>
      <c r="BY18" s="1554" t="s">
        <v>35</v>
      </c>
      <c r="BZ18" s="1554" t="s">
        <v>35</v>
      </c>
      <c r="CA18" s="1554" t="s">
        <v>35</v>
      </c>
      <c r="CB18" s="1554" t="s">
        <v>35</v>
      </c>
      <c r="CC18" s="1554" t="s">
        <v>35</v>
      </c>
      <c r="CD18" s="1554" t="s">
        <v>35</v>
      </c>
      <c r="CE18" s="1554" t="s">
        <v>35</v>
      </c>
      <c r="CF18" s="1554" t="s">
        <v>35</v>
      </c>
      <c r="CG18" s="1554" t="s">
        <v>35</v>
      </c>
      <c r="CH18" s="1867"/>
      <c r="CI18" s="1867"/>
      <c r="CJ18" s="1867"/>
      <c r="CK18" s="1867"/>
      <c r="CL18" s="1867"/>
      <c r="CM18" s="1867"/>
      <c r="CN18" s="1867"/>
      <c r="CO18" s="1867"/>
      <c r="CP18" s="1867"/>
      <c r="CQ18" s="1867"/>
      <c r="CR18" s="1867"/>
      <c r="CS18" s="1867"/>
      <c r="CT18" s="1867"/>
      <c r="CU18" s="1867"/>
      <c r="CV18" s="1867"/>
      <c r="CW18" s="1867"/>
      <c r="CX18" s="1867"/>
      <c r="CY18" s="1867"/>
      <c r="CZ18" s="1867"/>
    </row>
    <row r="19" spans="1:104" s="806" customFormat="1" ht="15" customHeight="1" x14ac:dyDescent="0.2">
      <c r="A19" s="2366"/>
      <c r="B19" s="1383" t="s">
        <v>16</v>
      </c>
      <c r="C19" s="1179">
        <f>C16*MICS14!C22/100</f>
        <v>0.61311388331529326</v>
      </c>
      <c r="D19" s="1180">
        <f>D16*MICS14!D22/100</f>
        <v>0.44342187382498038</v>
      </c>
      <c r="E19" s="1180">
        <f>E16*MICS14!E22/100</f>
        <v>0.39989509115891303</v>
      </c>
      <c r="F19" s="1180">
        <f>F16*MICS14!F22/100</f>
        <v>0.37693686779201502</v>
      </c>
      <c r="G19" s="1181">
        <f>G16*MICS14!G22/100</f>
        <v>0.31362871774614492</v>
      </c>
      <c r="H19" s="1182">
        <f>H16*MICS14!H22/100</f>
        <v>0.49035893430678795</v>
      </c>
      <c r="I19" s="1180">
        <f>I16*MICS14!I22/100</f>
        <v>0.28793540292320219</v>
      </c>
      <c r="J19" s="1180">
        <f>J16*MICS14!J22/100</f>
        <v>0.37429430380215328</v>
      </c>
      <c r="K19" s="1180">
        <f>K16*MICS14!K22/100</f>
        <v>0</v>
      </c>
      <c r="L19" s="1183">
        <f>L16*MICS14!L22/100</f>
        <v>0.13827564593488773</v>
      </c>
      <c r="M19" s="1179">
        <f>M16*MICS14!M22/100</f>
        <v>1.4565369674870638</v>
      </c>
      <c r="N19" s="1180">
        <f>N16*MICS14!N22/100</f>
        <v>1.1280571787849185</v>
      </c>
      <c r="O19" s="1180">
        <f>O16*MICS14!O22/100</f>
        <v>1.1547054786917084</v>
      </c>
      <c r="P19" s="1180">
        <f>P16*MICS14!P22/100</f>
        <v>1.0577971998847757</v>
      </c>
      <c r="Q19" s="1181">
        <f>Q16*MICS14!Q22/100</f>
        <v>1.0433918229326684</v>
      </c>
      <c r="R19" s="1467" t="s">
        <v>35</v>
      </c>
      <c r="S19" s="1470" t="s">
        <v>35</v>
      </c>
      <c r="T19" s="1470" t="s">
        <v>35</v>
      </c>
      <c r="U19" s="1470" t="s">
        <v>35</v>
      </c>
      <c r="V19" s="1470" t="s">
        <v>35</v>
      </c>
      <c r="W19" s="1470" t="s">
        <v>35</v>
      </c>
      <c r="X19" s="1470" t="s">
        <v>35</v>
      </c>
      <c r="Y19" s="1470" t="s">
        <v>35</v>
      </c>
      <c r="Z19" s="1470" t="s">
        <v>35</v>
      </c>
      <c r="AA19" s="1470" t="s">
        <v>35</v>
      </c>
      <c r="AB19" s="1470" t="s">
        <v>35</v>
      </c>
      <c r="AC19" s="1470" t="s">
        <v>35</v>
      </c>
      <c r="AD19" s="1470" t="s">
        <v>35</v>
      </c>
      <c r="AE19" s="1470" t="s">
        <v>35</v>
      </c>
      <c r="AF19" s="1470" t="s">
        <v>35</v>
      </c>
      <c r="AG19" s="1832" t="s">
        <v>35</v>
      </c>
      <c r="AH19" s="450"/>
      <c r="AI19" s="450"/>
      <c r="AJ19" s="450"/>
      <c r="AK19" s="450"/>
      <c r="AL19" s="450"/>
      <c r="AM19" s="450"/>
      <c r="AN19" s="450"/>
      <c r="AO19" s="450"/>
      <c r="AP19" s="450"/>
      <c r="AQ19" s="450"/>
      <c r="AR19" s="450"/>
      <c r="AS19" s="450"/>
      <c r="AT19" s="450"/>
      <c r="AU19" s="450"/>
      <c r="AV19" s="450"/>
      <c r="AW19" s="450"/>
      <c r="AX19" s="450"/>
      <c r="AY19" s="450"/>
      <c r="AZ19" s="973"/>
      <c r="BA19" s="2390"/>
      <c r="BB19" s="162" t="s">
        <v>16</v>
      </c>
      <c r="BC19" s="1476" t="s">
        <v>35</v>
      </c>
      <c r="BD19" s="1495" t="s">
        <v>35</v>
      </c>
      <c r="BE19" s="1495" t="s">
        <v>35</v>
      </c>
      <c r="BF19" s="1495" t="s">
        <v>35</v>
      </c>
      <c r="BG19" s="1515" t="s">
        <v>35</v>
      </c>
      <c r="BH19" s="1535" t="s">
        <v>35</v>
      </c>
      <c r="BI19" s="1495" t="s">
        <v>35</v>
      </c>
      <c r="BJ19" s="1495" t="s">
        <v>35</v>
      </c>
      <c r="BK19" s="1495" t="s">
        <v>35</v>
      </c>
      <c r="BL19" s="1515" t="s">
        <v>35</v>
      </c>
      <c r="BM19" s="1535" t="s">
        <v>35</v>
      </c>
      <c r="BN19" s="1495" t="s">
        <v>35</v>
      </c>
      <c r="BO19" s="1495" t="s">
        <v>35</v>
      </c>
      <c r="BP19" s="1495" t="s">
        <v>35</v>
      </c>
      <c r="BQ19" s="1515" t="s">
        <v>35</v>
      </c>
      <c r="BR19" s="1535" t="s">
        <v>35</v>
      </c>
      <c r="BS19" s="1495" t="s">
        <v>35</v>
      </c>
      <c r="BT19" s="1495" t="s">
        <v>35</v>
      </c>
      <c r="BU19" s="1495" t="s">
        <v>35</v>
      </c>
      <c r="BV19" s="1495" t="s">
        <v>35</v>
      </c>
      <c r="BW19" s="1495" t="s">
        <v>35</v>
      </c>
      <c r="BX19" s="1495" t="s">
        <v>35</v>
      </c>
      <c r="BY19" s="1554" t="s">
        <v>35</v>
      </c>
      <c r="BZ19" s="1554" t="s">
        <v>35</v>
      </c>
      <c r="CA19" s="1554" t="s">
        <v>35</v>
      </c>
      <c r="CB19" s="1554" t="s">
        <v>35</v>
      </c>
      <c r="CC19" s="1554" t="s">
        <v>35</v>
      </c>
      <c r="CD19" s="1554" t="s">
        <v>35</v>
      </c>
      <c r="CE19" s="1554" t="s">
        <v>35</v>
      </c>
      <c r="CF19" s="1554" t="s">
        <v>35</v>
      </c>
      <c r="CG19" s="1554" t="s">
        <v>35</v>
      </c>
      <c r="CH19" s="1867"/>
      <c r="CI19" s="1867"/>
      <c r="CJ19" s="1867"/>
      <c r="CK19" s="1867"/>
      <c r="CL19" s="1867"/>
      <c r="CM19" s="1867"/>
      <c r="CN19" s="1867"/>
      <c r="CO19" s="1867"/>
      <c r="CP19" s="1867"/>
      <c r="CQ19" s="1867"/>
      <c r="CR19" s="1867"/>
      <c r="CS19" s="1867"/>
      <c r="CT19" s="1867"/>
      <c r="CU19" s="1867"/>
      <c r="CV19" s="1867"/>
      <c r="CW19" s="1867"/>
      <c r="CX19" s="1867"/>
      <c r="CY19" s="1867"/>
      <c r="CZ19" s="1867"/>
    </row>
    <row r="20" spans="1:104" s="806" customFormat="1" ht="15" customHeight="1" x14ac:dyDescent="0.2">
      <c r="A20" s="2366"/>
      <c r="B20" s="1383" t="s">
        <v>22</v>
      </c>
      <c r="C20" s="1179">
        <f>100-C18-C19-C21</f>
        <v>2.069974414930968</v>
      </c>
      <c r="D20" s="1180">
        <f t="shared" ref="D20:Q20" si="0">100-D18-D19-D21</f>
        <v>0.75017738888285446</v>
      </c>
      <c r="E20" s="1180">
        <f t="shared" si="0"/>
        <v>0.36525509364322523</v>
      </c>
      <c r="F20" s="1180">
        <f t="shared" si="0"/>
        <v>0.28268702501994963</v>
      </c>
      <c r="G20" s="1181">
        <f t="shared" si="0"/>
        <v>0.10290793022808115</v>
      </c>
      <c r="H20" s="1182">
        <f t="shared" si="0"/>
        <v>2.5904495964978436</v>
      </c>
      <c r="I20" s="1180">
        <f t="shared" si="0"/>
        <v>0.94919838195526407</v>
      </c>
      <c r="J20" s="1180">
        <f t="shared" si="0"/>
        <v>0.57516346954591913</v>
      </c>
      <c r="K20" s="1180">
        <f t="shared" si="0"/>
        <v>0.23736909794780559</v>
      </c>
      <c r="L20" s="1183">
        <f t="shared" si="0"/>
        <v>9.3463885702414595E-2</v>
      </c>
      <c r="M20" s="1179">
        <f t="shared" si="0"/>
        <v>0.57785169350875232</v>
      </c>
      <c r="N20" s="1180">
        <f t="shared" si="0"/>
        <v>0.32137611628113927</v>
      </c>
      <c r="O20" s="1180">
        <f t="shared" si="0"/>
        <v>0.5197558366636077</v>
      </c>
      <c r="P20" s="1180">
        <f t="shared" si="0"/>
        <v>2.708944180085382E-14</v>
      </c>
      <c r="Q20" s="1181">
        <f t="shared" si="0"/>
        <v>0.2000535211385932</v>
      </c>
      <c r="R20" s="1467" t="s">
        <v>35</v>
      </c>
      <c r="S20" s="1470" t="s">
        <v>35</v>
      </c>
      <c r="T20" s="1470" t="s">
        <v>35</v>
      </c>
      <c r="U20" s="1470" t="s">
        <v>35</v>
      </c>
      <c r="V20" s="1470" t="s">
        <v>35</v>
      </c>
      <c r="W20" s="1470" t="s">
        <v>35</v>
      </c>
      <c r="X20" s="1470" t="s">
        <v>35</v>
      </c>
      <c r="Y20" s="1470" t="s">
        <v>35</v>
      </c>
      <c r="Z20" s="1470" t="s">
        <v>35</v>
      </c>
      <c r="AA20" s="1470" t="s">
        <v>35</v>
      </c>
      <c r="AB20" s="1470" t="s">
        <v>35</v>
      </c>
      <c r="AC20" s="1470" t="s">
        <v>35</v>
      </c>
      <c r="AD20" s="1470" t="s">
        <v>35</v>
      </c>
      <c r="AE20" s="1470" t="s">
        <v>35</v>
      </c>
      <c r="AF20" s="1470" t="s">
        <v>35</v>
      </c>
      <c r="AG20" s="1832" t="s">
        <v>35</v>
      </c>
      <c r="AH20" s="450"/>
      <c r="AI20" s="450"/>
      <c r="AJ20" s="450"/>
      <c r="AK20" s="450"/>
      <c r="AL20" s="450"/>
      <c r="AM20" s="450"/>
      <c r="AN20" s="450"/>
      <c r="AO20" s="450"/>
      <c r="AP20" s="450"/>
      <c r="AQ20" s="450"/>
      <c r="AR20" s="450"/>
      <c r="AS20" s="450"/>
      <c r="AT20" s="450"/>
      <c r="AU20" s="450"/>
      <c r="AV20" s="450"/>
      <c r="AW20" s="450"/>
      <c r="AX20" s="450"/>
      <c r="AY20" s="450"/>
      <c r="AZ20" s="973"/>
      <c r="BA20" s="2390"/>
      <c r="BB20" s="162" t="s">
        <v>22</v>
      </c>
      <c r="BC20" s="1476" t="s">
        <v>35</v>
      </c>
      <c r="BD20" s="1495" t="s">
        <v>35</v>
      </c>
      <c r="BE20" s="1495" t="s">
        <v>35</v>
      </c>
      <c r="BF20" s="1495" t="s">
        <v>35</v>
      </c>
      <c r="BG20" s="1515" t="s">
        <v>35</v>
      </c>
      <c r="BH20" s="1535" t="s">
        <v>35</v>
      </c>
      <c r="BI20" s="1495" t="s">
        <v>35</v>
      </c>
      <c r="BJ20" s="1495" t="s">
        <v>35</v>
      </c>
      <c r="BK20" s="1495" t="s">
        <v>35</v>
      </c>
      <c r="BL20" s="1515" t="s">
        <v>35</v>
      </c>
      <c r="BM20" s="1535" t="s">
        <v>35</v>
      </c>
      <c r="BN20" s="1495" t="s">
        <v>35</v>
      </c>
      <c r="BO20" s="1495" t="s">
        <v>35</v>
      </c>
      <c r="BP20" s="1495" t="s">
        <v>35</v>
      </c>
      <c r="BQ20" s="1515" t="s">
        <v>35</v>
      </c>
      <c r="BR20" s="1535" t="s">
        <v>35</v>
      </c>
      <c r="BS20" s="1495" t="s">
        <v>35</v>
      </c>
      <c r="BT20" s="1495" t="s">
        <v>35</v>
      </c>
      <c r="BU20" s="1495" t="s">
        <v>35</v>
      </c>
      <c r="BV20" s="1495" t="s">
        <v>35</v>
      </c>
      <c r="BW20" s="1495" t="s">
        <v>35</v>
      </c>
      <c r="BX20" s="1495" t="s">
        <v>35</v>
      </c>
      <c r="BY20" s="1554" t="s">
        <v>35</v>
      </c>
      <c r="BZ20" s="1554" t="s">
        <v>35</v>
      </c>
      <c r="CA20" s="1554" t="s">
        <v>35</v>
      </c>
      <c r="CB20" s="1554" t="s">
        <v>35</v>
      </c>
      <c r="CC20" s="1554" t="s">
        <v>35</v>
      </c>
      <c r="CD20" s="1554" t="s">
        <v>35</v>
      </c>
      <c r="CE20" s="1554" t="s">
        <v>35</v>
      </c>
      <c r="CF20" s="1554" t="s">
        <v>35</v>
      </c>
      <c r="CG20" s="1554" t="s">
        <v>35</v>
      </c>
      <c r="CH20" s="1867"/>
      <c r="CI20" s="1867"/>
      <c r="CJ20" s="1867"/>
      <c r="CK20" s="1867"/>
      <c r="CL20" s="1867"/>
      <c r="CM20" s="1867"/>
      <c r="CN20" s="1867"/>
      <c r="CO20" s="1867"/>
      <c r="CP20" s="1867"/>
      <c r="CQ20" s="1867"/>
      <c r="CR20" s="1867"/>
      <c r="CS20" s="1867"/>
      <c r="CT20" s="1867"/>
      <c r="CU20" s="1867"/>
      <c r="CV20" s="1867"/>
      <c r="CW20" s="1867"/>
      <c r="CX20" s="1867"/>
      <c r="CY20" s="1867"/>
      <c r="CZ20" s="1867"/>
    </row>
    <row r="21" spans="1:104" s="806" customFormat="1" ht="15" customHeight="1" x14ac:dyDescent="0.2">
      <c r="A21" s="2366"/>
      <c r="B21" s="1383" t="s">
        <v>17</v>
      </c>
      <c r="C21" s="1173">
        <f>0</f>
        <v>0</v>
      </c>
      <c r="D21" s="1184">
        <f>0</f>
        <v>0</v>
      </c>
      <c r="E21" s="1184">
        <f>0</f>
        <v>0</v>
      </c>
      <c r="F21" s="1184">
        <f>0</f>
        <v>0</v>
      </c>
      <c r="G21" s="1185">
        <f>0</f>
        <v>0</v>
      </c>
      <c r="H21" s="1186">
        <f>0</f>
        <v>0</v>
      </c>
      <c r="I21" s="1184">
        <f>0</f>
        <v>0</v>
      </c>
      <c r="J21" s="1184">
        <f>0</f>
        <v>0</v>
      </c>
      <c r="K21" s="1184">
        <f>0</f>
        <v>0</v>
      </c>
      <c r="L21" s="1187">
        <f>0</f>
        <v>0</v>
      </c>
      <c r="M21" s="1173">
        <f>0</f>
        <v>0</v>
      </c>
      <c r="N21" s="1184">
        <f>0</f>
        <v>0</v>
      </c>
      <c r="O21" s="1184">
        <f>0</f>
        <v>0</v>
      </c>
      <c r="P21" s="1184">
        <f>0</f>
        <v>0</v>
      </c>
      <c r="Q21" s="1185">
        <f>0</f>
        <v>0</v>
      </c>
      <c r="R21" s="1468" t="s">
        <v>35</v>
      </c>
      <c r="S21" s="1471" t="s">
        <v>35</v>
      </c>
      <c r="T21" s="1471" t="s">
        <v>35</v>
      </c>
      <c r="U21" s="1471" t="s">
        <v>35</v>
      </c>
      <c r="V21" s="1471" t="s">
        <v>35</v>
      </c>
      <c r="W21" s="1471" t="s">
        <v>35</v>
      </c>
      <c r="X21" s="1471" t="s">
        <v>35</v>
      </c>
      <c r="Y21" s="1471" t="s">
        <v>35</v>
      </c>
      <c r="Z21" s="1471" t="s">
        <v>35</v>
      </c>
      <c r="AA21" s="1471" t="s">
        <v>35</v>
      </c>
      <c r="AB21" s="1471" t="s">
        <v>35</v>
      </c>
      <c r="AC21" s="1471" t="s">
        <v>35</v>
      </c>
      <c r="AD21" s="1471" t="s">
        <v>35</v>
      </c>
      <c r="AE21" s="1471" t="s">
        <v>35</v>
      </c>
      <c r="AF21" s="1471" t="s">
        <v>35</v>
      </c>
      <c r="AG21" s="1833" t="s">
        <v>35</v>
      </c>
      <c r="AH21" s="450"/>
      <c r="AI21" s="450"/>
      <c r="AJ21" s="450"/>
      <c r="AK21" s="450"/>
      <c r="AL21" s="450"/>
      <c r="AM21" s="450"/>
      <c r="AN21" s="450"/>
      <c r="AO21" s="450"/>
      <c r="AP21" s="450"/>
      <c r="AQ21" s="450"/>
      <c r="AR21" s="450"/>
      <c r="AS21" s="450"/>
      <c r="AT21" s="450"/>
      <c r="AU21" s="450"/>
      <c r="AV21" s="450"/>
      <c r="AW21" s="450"/>
      <c r="AX21" s="450"/>
      <c r="AY21" s="450"/>
      <c r="AZ21" s="973"/>
      <c r="BA21" s="2390"/>
      <c r="BB21" s="162" t="s">
        <v>17</v>
      </c>
      <c r="BC21" s="1476" t="s">
        <v>35</v>
      </c>
      <c r="BD21" s="1495" t="s">
        <v>35</v>
      </c>
      <c r="BE21" s="1495" t="s">
        <v>35</v>
      </c>
      <c r="BF21" s="1495" t="s">
        <v>35</v>
      </c>
      <c r="BG21" s="1515" t="s">
        <v>35</v>
      </c>
      <c r="BH21" s="1535" t="s">
        <v>35</v>
      </c>
      <c r="BI21" s="1495" t="s">
        <v>35</v>
      </c>
      <c r="BJ21" s="1495" t="s">
        <v>35</v>
      </c>
      <c r="BK21" s="1495" t="s">
        <v>35</v>
      </c>
      <c r="BL21" s="1515" t="s">
        <v>35</v>
      </c>
      <c r="BM21" s="1535" t="s">
        <v>35</v>
      </c>
      <c r="BN21" s="1495" t="s">
        <v>35</v>
      </c>
      <c r="BO21" s="1495" t="s">
        <v>35</v>
      </c>
      <c r="BP21" s="1495" t="s">
        <v>35</v>
      </c>
      <c r="BQ21" s="1515" t="s">
        <v>35</v>
      </c>
      <c r="BR21" s="1535" t="s">
        <v>35</v>
      </c>
      <c r="BS21" s="1495" t="s">
        <v>35</v>
      </c>
      <c r="BT21" s="1495" t="s">
        <v>35</v>
      </c>
      <c r="BU21" s="1495" t="s">
        <v>35</v>
      </c>
      <c r="BV21" s="1495" t="s">
        <v>35</v>
      </c>
      <c r="BW21" s="1495" t="s">
        <v>35</v>
      </c>
      <c r="BX21" s="1495" t="s">
        <v>35</v>
      </c>
      <c r="BY21" s="1554" t="s">
        <v>35</v>
      </c>
      <c r="BZ21" s="1554" t="s">
        <v>35</v>
      </c>
      <c r="CA21" s="1554" t="s">
        <v>35</v>
      </c>
      <c r="CB21" s="1554" t="s">
        <v>35</v>
      </c>
      <c r="CC21" s="1554" t="s">
        <v>35</v>
      </c>
      <c r="CD21" s="1554" t="s">
        <v>35</v>
      </c>
      <c r="CE21" s="1554" t="s">
        <v>35</v>
      </c>
      <c r="CF21" s="1554" t="s">
        <v>35</v>
      </c>
      <c r="CG21" s="1554" t="s">
        <v>35</v>
      </c>
      <c r="CH21" s="1867"/>
      <c r="CI21" s="1867"/>
      <c r="CJ21" s="1867"/>
      <c r="CK21" s="1867"/>
      <c r="CL21" s="1867"/>
      <c r="CM21" s="1867"/>
      <c r="CN21" s="1867"/>
      <c r="CO21" s="1867"/>
      <c r="CP21" s="1867"/>
      <c r="CQ21" s="1867"/>
      <c r="CR21" s="1867"/>
      <c r="CS21" s="1867"/>
      <c r="CT21" s="1867"/>
      <c r="CU21" s="1867"/>
      <c r="CV21" s="1867"/>
      <c r="CW21" s="1867"/>
      <c r="CX21" s="1867"/>
      <c r="CY21" s="1867"/>
      <c r="CZ21" s="1867"/>
    </row>
    <row r="22" spans="1:104" s="806" customFormat="1" ht="15" customHeight="1" x14ac:dyDescent="0.2">
      <c r="A22" s="2366" t="s">
        <v>54</v>
      </c>
      <c r="B22" s="1383" t="s">
        <v>49</v>
      </c>
      <c r="C22" s="1413" t="s">
        <v>35</v>
      </c>
      <c r="D22" s="1423" t="s">
        <v>35</v>
      </c>
      <c r="E22" s="1423" t="s">
        <v>35</v>
      </c>
      <c r="F22" s="1423" t="s">
        <v>35</v>
      </c>
      <c r="G22" s="1433" t="s">
        <v>35</v>
      </c>
      <c r="H22" s="1443" t="s">
        <v>35</v>
      </c>
      <c r="I22" s="1423" t="s">
        <v>35</v>
      </c>
      <c r="J22" s="1423" t="s">
        <v>35</v>
      </c>
      <c r="K22" s="1423" t="s">
        <v>35</v>
      </c>
      <c r="L22" s="1453" t="s">
        <v>35</v>
      </c>
      <c r="M22" s="1413" t="s">
        <v>35</v>
      </c>
      <c r="N22" s="1423" t="s">
        <v>35</v>
      </c>
      <c r="O22" s="1423" t="s">
        <v>35</v>
      </c>
      <c r="P22" s="1423" t="s">
        <v>35</v>
      </c>
      <c r="Q22" s="1433" t="s">
        <v>35</v>
      </c>
      <c r="R22" s="1468" t="s">
        <v>35</v>
      </c>
      <c r="S22" s="1471" t="s">
        <v>35</v>
      </c>
      <c r="T22" s="1471" t="s">
        <v>35</v>
      </c>
      <c r="U22" s="1471" t="s">
        <v>35</v>
      </c>
      <c r="V22" s="1471" t="s">
        <v>35</v>
      </c>
      <c r="W22" s="1471" t="s">
        <v>35</v>
      </c>
      <c r="X22" s="1471" t="s">
        <v>35</v>
      </c>
      <c r="Y22" s="1471" t="s">
        <v>35</v>
      </c>
      <c r="Z22" s="1471" t="s">
        <v>35</v>
      </c>
      <c r="AA22" s="1471" t="s">
        <v>35</v>
      </c>
      <c r="AB22" s="1471" t="s">
        <v>35</v>
      </c>
      <c r="AC22" s="1471" t="s">
        <v>35</v>
      </c>
      <c r="AD22" s="1471" t="s">
        <v>35</v>
      </c>
      <c r="AE22" s="1471" t="s">
        <v>35</v>
      </c>
      <c r="AF22" s="1471" t="s">
        <v>35</v>
      </c>
      <c r="AG22" s="1833" t="s">
        <v>35</v>
      </c>
      <c r="AH22" s="450"/>
      <c r="AI22" s="450"/>
      <c r="AJ22" s="450"/>
      <c r="AK22" s="450"/>
      <c r="AL22" s="450"/>
      <c r="AM22" s="450"/>
      <c r="AN22" s="450"/>
      <c r="AO22" s="450"/>
      <c r="AP22" s="450"/>
      <c r="AQ22" s="450"/>
      <c r="AR22" s="450"/>
      <c r="AS22" s="450"/>
      <c r="AT22" s="450"/>
      <c r="AU22" s="450"/>
      <c r="AV22" s="450"/>
      <c r="AW22" s="450"/>
      <c r="AX22" s="450"/>
      <c r="AY22" s="450"/>
      <c r="AZ22" s="973"/>
      <c r="BA22" s="2390" t="s">
        <v>54</v>
      </c>
      <c r="BB22" s="162" t="s">
        <v>49</v>
      </c>
      <c r="BC22" s="1476" t="s">
        <v>35</v>
      </c>
      <c r="BD22" s="1495" t="s">
        <v>35</v>
      </c>
      <c r="BE22" s="1495" t="s">
        <v>35</v>
      </c>
      <c r="BF22" s="1495" t="s">
        <v>35</v>
      </c>
      <c r="BG22" s="1515" t="s">
        <v>35</v>
      </c>
      <c r="BH22" s="1535" t="s">
        <v>35</v>
      </c>
      <c r="BI22" s="1495" t="s">
        <v>35</v>
      </c>
      <c r="BJ22" s="1495" t="s">
        <v>35</v>
      </c>
      <c r="BK22" s="1495" t="s">
        <v>35</v>
      </c>
      <c r="BL22" s="1515" t="s">
        <v>35</v>
      </c>
      <c r="BM22" s="1535" t="s">
        <v>35</v>
      </c>
      <c r="BN22" s="1495" t="s">
        <v>35</v>
      </c>
      <c r="BO22" s="1495" t="s">
        <v>35</v>
      </c>
      <c r="BP22" s="1495" t="s">
        <v>35</v>
      </c>
      <c r="BQ22" s="1515" t="s">
        <v>35</v>
      </c>
      <c r="BR22" s="1535" t="s">
        <v>35</v>
      </c>
      <c r="BS22" s="1495" t="s">
        <v>35</v>
      </c>
      <c r="BT22" s="1495" t="s">
        <v>35</v>
      </c>
      <c r="BU22" s="1495" t="s">
        <v>35</v>
      </c>
      <c r="BV22" s="1495" t="s">
        <v>35</v>
      </c>
      <c r="BW22" s="1495" t="s">
        <v>35</v>
      </c>
      <c r="BX22" s="1495" t="s">
        <v>35</v>
      </c>
      <c r="BY22" s="1554" t="s">
        <v>35</v>
      </c>
      <c r="BZ22" s="1554" t="s">
        <v>35</v>
      </c>
      <c r="CA22" s="1554" t="s">
        <v>35</v>
      </c>
      <c r="CB22" s="1554" t="s">
        <v>35</v>
      </c>
      <c r="CC22" s="1554" t="s">
        <v>35</v>
      </c>
      <c r="CD22" s="1554" t="s">
        <v>35</v>
      </c>
      <c r="CE22" s="1554" t="s">
        <v>35</v>
      </c>
      <c r="CF22" s="1554" t="s">
        <v>35</v>
      </c>
      <c r="CG22" s="1554" t="s">
        <v>35</v>
      </c>
      <c r="CH22" s="1867"/>
      <c r="CI22" s="1867"/>
      <c r="CJ22" s="1867"/>
      <c r="CK22" s="1867"/>
      <c r="CL22" s="1867"/>
      <c r="CM22" s="1867"/>
      <c r="CN22" s="1867"/>
      <c r="CO22" s="1867"/>
      <c r="CP22" s="1867"/>
      <c r="CQ22" s="1867"/>
      <c r="CR22" s="1867"/>
      <c r="CS22" s="1867"/>
      <c r="CT22" s="1867"/>
      <c r="CU22" s="1867"/>
      <c r="CV22" s="1867"/>
      <c r="CW22" s="1867"/>
      <c r="CX22" s="1867"/>
      <c r="CY22" s="1867"/>
      <c r="CZ22" s="1867"/>
    </row>
    <row r="23" spans="1:104" s="806" customFormat="1" ht="15" customHeight="1" x14ac:dyDescent="0.2">
      <c r="A23" s="2367"/>
      <c r="B23" s="1384" t="s">
        <v>48</v>
      </c>
      <c r="C23" s="1414" t="s">
        <v>35</v>
      </c>
      <c r="D23" s="1424" t="s">
        <v>35</v>
      </c>
      <c r="E23" s="1424" t="s">
        <v>35</v>
      </c>
      <c r="F23" s="1424" t="s">
        <v>35</v>
      </c>
      <c r="G23" s="1434" t="s">
        <v>35</v>
      </c>
      <c r="H23" s="1444" t="s">
        <v>35</v>
      </c>
      <c r="I23" s="1424" t="s">
        <v>35</v>
      </c>
      <c r="J23" s="1424" t="s">
        <v>35</v>
      </c>
      <c r="K23" s="1424" t="s">
        <v>35</v>
      </c>
      <c r="L23" s="1454" t="s">
        <v>35</v>
      </c>
      <c r="M23" s="1414" t="s">
        <v>35</v>
      </c>
      <c r="N23" s="1424" t="s">
        <v>35</v>
      </c>
      <c r="O23" s="1424" t="s">
        <v>35</v>
      </c>
      <c r="P23" s="1424" t="s">
        <v>35</v>
      </c>
      <c r="Q23" s="1434" t="s">
        <v>35</v>
      </c>
      <c r="R23" s="1469" t="s">
        <v>35</v>
      </c>
      <c r="S23" s="1472" t="s">
        <v>35</v>
      </c>
      <c r="T23" s="1472" t="s">
        <v>35</v>
      </c>
      <c r="U23" s="1472" t="s">
        <v>35</v>
      </c>
      <c r="V23" s="1472" t="s">
        <v>35</v>
      </c>
      <c r="W23" s="1472" t="s">
        <v>35</v>
      </c>
      <c r="X23" s="1472" t="s">
        <v>35</v>
      </c>
      <c r="Y23" s="1472" t="s">
        <v>35</v>
      </c>
      <c r="Z23" s="1472" t="s">
        <v>35</v>
      </c>
      <c r="AA23" s="1472" t="s">
        <v>35</v>
      </c>
      <c r="AB23" s="1472" t="s">
        <v>35</v>
      </c>
      <c r="AC23" s="1472" t="s">
        <v>35</v>
      </c>
      <c r="AD23" s="1472" t="s">
        <v>35</v>
      </c>
      <c r="AE23" s="1472" t="s">
        <v>35</v>
      </c>
      <c r="AF23" s="1472" t="s">
        <v>35</v>
      </c>
      <c r="AG23" s="1834" t="s">
        <v>35</v>
      </c>
      <c r="AH23" s="450"/>
      <c r="AI23" s="450"/>
      <c r="AJ23" s="450"/>
      <c r="AK23" s="450"/>
      <c r="AL23" s="450"/>
      <c r="AM23" s="450"/>
      <c r="AN23" s="450"/>
      <c r="AO23" s="450"/>
      <c r="AP23" s="450"/>
      <c r="AQ23" s="450"/>
      <c r="AR23" s="450"/>
      <c r="AS23" s="450"/>
      <c r="AT23" s="450"/>
      <c r="AU23" s="450"/>
      <c r="AV23" s="450"/>
      <c r="AW23" s="450"/>
      <c r="AX23" s="450"/>
      <c r="AY23" s="450"/>
      <c r="AZ23" s="973"/>
      <c r="BA23" s="2391"/>
      <c r="BB23" s="163" t="s">
        <v>48</v>
      </c>
      <c r="BC23" s="1477" t="s">
        <v>35</v>
      </c>
      <c r="BD23" s="1496" t="s">
        <v>35</v>
      </c>
      <c r="BE23" s="1496" t="s">
        <v>35</v>
      </c>
      <c r="BF23" s="1496" t="s">
        <v>35</v>
      </c>
      <c r="BG23" s="1516" t="s">
        <v>35</v>
      </c>
      <c r="BH23" s="1536" t="s">
        <v>35</v>
      </c>
      <c r="BI23" s="1496" t="s">
        <v>35</v>
      </c>
      <c r="BJ23" s="1496" t="s">
        <v>35</v>
      </c>
      <c r="BK23" s="1496" t="s">
        <v>35</v>
      </c>
      <c r="BL23" s="1516" t="s">
        <v>35</v>
      </c>
      <c r="BM23" s="1536" t="s">
        <v>35</v>
      </c>
      <c r="BN23" s="1496" t="s">
        <v>35</v>
      </c>
      <c r="BO23" s="1496" t="s">
        <v>35</v>
      </c>
      <c r="BP23" s="1496" t="s">
        <v>35</v>
      </c>
      <c r="BQ23" s="1516" t="s">
        <v>35</v>
      </c>
      <c r="BR23" s="1536" t="s">
        <v>35</v>
      </c>
      <c r="BS23" s="1496" t="s">
        <v>35</v>
      </c>
      <c r="BT23" s="1496" t="s">
        <v>35</v>
      </c>
      <c r="BU23" s="1496" t="s">
        <v>35</v>
      </c>
      <c r="BV23" s="1496" t="s">
        <v>35</v>
      </c>
      <c r="BW23" s="1496" t="s">
        <v>35</v>
      </c>
      <c r="BX23" s="1496" t="s">
        <v>35</v>
      </c>
      <c r="BY23" s="1555" t="s">
        <v>35</v>
      </c>
      <c r="BZ23" s="1555" t="s">
        <v>35</v>
      </c>
      <c r="CA23" s="1555" t="s">
        <v>35</v>
      </c>
      <c r="CB23" s="1555" t="s">
        <v>35</v>
      </c>
      <c r="CC23" s="1555" t="s">
        <v>35</v>
      </c>
      <c r="CD23" s="1555" t="s">
        <v>35</v>
      </c>
      <c r="CE23" s="1555" t="s">
        <v>35</v>
      </c>
      <c r="CF23" s="1555" t="s">
        <v>35</v>
      </c>
      <c r="CG23" s="1555" t="s">
        <v>35</v>
      </c>
      <c r="CH23" s="1868"/>
      <c r="CI23" s="1868"/>
      <c r="CJ23" s="1868"/>
      <c r="CK23" s="1868"/>
      <c r="CL23" s="1868"/>
      <c r="CM23" s="1868"/>
      <c r="CN23" s="1868"/>
      <c r="CO23" s="1868"/>
      <c r="CP23" s="1868"/>
      <c r="CQ23" s="1868"/>
      <c r="CR23" s="1868"/>
      <c r="CS23" s="1868"/>
      <c r="CT23" s="1868"/>
      <c r="CU23" s="1868"/>
      <c r="CV23" s="1868"/>
      <c r="CW23" s="1868"/>
      <c r="CX23" s="1868"/>
      <c r="CY23" s="1868"/>
      <c r="CZ23" s="1868"/>
    </row>
    <row r="24" spans="1:104" s="131" customFormat="1" ht="15" hidden="1" customHeight="1" x14ac:dyDescent="0.2">
      <c r="A24" s="2327"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339"/>
      <c r="AE24" s="339"/>
      <c r="AF24" s="339"/>
      <c r="AG24" s="339"/>
      <c r="AH24" s="962"/>
      <c r="AI24" s="962"/>
      <c r="AJ24" s="962"/>
      <c r="AK24" s="962"/>
      <c r="AL24" s="962"/>
      <c r="AM24" s="962"/>
      <c r="AN24" s="962"/>
      <c r="AO24" s="962"/>
      <c r="AP24" s="962"/>
      <c r="AQ24" s="962"/>
      <c r="AR24" s="962"/>
      <c r="AS24" s="962"/>
      <c r="AT24" s="962"/>
      <c r="AU24" s="962"/>
      <c r="AV24" s="962"/>
      <c r="AW24" s="962"/>
      <c r="AX24" s="962"/>
      <c r="AY24" s="96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pans="1:104" s="131" customFormat="1" ht="15" hidden="1" customHeight="1" x14ac:dyDescent="0.2">
      <c r="A25" s="2328"/>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344"/>
      <c r="AE25" s="344"/>
      <c r="AF25" s="344"/>
      <c r="AG25" s="344"/>
      <c r="AH25" s="962"/>
      <c r="AI25" s="962"/>
      <c r="AJ25" s="962"/>
      <c r="AK25" s="962"/>
      <c r="AL25" s="962"/>
      <c r="AM25" s="962"/>
      <c r="AN25" s="962"/>
      <c r="AO25" s="962"/>
      <c r="AP25" s="962"/>
      <c r="AQ25" s="962"/>
      <c r="AR25" s="962"/>
      <c r="AS25" s="962"/>
      <c r="AT25" s="962"/>
      <c r="AU25" s="962"/>
      <c r="AV25" s="962"/>
      <c r="AW25" s="962"/>
      <c r="AX25" s="962"/>
      <c r="AY25" s="96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pans="1:104" s="131" customFormat="1" ht="15" hidden="1" customHeight="1" x14ac:dyDescent="0.2">
      <c r="A26" s="2329"/>
      <c r="B26" s="274" t="s">
        <v>46</v>
      </c>
      <c r="C26" s="345"/>
      <c r="D26" s="346"/>
      <c r="E26" s="346"/>
      <c r="F26" s="346"/>
      <c r="G26" s="347"/>
      <c r="H26" s="348"/>
      <c r="I26" s="346"/>
      <c r="J26" s="346"/>
      <c r="K26" s="346"/>
      <c r="L26" s="349"/>
      <c r="M26" s="345"/>
      <c r="N26" s="346"/>
      <c r="O26" s="346"/>
      <c r="P26" s="346"/>
      <c r="Q26" s="347"/>
      <c r="R26" s="1790"/>
      <c r="S26" s="1791"/>
      <c r="T26" s="1791"/>
      <c r="U26" s="1791"/>
      <c r="V26" s="1791"/>
      <c r="W26" s="1791"/>
      <c r="X26" s="1791"/>
      <c r="Y26" s="1791"/>
      <c r="Z26" s="1791"/>
      <c r="AA26" s="1791"/>
      <c r="AB26" s="1792"/>
      <c r="AC26" s="1792"/>
      <c r="AD26" s="1792"/>
      <c r="AE26" s="1792"/>
      <c r="AF26" s="1792"/>
      <c r="AG26" s="1792"/>
      <c r="AH26" s="962"/>
      <c r="AI26" s="962"/>
      <c r="AJ26" s="962"/>
      <c r="AK26" s="962"/>
      <c r="AL26" s="962"/>
      <c r="AM26" s="962"/>
      <c r="AN26" s="962"/>
      <c r="AO26" s="962"/>
      <c r="AP26" s="962"/>
      <c r="AQ26" s="962"/>
      <c r="AR26" s="962"/>
      <c r="AS26" s="962"/>
      <c r="AT26" s="962"/>
      <c r="AU26" s="962"/>
      <c r="AV26" s="962"/>
      <c r="AW26" s="962"/>
      <c r="AX26" s="962"/>
      <c r="AY26" s="96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pans="1:104" s="807" customFormat="1" ht="15" customHeight="1" x14ac:dyDescent="0.2">
      <c r="A27" s="130"/>
      <c r="B27" s="202"/>
      <c r="C27" s="2355" t="s">
        <v>115</v>
      </c>
      <c r="D27" s="2356"/>
      <c r="E27" s="2356"/>
      <c r="F27" s="2356"/>
      <c r="G27" s="2357"/>
      <c r="H27" s="2358" t="s">
        <v>38</v>
      </c>
      <c r="I27" s="2359"/>
      <c r="J27" s="2359"/>
      <c r="K27" s="2359"/>
      <c r="L27" s="2360"/>
      <c r="M27" s="2361" t="s">
        <v>37</v>
      </c>
      <c r="N27" s="2359"/>
      <c r="O27" s="2359"/>
      <c r="P27" s="2359"/>
      <c r="Q27" s="2360"/>
      <c r="R27" s="1784" t="s">
        <v>140</v>
      </c>
      <c r="S27" s="1820"/>
      <c r="T27" s="1820"/>
      <c r="U27" s="1820"/>
      <c r="V27" s="1820"/>
      <c r="W27" s="1820"/>
      <c r="X27" s="1820"/>
      <c r="Y27" s="1820"/>
      <c r="Z27" s="1820"/>
      <c r="AA27" s="1820"/>
      <c r="AB27" s="1820"/>
      <c r="AC27" s="1820"/>
      <c r="AD27" s="1820"/>
      <c r="AE27" s="1820"/>
      <c r="AF27" s="1820"/>
      <c r="AG27" s="1821"/>
      <c r="AH27" s="962"/>
      <c r="AI27" s="962"/>
      <c r="AJ27" s="962"/>
      <c r="AK27" s="962"/>
      <c r="AL27" s="962"/>
      <c r="AM27" s="962"/>
      <c r="AN27" s="962"/>
      <c r="AO27" s="962"/>
      <c r="AP27" s="962"/>
      <c r="AQ27" s="962"/>
      <c r="AR27" s="962"/>
      <c r="AS27" s="962"/>
      <c r="AT27" s="962"/>
      <c r="AU27" s="962"/>
      <c r="AV27" s="962"/>
      <c r="AW27" s="962"/>
      <c r="AX27" s="962"/>
      <c r="AY27" s="962"/>
      <c r="AZ27" s="240"/>
      <c r="BA27" s="241" t="s">
        <v>131</v>
      </c>
      <c r="BB27" s="115" t="s">
        <v>96</v>
      </c>
      <c r="BC27" s="2392" t="s">
        <v>115</v>
      </c>
      <c r="BD27" s="2393"/>
      <c r="BE27" s="2393"/>
      <c r="BF27" s="2393"/>
      <c r="BG27" s="2394"/>
      <c r="BH27" s="2395" t="s">
        <v>38</v>
      </c>
      <c r="BI27" s="2393"/>
      <c r="BJ27" s="2393"/>
      <c r="BK27" s="2393"/>
      <c r="BL27" s="2394"/>
      <c r="BM27" s="2395" t="s">
        <v>37</v>
      </c>
      <c r="BN27" s="2393"/>
      <c r="BO27" s="2393"/>
      <c r="BP27" s="2393"/>
      <c r="BQ27" s="2396"/>
      <c r="BR27" s="1800" t="s">
        <v>140</v>
      </c>
      <c r="BS27" s="1801"/>
      <c r="BT27" s="1801"/>
      <c r="BU27" s="1801"/>
      <c r="BV27" s="1801"/>
      <c r="BW27" s="1801"/>
      <c r="BX27" s="1801"/>
      <c r="BY27" s="1802"/>
      <c r="BZ27" s="461"/>
      <c r="CA27" s="461"/>
      <c r="CB27" s="461"/>
      <c r="CC27" s="461"/>
      <c r="CD27" s="461"/>
      <c r="CE27" s="461"/>
      <c r="CF27" s="461"/>
      <c r="CG27" s="461"/>
      <c r="CH27" s="239"/>
      <c r="CI27" s="239"/>
      <c r="CJ27" s="239"/>
      <c r="CK27" s="239"/>
      <c r="CL27" s="239"/>
      <c r="CM27" s="239"/>
      <c r="CN27" s="239"/>
      <c r="CO27" s="239"/>
      <c r="CP27" s="239"/>
      <c r="CQ27" s="239"/>
      <c r="CR27" s="239"/>
      <c r="CS27" s="239"/>
      <c r="CT27" s="239"/>
      <c r="CU27" s="239"/>
      <c r="CV27" s="239"/>
      <c r="CW27" s="239"/>
      <c r="CX27" s="239"/>
      <c r="CY27" s="239"/>
      <c r="CZ27" s="239"/>
    </row>
    <row r="28" spans="1:104" s="807" customFormat="1" ht="24" x14ac:dyDescent="0.2">
      <c r="A28" s="203" t="s">
        <v>69</v>
      </c>
      <c r="B28" s="277"/>
      <c r="C28" s="404" t="s">
        <v>0</v>
      </c>
      <c r="D28" s="405" t="s">
        <v>1</v>
      </c>
      <c r="E28" s="405" t="s">
        <v>2</v>
      </c>
      <c r="F28" s="405" t="s">
        <v>3</v>
      </c>
      <c r="G28" s="406" t="s">
        <v>4</v>
      </c>
      <c r="H28" s="1095" t="s">
        <v>0</v>
      </c>
      <c r="I28" s="1029" t="s">
        <v>1</v>
      </c>
      <c r="J28" s="1029" t="s">
        <v>2</v>
      </c>
      <c r="K28" s="1029" t="s">
        <v>3</v>
      </c>
      <c r="L28" s="1030" t="s">
        <v>4</v>
      </c>
      <c r="M28" s="1081" t="s">
        <v>0</v>
      </c>
      <c r="N28" s="1029" t="s">
        <v>1</v>
      </c>
      <c r="O28" s="1029" t="s">
        <v>2</v>
      </c>
      <c r="P28" s="1029" t="s">
        <v>3</v>
      </c>
      <c r="Q28" s="1112" t="s">
        <v>4</v>
      </c>
      <c r="R28" s="1095" t="s">
        <v>156</v>
      </c>
      <c r="S28" s="1029" t="s">
        <v>157</v>
      </c>
      <c r="T28" s="1029" t="s">
        <v>158</v>
      </c>
      <c r="U28" s="1029" t="s">
        <v>159</v>
      </c>
      <c r="V28" s="1029" t="s">
        <v>160</v>
      </c>
      <c r="W28" s="1029" t="s">
        <v>161</v>
      </c>
      <c r="X28" s="1029" t="s">
        <v>162</v>
      </c>
      <c r="Y28" s="1029" t="s">
        <v>163</v>
      </c>
      <c r="Z28" s="1029" t="s">
        <v>164</v>
      </c>
      <c r="AA28" s="1029" t="s">
        <v>165</v>
      </c>
      <c r="AB28" s="1029" t="s">
        <v>166</v>
      </c>
      <c r="AC28" s="1029" t="s">
        <v>167</v>
      </c>
      <c r="AD28" s="1029" t="s">
        <v>168</v>
      </c>
      <c r="AE28" s="1029" t="s">
        <v>169</v>
      </c>
      <c r="AF28" s="1029" t="s">
        <v>170</v>
      </c>
      <c r="AG28" s="1031" t="s">
        <v>171</v>
      </c>
      <c r="AH28" s="962"/>
      <c r="AI28" s="962"/>
      <c r="AJ28" s="962"/>
      <c r="AK28" s="962"/>
      <c r="AL28" s="962"/>
      <c r="AM28" s="962"/>
      <c r="AN28" s="962"/>
      <c r="AO28" s="962"/>
      <c r="AP28" s="962"/>
      <c r="AQ28" s="962"/>
      <c r="AR28" s="962"/>
      <c r="AS28" s="962"/>
      <c r="AT28" s="962"/>
      <c r="AU28" s="962"/>
      <c r="AV28" s="962"/>
      <c r="AW28" s="962"/>
      <c r="AX28" s="962"/>
      <c r="AY28" s="962"/>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156</v>
      </c>
      <c r="BS28" s="182" t="s">
        <v>157</v>
      </c>
      <c r="BT28" s="182" t="s">
        <v>158</v>
      </c>
      <c r="BU28" s="182" t="s">
        <v>159</v>
      </c>
      <c r="BV28" s="182" t="s">
        <v>160</v>
      </c>
      <c r="BW28" s="182" t="s">
        <v>161</v>
      </c>
      <c r="BX28" s="182" t="s">
        <v>162</v>
      </c>
      <c r="BY28" s="183" t="s">
        <v>163</v>
      </c>
      <c r="BZ28" s="183" t="s">
        <v>164</v>
      </c>
      <c r="CA28" s="183" t="s">
        <v>165</v>
      </c>
      <c r="CB28" s="183" t="s">
        <v>166</v>
      </c>
      <c r="CC28" s="183" t="s">
        <v>167</v>
      </c>
      <c r="CD28" s="183" t="s">
        <v>168</v>
      </c>
      <c r="CE28" s="183" t="s">
        <v>169</v>
      </c>
      <c r="CF28" s="183" t="s">
        <v>170</v>
      </c>
      <c r="CG28" s="183" t="s">
        <v>171</v>
      </c>
      <c r="CH28" s="1869"/>
      <c r="CI28" s="1869"/>
      <c r="CJ28" s="1869"/>
      <c r="CK28" s="1869"/>
      <c r="CL28" s="1869"/>
      <c r="CM28" s="1869"/>
      <c r="CN28" s="1869"/>
      <c r="CO28" s="1869"/>
      <c r="CP28" s="1869"/>
      <c r="CQ28" s="1869"/>
      <c r="CR28" s="1869"/>
      <c r="CS28" s="1869"/>
      <c r="CT28" s="1869"/>
      <c r="CU28" s="1869"/>
      <c r="CV28" s="1869"/>
      <c r="CW28" s="1869"/>
      <c r="CX28" s="1869"/>
      <c r="CY28" s="1869"/>
      <c r="CZ28" s="1869"/>
    </row>
    <row r="29" spans="1:104" s="807" customFormat="1" ht="15" customHeight="1" x14ac:dyDescent="0.2">
      <c r="A29" s="2346" t="s">
        <v>57</v>
      </c>
      <c r="B29" s="1385" t="s">
        <v>49</v>
      </c>
      <c r="C29" s="1188">
        <v>53.114771859270974</v>
      </c>
      <c r="D29" s="1189">
        <v>59.656398992920622</v>
      </c>
      <c r="E29" s="1189">
        <v>63.786863931596415</v>
      </c>
      <c r="F29" s="1189">
        <v>68.345963849302876</v>
      </c>
      <c r="G29" s="1190">
        <v>81.313211914202029</v>
      </c>
      <c r="H29" s="1191">
        <v>53.593475698920514</v>
      </c>
      <c r="I29" s="1189">
        <v>57.932264235845778</v>
      </c>
      <c r="J29" s="1189">
        <v>62.606447452334955</v>
      </c>
      <c r="K29" s="1189">
        <v>69.474461623606004</v>
      </c>
      <c r="L29" s="1192">
        <v>83.252029884072613</v>
      </c>
      <c r="M29" s="1193">
        <v>46.018011738813108</v>
      </c>
      <c r="N29" s="1189">
        <v>64.875874961910711</v>
      </c>
      <c r="O29" s="1189">
        <v>67.275073013403954</v>
      </c>
      <c r="P29" s="1189">
        <v>75.598232552507099</v>
      </c>
      <c r="Q29" s="1190">
        <v>75.169135436768002</v>
      </c>
      <c r="R29" s="1191">
        <v>95.293748050203092</v>
      </c>
      <c r="S29" s="1189">
        <v>20.545859114555729</v>
      </c>
      <c r="T29" s="1189">
        <v>26.757916529552233</v>
      </c>
      <c r="U29" s="1189">
        <v>65.266059822514933</v>
      </c>
      <c r="V29" s="1189">
        <v>55.484413371070843</v>
      </c>
      <c r="W29" s="1189">
        <v>86.722574967774818</v>
      </c>
      <c r="X29" s="1189">
        <v>96.724928006401385</v>
      </c>
      <c r="Y29" s="1189">
        <v>29.488447949244385</v>
      </c>
      <c r="Z29" s="1189">
        <v>84.013164931280102</v>
      </c>
      <c r="AA29" s="1189">
        <v>71.576497182273343</v>
      </c>
      <c r="AB29" s="1189">
        <v>97.647467035109855</v>
      </c>
      <c r="AC29" s="1189">
        <v>44.987404867220981</v>
      </c>
      <c r="AD29" s="1189">
        <v>93.170635742419975</v>
      </c>
      <c r="AE29" s="1189">
        <v>97.94290331496704</v>
      </c>
      <c r="AF29" s="1189">
        <v>50.811244553807036</v>
      </c>
      <c r="AG29" s="1835">
        <v>97.052928933353471</v>
      </c>
      <c r="AH29" s="962"/>
      <c r="AI29" s="962"/>
      <c r="AJ29" s="962"/>
      <c r="AK29" s="962"/>
      <c r="AL29" s="962"/>
      <c r="AM29" s="962"/>
      <c r="AN29" s="962"/>
      <c r="AO29" s="962"/>
      <c r="AP29" s="962"/>
      <c r="AQ29" s="962"/>
      <c r="AR29" s="962"/>
      <c r="AS29" s="962"/>
      <c r="AT29" s="962"/>
      <c r="AU29" s="962"/>
      <c r="AV29" s="962"/>
      <c r="AW29" s="962"/>
      <c r="AX29" s="962"/>
      <c r="AY29" s="962"/>
      <c r="AZ29" s="240"/>
      <c r="BA29" s="2387" t="s">
        <v>57</v>
      </c>
      <c r="BB29" s="164" t="s">
        <v>49</v>
      </c>
      <c r="BC29" s="1478" t="s">
        <v>35</v>
      </c>
      <c r="BD29" s="1497" t="s">
        <v>35</v>
      </c>
      <c r="BE29" s="1497" t="s">
        <v>35</v>
      </c>
      <c r="BF29" s="1497" t="s">
        <v>35</v>
      </c>
      <c r="BG29" s="1517" t="s">
        <v>35</v>
      </c>
      <c r="BH29" s="1537" t="s">
        <v>35</v>
      </c>
      <c r="BI29" s="1497" t="s">
        <v>35</v>
      </c>
      <c r="BJ29" s="1497" t="s">
        <v>35</v>
      </c>
      <c r="BK29" s="1497" t="s">
        <v>35</v>
      </c>
      <c r="BL29" s="1517" t="s">
        <v>35</v>
      </c>
      <c r="BM29" s="1537" t="s">
        <v>35</v>
      </c>
      <c r="BN29" s="1497" t="s">
        <v>35</v>
      </c>
      <c r="BO29" s="1497" t="s">
        <v>35</v>
      </c>
      <c r="BP29" s="1497" t="s">
        <v>35</v>
      </c>
      <c r="BQ29" s="1517" t="s">
        <v>35</v>
      </c>
      <c r="BR29" s="1537" t="s">
        <v>35</v>
      </c>
      <c r="BS29" s="1497" t="s">
        <v>35</v>
      </c>
      <c r="BT29" s="1497" t="s">
        <v>35</v>
      </c>
      <c r="BU29" s="1497" t="s">
        <v>35</v>
      </c>
      <c r="BV29" s="1497" t="s">
        <v>35</v>
      </c>
      <c r="BW29" s="1497" t="s">
        <v>35</v>
      </c>
      <c r="BX29" s="1497" t="s">
        <v>35</v>
      </c>
      <c r="BY29" s="1556" t="s">
        <v>35</v>
      </c>
      <c r="BZ29" s="1556" t="s">
        <v>35</v>
      </c>
      <c r="CA29" s="1556" t="s">
        <v>35</v>
      </c>
      <c r="CB29" s="1556" t="s">
        <v>35</v>
      </c>
      <c r="CC29" s="1556" t="s">
        <v>35</v>
      </c>
      <c r="CD29" s="1556" t="s">
        <v>35</v>
      </c>
      <c r="CE29" s="1556" t="s">
        <v>35</v>
      </c>
      <c r="CF29" s="1556" t="s">
        <v>35</v>
      </c>
      <c r="CG29" s="1556" t="s">
        <v>35</v>
      </c>
      <c r="CH29" s="1870"/>
      <c r="CI29" s="1870"/>
      <c r="CJ29" s="1870"/>
      <c r="CK29" s="1870"/>
      <c r="CL29" s="1870"/>
      <c r="CM29" s="1870"/>
      <c r="CN29" s="1870"/>
      <c r="CO29" s="1870"/>
      <c r="CP29" s="1870"/>
      <c r="CQ29" s="1870"/>
      <c r="CR29" s="1870"/>
      <c r="CS29" s="1870"/>
      <c r="CT29" s="1870"/>
      <c r="CU29" s="1870"/>
      <c r="CV29" s="1870"/>
      <c r="CW29" s="1870"/>
      <c r="CX29" s="1870"/>
      <c r="CY29" s="1870"/>
      <c r="CZ29" s="1870"/>
    </row>
    <row r="30" spans="1:104" s="807" customFormat="1" ht="15" customHeight="1" x14ac:dyDescent="0.2">
      <c r="A30" s="2347"/>
      <c r="B30" s="1386" t="s">
        <v>48</v>
      </c>
      <c r="C30" s="1194">
        <v>46.885228140728948</v>
      </c>
      <c r="D30" s="1195">
        <v>40.343601007079556</v>
      </c>
      <c r="E30" s="1195">
        <v>36.213136068403529</v>
      </c>
      <c r="F30" s="1195">
        <v>31.654036150696985</v>
      </c>
      <c r="G30" s="1196">
        <v>18.686788085798163</v>
      </c>
      <c r="H30" s="1197">
        <v>46.406524301079934</v>
      </c>
      <c r="I30" s="1195">
        <v>42.067735764154193</v>
      </c>
      <c r="J30" s="1195">
        <v>37.393552547665053</v>
      </c>
      <c r="K30" s="1195">
        <v>30.525538376393683</v>
      </c>
      <c r="L30" s="1198">
        <v>16.747970115927387</v>
      </c>
      <c r="M30" s="1199">
        <v>53.981988261187063</v>
      </c>
      <c r="N30" s="1195">
        <v>35.124125038089367</v>
      </c>
      <c r="O30" s="1195">
        <v>32.724926986596081</v>
      </c>
      <c r="P30" s="1195">
        <v>24.401767447492944</v>
      </c>
      <c r="Q30" s="1196">
        <v>24.830864563232023</v>
      </c>
      <c r="R30" s="1197">
        <v>4.7062519497969042</v>
      </c>
      <c r="S30" s="1195">
        <v>79.454140885444374</v>
      </c>
      <c r="T30" s="1195">
        <v>73.242083470447923</v>
      </c>
      <c r="U30" s="1195">
        <v>34.733940177485287</v>
      </c>
      <c r="V30" s="1195">
        <v>44.51558662892873</v>
      </c>
      <c r="W30" s="1195">
        <v>13.277425032225205</v>
      </c>
      <c r="X30" s="1195">
        <v>3.2750719935985453</v>
      </c>
      <c r="Y30" s="1195">
        <v>70.511552050755668</v>
      </c>
      <c r="Z30" s="1195">
        <v>15.986835068719934</v>
      </c>
      <c r="AA30" s="1195">
        <v>28.423502817726764</v>
      </c>
      <c r="AB30" s="1195">
        <v>2.3525329648901456</v>
      </c>
      <c r="AC30" s="1195">
        <v>55.012595132778962</v>
      </c>
      <c r="AD30" s="1195">
        <v>6.8293642575801075</v>
      </c>
      <c r="AE30" s="1195">
        <v>2.0570966850329691</v>
      </c>
      <c r="AF30" s="1195">
        <v>49.188755446192772</v>
      </c>
      <c r="AG30" s="1836">
        <v>2.9470710666465569</v>
      </c>
      <c r="AH30" s="962"/>
      <c r="AI30" s="962"/>
      <c r="AJ30" s="962"/>
      <c r="AK30" s="962"/>
      <c r="AL30" s="962"/>
      <c r="AM30" s="962"/>
      <c r="AN30" s="962"/>
      <c r="AO30" s="962"/>
      <c r="AP30" s="962"/>
      <c r="AQ30" s="962"/>
      <c r="AR30" s="962"/>
      <c r="AS30" s="962"/>
      <c r="AT30" s="962"/>
      <c r="AU30" s="962"/>
      <c r="AV30" s="962"/>
      <c r="AW30" s="962"/>
      <c r="AX30" s="962"/>
      <c r="AY30" s="962"/>
      <c r="AZ30" s="240"/>
      <c r="BA30" s="2354"/>
      <c r="BB30" s="165" t="s">
        <v>48</v>
      </c>
      <c r="BC30" s="1479" t="s">
        <v>35</v>
      </c>
      <c r="BD30" s="1498" t="s">
        <v>35</v>
      </c>
      <c r="BE30" s="1498" t="s">
        <v>35</v>
      </c>
      <c r="BF30" s="1498" t="s">
        <v>35</v>
      </c>
      <c r="BG30" s="1518" t="s">
        <v>35</v>
      </c>
      <c r="BH30" s="1538" t="s">
        <v>35</v>
      </c>
      <c r="BI30" s="1498" t="s">
        <v>35</v>
      </c>
      <c r="BJ30" s="1498" t="s">
        <v>35</v>
      </c>
      <c r="BK30" s="1498" t="s">
        <v>35</v>
      </c>
      <c r="BL30" s="1518" t="s">
        <v>35</v>
      </c>
      <c r="BM30" s="1538" t="s">
        <v>35</v>
      </c>
      <c r="BN30" s="1498" t="s">
        <v>35</v>
      </c>
      <c r="BO30" s="1498" t="s">
        <v>35</v>
      </c>
      <c r="BP30" s="1498" t="s">
        <v>35</v>
      </c>
      <c r="BQ30" s="1518" t="s">
        <v>35</v>
      </c>
      <c r="BR30" s="1538" t="s">
        <v>35</v>
      </c>
      <c r="BS30" s="1498" t="s">
        <v>35</v>
      </c>
      <c r="BT30" s="1498" t="s">
        <v>35</v>
      </c>
      <c r="BU30" s="1498" t="s">
        <v>35</v>
      </c>
      <c r="BV30" s="1498" t="s">
        <v>35</v>
      </c>
      <c r="BW30" s="1498" t="s">
        <v>35</v>
      </c>
      <c r="BX30" s="1498" t="s">
        <v>35</v>
      </c>
      <c r="BY30" s="1557" t="s">
        <v>35</v>
      </c>
      <c r="BZ30" s="1557" t="s">
        <v>35</v>
      </c>
      <c r="CA30" s="1557" t="s">
        <v>35</v>
      </c>
      <c r="CB30" s="1557" t="s">
        <v>35</v>
      </c>
      <c r="CC30" s="1557" t="s">
        <v>35</v>
      </c>
      <c r="CD30" s="1557" t="s">
        <v>35</v>
      </c>
      <c r="CE30" s="1557" t="s">
        <v>35</v>
      </c>
      <c r="CF30" s="1557" t="s">
        <v>35</v>
      </c>
      <c r="CG30" s="1557" t="s">
        <v>35</v>
      </c>
      <c r="CH30" s="1871"/>
      <c r="CI30" s="1871"/>
      <c r="CJ30" s="1871"/>
      <c r="CK30" s="1871"/>
      <c r="CL30" s="1871"/>
      <c r="CM30" s="1871"/>
      <c r="CN30" s="1871"/>
      <c r="CO30" s="1871"/>
      <c r="CP30" s="1871"/>
      <c r="CQ30" s="1871"/>
      <c r="CR30" s="1871"/>
      <c r="CS30" s="1871"/>
      <c r="CT30" s="1871"/>
      <c r="CU30" s="1871"/>
      <c r="CV30" s="1871"/>
      <c r="CW30" s="1871"/>
      <c r="CX30" s="1871"/>
      <c r="CY30" s="1871"/>
      <c r="CZ30" s="1871"/>
    </row>
    <row r="31" spans="1:104" s="130" customFormat="1" ht="15" customHeight="1" x14ac:dyDescent="0.2">
      <c r="A31" s="2338" t="s">
        <v>104</v>
      </c>
      <c r="B31" s="290" t="s">
        <v>49</v>
      </c>
      <c r="C31" s="1202">
        <v>53.114771859270974</v>
      </c>
      <c r="D31" s="1203">
        <v>59.656398992920622</v>
      </c>
      <c r="E31" s="1203">
        <v>63.786863931596415</v>
      </c>
      <c r="F31" s="1203">
        <v>68.345963849302876</v>
      </c>
      <c r="G31" s="1204">
        <v>81.313211914202029</v>
      </c>
      <c r="H31" s="1205">
        <v>53.593475698920514</v>
      </c>
      <c r="I31" s="1203">
        <v>57.932264235845778</v>
      </c>
      <c r="J31" s="1203">
        <v>62.606447452334955</v>
      </c>
      <c r="K31" s="1203">
        <v>69.474461623606004</v>
      </c>
      <c r="L31" s="1206">
        <v>83.252029884072613</v>
      </c>
      <c r="M31" s="1207">
        <v>46.018011738813108</v>
      </c>
      <c r="N31" s="1203">
        <v>64.875874961910711</v>
      </c>
      <c r="O31" s="1203">
        <v>67.275073013403954</v>
      </c>
      <c r="P31" s="1203">
        <v>75.598232552507099</v>
      </c>
      <c r="Q31" s="1204">
        <v>75.169135436768002</v>
      </c>
      <c r="R31" s="1205">
        <v>95.293748050203092</v>
      </c>
      <c r="S31" s="1203">
        <v>20.545859114555729</v>
      </c>
      <c r="T31" s="1203">
        <v>26.757916529552233</v>
      </c>
      <c r="U31" s="1203">
        <v>65.266059822514933</v>
      </c>
      <c r="V31" s="1203">
        <v>55.484413371070843</v>
      </c>
      <c r="W31" s="1203">
        <v>86.722574967774818</v>
      </c>
      <c r="X31" s="1203">
        <v>96.724928006401385</v>
      </c>
      <c r="Y31" s="1203">
        <v>29.488447949244385</v>
      </c>
      <c r="Z31" s="1203">
        <v>84.013164931280102</v>
      </c>
      <c r="AA31" s="1203">
        <v>71.576497182273343</v>
      </c>
      <c r="AB31" s="1203">
        <v>97.647467035109855</v>
      </c>
      <c r="AC31" s="1203">
        <v>44.987404867220981</v>
      </c>
      <c r="AD31" s="1203">
        <v>93.170635742419975</v>
      </c>
      <c r="AE31" s="1203">
        <v>97.94290331496704</v>
      </c>
      <c r="AF31" s="1203">
        <v>50.811244553807036</v>
      </c>
      <c r="AG31" s="1837">
        <v>97.052928933353471</v>
      </c>
      <c r="AH31" s="962"/>
      <c r="AI31" s="962"/>
      <c r="AJ31" s="962"/>
      <c r="AK31" s="962"/>
      <c r="AL31" s="962"/>
      <c r="AM31" s="962"/>
      <c r="AN31" s="962"/>
      <c r="AO31" s="962"/>
      <c r="AP31" s="962"/>
      <c r="AQ31" s="962"/>
      <c r="AR31" s="962"/>
      <c r="AS31" s="962"/>
      <c r="AT31" s="962"/>
      <c r="AU31" s="962"/>
      <c r="AV31" s="962"/>
      <c r="AW31" s="962"/>
      <c r="AX31" s="962"/>
      <c r="AY31" s="962"/>
      <c r="AZ31" s="240"/>
      <c r="BA31" s="2354" t="s">
        <v>104</v>
      </c>
      <c r="BB31" s="165" t="s">
        <v>49</v>
      </c>
      <c r="BC31" s="1479" t="s">
        <v>35</v>
      </c>
      <c r="BD31" s="1498" t="s">
        <v>35</v>
      </c>
      <c r="BE31" s="1498" t="s">
        <v>35</v>
      </c>
      <c r="BF31" s="1498" t="s">
        <v>35</v>
      </c>
      <c r="BG31" s="1518" t="s">
        <v>35</v>
      </c>
      <c r="BH31" s="1538" t="s">
        <v>35</v>
      </c>
      <c r="BI31" s="1498" t="s">
        <v>35</v>
      </c>
      <c r="BJ31" s="1498" t="s">
        <v>35</v>
      </c>
      <c r="BK31" s="1498" t="s">
        <v>35</v>
      </c>
      <c r="BL31" s="1518" t="s">
        <v>35</v>
      </c>
      <c r="BM31" s="1538" t="s">
        <v>35</v>
      </c>
      <c r="BN31" s="1498" t="s">
        <v>35</v>
      </c>
      <c r="BO31" s="1498" t="s">
        <v>35</v>
      </c>
      <c r="BP31" s="1498" t="s">
        <v>35</v>
      </c>
      <c r="BQ31" s="1518" t="s">
        <v>35</v>
      </c>
      <c r="BR31" s="1538" t="s">
        <v>35</v>
      </c>
      <c r="BS31" s="1498" t="s">
        <v>35</v>
      </c>
      <c r="BT31" s="1498" t="s">
        <v>35</v>
      </c>
      <c r="BU31" s="1498" t="s">
        <v>35</v>
      </c>
      <c r="BV31" s="1498" t="s">
        <v>35</v>
      </c>
      <c r="BW31" s="1498" t="s">
        <v>35</v>
      </c>
      <c r="BX31" s="1498" t="s">
        <v>35</v>
      </c>
      <c r="BY31" s="1557" t="s">
        <v>35</v>
      </c>
      <c r="BZ31" s="1557" t="s">
        <v>35</v>
      </c>
      <c r="CA31" s="1557" t="s">
        <v>35</v>
      </c>
      <c r="CB31" s="1557" t="s">
        <v>35</v>
      </c>
      <c r="CC31" s="1557" t="s">
        <v>35</v>
      </c>
      <c r="CD31" s="1557" t="s">
        <v>35</v>
      </c>
      <c r="CE31" s="1557" t="s">
        <v>35</v>
      </c>
      <c r="CF31" s="1557" t="s">
        <v>35</v>
      </c>
      <c r="CG31" s="1557" t="s">
        <v>35</v>
      </c>
      <c r="CH31" s="1871"/>
      <c r="CI31" s="1871"/>
      <c r="CJ31" s="1871"/>
      <c r="CK31" s="1871"/>
      <c r="CL31" s="1871"/>
      <c r="CM31" s="1871"/>
      <c r="CN31" s="1871"/>
      <c r="CO31" s="1871"/>
      <c r="CP31" s="1871"/>
      <c r="CQ31" s="1871"/>
      <c r="CR31" s="1871"/>
      <c r="CS31" s="1871"/>
      <c r="CT31" s="1871"/>
      <c r="CU31" s="1871"/>
      <c r="CV31" s="1871"/>
      <c r="CW31" s="1871"/>
      <c r="CX31" s="1871"/>
      <c r="CY31" s="1871"/>
      <c r="CZ31" s="1871"/>
    </row>
    <row r="32" spans="1:104" s="130" customFormat="1" ht="15" customHeight="1" x14ac:dyDescent="0.2">
      <c r="A32" s="2338"/>
      <c r="B32" s="290" t="s">
        <v>48</v>
      </c>
      <c r="C32" s="1194">
        <v>46.885228140728948</v>
      </c>
      <c r="D32" s="1195">
        <v>40.343601007079556</v>
      </c>
      <c r="E32" s="1195">
        <v>36.213136068403529</v>
      </c>
      <c r="F32" s="1195">
        <v>31.654036150696985</v>
      </c>
      <c r="G32" s="1196">
        <v>18.686788085798163</v>
      </c>
      <c r="H32" s="1197">
        <v>46.406524301079934</v>
      </c>
      <c r="I32" s="1195">
        <v>42.067735764154193</v>
      </c>
      <c r="J32" s="1195">
        <v>37.393552547665053</v>
      </c>
      <c r="K32" s="1195">
        <v>30.525538376393683</v>
      </c>
      <c r="L32" s="1198">
        <v>16.747970115927387</v>
      </c>
      <c r="M32" s="1199">
        <v>53.981988261187063</v>
      </c>
      <c r="N32" s="1195">
        <v>35.124125038089367</v>
      </c>
      <c r="O32" s="1195">
        <v>32.724926986596081</v>
      </c>
      <c r="P32" s="1195">
        <v>24.401767447492944</v>
      </c>
      <c r="Q32" s="1196">
        <v>24.830864563232023</v>
      </c>
      <c r="R32" s="1197">
        <v>4.7062519497969042</v>
      </c>
      <c r="S32" s="1195">
        <v>79.454140885444374</v>
      </c>
      <c r="T32" s="1195">
        <v>73.242083470447923</v>
      </c>
      <c r="U32" s="1195">
        <v>34.733940177485287</v>
      </c>
      <c r="V32" s="1195">
        <v>44.51558662892873</v>
      </c>
      <c r="W32" s="1195">
        <v>13.277425032225205</v>
      </c>
      <c r="X32" s="1195">
        <v>3.2750719935985453</v>
      </c>
      <c r="Y32" s="1195">
        <v>70.511552050755668</v>
      </c>
      <c r="Z32" s="1195">
        <v>15.986835068719934</v>
      </c>
      <c r="AA32" s="1195">
        <v>28.423502817726764</v>
      </c>
      <c r="AB32" s="1195">
        <v>2.3525329648901456</v>
      </c>
      <c r="AC32" s="1195">
        <v>55.012595132778962</v>
      </c>
      <c r="AD32" s="1195">
        <v>6.8293642575801075</v>
      </c>
      <c r="AE32" s="1195">
        <v>2.0570966850329691</v>
      </c>
      <c r="AF32" s="1195">
        <v>49.188755446192772</v>
      </c>
      <c r="AG32" s="1836">
        <v>2.9470710666465569</v>
      </c>
      <c r="AH32" s="962"/>
      <c r="AI32" s="962"/>
      <c r="AJ32" s="962"/>
      <c r="AK32" s="962"/>
      <c r="AL32" s="962"/>
      <c r="AM32" s="962"/>
      <c r="AN32" s="962"/>
      <c r="AO32" s="962"/>
      <c r="AP32" s="962"/>
      <c r="AQ32" s="962"/>
      <c r="AR32" s="962"/>
      <c r="AS32" s="962"/>
      <c r="AT32" s="962"/>
      <c r="AU32" s="962"/>
      <c r="AV32" s="962"/>
      <c r="AW32" s="962"/>
      <c r="AX32" s="962"/>
      <c r="AY32" s="962"/>
      <c r="AZ32" s="240"/>
      <c r="BA32" s="2354"/>
      <c r="BB32" s="165" t="s">
        <v>48</v>
      </c>
      <c r="BC32" s="1479" t="s">
        <v>35</v>
      </c>
      <c r="BD32" s="1498" t="s">
        <v>35</v>
      </c>
      <c r="BE32" s="1498" t="s">
        <v>35</v>
      </c>
      <c r="BF32" s="1498" t="s">
        <v>35</v>
      </c>
      <c r="BG32" s="1518" t="s">
        <v>35</v>
      </c>
      <c r="BH32" s="1538" t="s">
        <v>35</v>
      </c>
      <c r="BI32" s="1498" t="s">
        <v>35</v>
      </c>
      <c r="BJ32" s="1498" t="s">
        <v>35</v>
      </c>
      <c r="BK32" s="1498" t="s">
        <v>35</v>
      </c>
      <c r="BL32" s="1518" t="s">
        <v>35</v>
      </c>
      <c r="BM32" s="1538" t="s">
        <v>35</v>
      </c>
      <c r="BN32" s="1498" t="s">
        <v>35</v>
      </c>
      <c r="BO32" s="1498" t="s">
        <v>35</v>
      </c>
      <c r="BP32" s="1498" t="s">
        <v>35</v>
      </c>
      <c r="BQ32" s="1518" t="s">
        <v>35</v>
      </c>
      <c r="BR32" s="1538" t="s">
        <v>35</v>
      </c>
      <c r="BS32" s="1498" t="s">
        <v>35</v>
      </c>
      <c r="BT32" s="1498" t="s">
        <v>35</v>
      </c>
      <c r="BU32" s="1498" t="s">
        <v>35</v>
      </c>
      <c r="BV32" s="1498" t="s">
        <v>35</v>
      </c>
      <c r="BW32" s="1498" t="s">
        <v>35</v>
      </c>
      <c r="BX32" s="1498" t="s">
        <v>35</v>
      </c>
      <c r="BY32" s="1557" t="s">
        <v>35</v>
      </c>
      <c r="BZ32" s="1557" t="s">
        <v>35</v>
      </c>
      <c r="CA32" s="1557" t="s">
        <v>35</v>
      </c>
      <c r="CB32" s="1557" t="s">
        <v>35</v>
      </c>
      <c r="CC32" s="1557" t="s">
        <v>35</v>
      </c>
      <c r="CD32" s="1557" t="s">
        <v>35</v>
      </c>
      <c r="CE32" s="1557" t="s">
        <v>35</v>
      </c>
      <c r="CF32" s="1557" t="s">
        <v>35</v>
      </c>
      <c r="CG32" s="1557" t="s">
        <v>35</v>
      </c>
      <c r="CH32" s="1871"/>
      <c r="CI32" s="1871"/>
      <c r="CJ32" s="1871"/>
      <c r="CK32" s="1871"/>
      <c r="CL32" s="1871"/>
      <c r="CM32" s="1871"/>
      <c r="CN32" s="1871"/>
      <c r="CO32" s="1871"/>
      <c r="CP32" s="1871"/>
      <c r="CQ32" s="1871"/>
      <c r="CR32" s="1871"/>
      <c r="CS32" s="1871"/>
      <c r="CT32" s="1871"/>
      <c r="CU32" s="1871"/>
      <c r="CV32" s="1871"/>
      <c r="CW32" s="1871"/>
      <c r="CX32" s="1871"/>
      <c r="CY32" s="1871"/>
      <c r="CZ32" s="1871"/>
    </row>
    <row r="33" spans="1:104" s="130" customFormat="1" ht="15" customHeight="1" x14ac:dyDescent="0.2">
      <c r="A33" s="2338" t="s">
        <v>105</v>
      </c>
      <c r="B33" s="290" t="s">
        <v>49</v>
      </c>
      <c r="C33" s="1415" t="s">
        <v>35</v>
      </c>
      <c r="D33" s="1425" t="s">
        <v>35</v>
      </c>
      <c r="E33" s="1425" t="s">
        <v>35</v>
      </c>
      <c r="F33" s="1425" t="s">
        <v>35</v>
      </c>
      <c r="G33" s="1435" t="s">
        <v>35</v>
      </c>
      <c r="H33" s="1445" t="s">
        <v>35</v>
      </c>
      <c r="I33" s="1425" t="s">
        <v>35</v>
      </c>
      <c r="J33" s="1425" t="s">
        <v>35</v>
      </c>
      <c r="K33" s="1425" t="s">
        <v>35</v>
      </c>
      <c r="L33" s="1455" t="s">
        <v>35</v>
      </c>
      <c r="M33" s="1463" t="s">
        <v>35</v>
      </c>
      <c r="N33" s="1425" t="s">
        <v>35</v>
      </c>
      <c r="O33" s="1425" t="s">
        <v>35</v>
      </c>
      <c r="P33" s="1425" t="s">
        <v>35</v>
      </c>
      <c r="Q33" s="1435" t="s">
        <v>35</v>
      </c>
      <c r="R33" s="1445" t="s">
        <v>35</v>
      </c>
      <c r="S33" s="1425" t="s">
        <v>35</v>
      </c>
      <c r="T33" s="1425" t="s">
        <v>35</v>
      </c>
      <c r="U33" s="1425" t="s">
        <v>35</v>
      </c>
      <c r="V33" s="1425" t="s">
        <v>35</v>
      </c>
      <c r="W33" s="1425" t="s">
        <v>35</v>
      </c>
      <c r="X33" s="1425" t="s">
        <v>35</v>
      </c>
      <c r="Y33" s="1473" t="s">
        <v>35</v>
      </c>
      <c r="Z33" s="1473" t="s">
        <v>35</v>
      </c>
      <c r="AA33" s="1473" t="s">
        <v>35</v>
      </c>
      <c r="AB33" s="1473" t="s">
        <v>35</v>
      </c>
      <c r="AC33" s="1473" t="s">
        <v>35</v>
      </c>
      <c r="AD33" s="1473" t="s">
        <v>35</v>
      </c>
      <c r="AE33" s="1473" t="s">
        <v>35</v>
      </c>
      <c r="AF33" s="1473" t="s">
        <v>35</v>
      </c>
      <c r="AG33" s="1838" t="s">
        <v>35</v>
      </c>
      <c r="AH33" s="1860"/>
      <c r="AI33" s="1860"/>
      <c r="AJ33" s="1860"/>
      <c r="AK33" s="1860"/>
      <c r="AL33" s="1860"/>
      <c r="AM33" s="1860"/>
      <c r="AN33" s="1860"/>
      <c r="AO33" s="1860"/>
      <c r="AP33" s="1860"/>
      <c r="AQ33" s="1860"/>
      <c r="AR33" s="1860"/>
      <c r="AS33" s="1860"/>
      <c r="AT33" s="1860"/>
      <c r="AU33" s="1860"/>
      <c r="AV33" s="1860"/>
      <c r="AW33" s="1860"/>
      <c r="AX33" s="1860"/>
      <c r="AY33" s="1860"/>
      <c r="AZ33" s="239"/>
      <c r="BA33" s="2354" t="s">
        <v>105</v>
      </c>
      <c r="BB33" s="165" t="s">
        <v>49</v>
      </c>
      <c r="BC33" s="1479" t="s">
        <v>35</v>
      </c>
      <c r="BD33" s="1498" t="s">
        <v>35</v>
      </c>
      <c r="BE33" s="1498" t="s">
        <v>35</v>
      </c>
      <c r="BF33" s="1498" t="s">
        <v>35</v>
      </c>
      <c r="BG33" s="1518" t="s">
        <v>35</v>
      </c>
      <c r="BH33" s="1538" t="s">
        <v>35</v>
      </c>
      <c r="BI33" s="1498" t="s">
        <v>35</v>
      </c>
      <c r="BJ33" s="1498" t="s">
        <v>35</v>
      </c>
      <c r="BK33" s="1498" t="s">
        <v>35</v>
      </c>
      <c r="BL33" s="1518" t="s">
        <v>35</v>
      </c>
      <c r="BM33" s="1538" t="s">
        <v>35</v>
      </c>
      <c r="BN33" s="1498" t="s">
        <v>35</v>
      </c>
      <c r="BO33" s="1498" t="s">
        <v>35</v>
      </c>
      <c r="BP33" s="1498" t="s">
        <v>35</v>
      </c>
      <c r="BQ33" s="1518" t="s">
        <v>35</v>
      </c>
      <c r="BR33" s="1538" t="s">
        <v>35</v>
      </c>
      <c r="BS33" s="1498" t="s">
        <v>35</v>
      </c>
      <c r="BT33" s="1498" t="s">
        <v>35</v>
      </c>
      <c r="BU33" s="1498" t="s">
        <v>35</v>
      </c>
      <c r="BV33" s="1498" t="s">
        <v>35</v>
      </c>
      <c r="BW33" s="1498" t="s">
        <v>35</v>
      </c>
      <c r="BX33" s="1498" t="s">
        <v>35</v>
      </c>
      <c r="BY33" s="1557" t="s">
        <v>35</v>
      </c>
      <c r="BZ33" s="1557" t="s">
        <v>35</v>
      </c>
      <c r="CA33" s="1557" t="s">
        <v>35</v>
      </c>
      <c r="CB33" s="1557" t="s">
        <v>35</v>
      </c>
      <c r="CC33" s="1557" t="s">
        <v>35</v>
      </c>
      <c r="CD33" s="1557" t="s">
        <v>35</v>
      </c>
      <c r="CE33" s="1557" t="s">
        <v>35</v>
      </c>
      <c r="CF33" s="1557" t="s">
        <v>35</v>
      </c>
      <c r="CG33" s="1557" t="s">
        <v>35</v>
      </c>
      <c r="CH33" s="1871"/>
      <c r="CI33" s="1871"/>
      <c r="CJ33" s="1871"/>
      <c r="CK33" s="1871"/>
      <c r="CL33" s="1871"/>
      <c r="CM33" s="1871"/>
      <c r="CN33" s="1871"/>
      <c r="CO33" s="1871"/>
      <c r="CP33" s="1871"/>
      <c r="CQ33" s="1871"/>
      <c r="CR33" s="1871"/>
      <c r="CS33" s="1871"/>
      <c r="CT33" s="1871"/>
      <c r="CU33" s="1871"/>
      <c r="CV33" s="1871"/>
      <c r="CW33" s="1871"/>
      <c r="CX33" s="1871"/>
      <c r="CY33" s="1871"/>
      <c r="CZ33" s="1871"/>
    </row>
    <row r="34" spans="1:104" s="130" customFormat="1" ht="15" customHeight="1" x14ac:dyDescent="0.2">
      <c r="A34" s="2338"/>
      <c r="B34" s="290" t="s">
        <v>48</v>
      </c>
      <c r="C34" s="1415" t="s">
        <v>35</v>
      </c>
      <c r="D34" s="1425" t="s">
        <v>35</v>
      </c>
      <c r="E34" s="1425" t="s">
        <v>35</v>
      </c>
      <c r="F34" s="1425" t="s">
        <v>35</v>
      </c>
      <c r="G34" s="1435" t="s">
        <v>35</v>
      </c>
      <c r="H34" s="1445" t="s">
        <v>35</v>
      </c>
      <c r="I34" s="1425" t="s">
        <v>35</v>
      </c>
      <c r="J34" s="1425" t="s">
        <v>35</v>
      </c>
      <c r="K34" s="1425" t="s">
        <v>35</v>
      </c>
      <c r="L34" s="1455" t="s">
        <v>35</v>
      </c>
      <c r="M34" s="1463" t="s">
        <v>35</v>
      </c>
      <c r="N34" s="1425" t="s">
        <v>35</v>
      </c>
      <c r="O34" s="1425" t="s">
        <v>35</v>
      </c>
      <c r="P34" s="1425" t="s">
        <v>35</v>
      </c>
      <c r="Q34" s="1435" t="s">
        <v>35</v>
      </c>
      <c r="R34" s="1445" t="s">
        <v>35</v>
      </c>
      <c r="S34" s="1425" t="s">
        <v>35</v>
      </c>
      <c r="T34" s="1425" t="s">
        <v>35</v>
      </c>
      <c r="U34" s="1425" t="s">
        <v>35</v>
      </c>
      <c r="V34" s="1425" t="s">
        <v>35</v>
      </c>
      <c r="W34" s="1425" t="s">
        <v>35</v>
      </c>
      <c r="X34" s="1425" t="s">
        <v>35</v>
      </c>
      <c r="Y34" s="1473" t="s">
        <v>35</v>
      </c>
      <c r="Z34" s="1473" t="s">
        <v>35</v>
      </c>
      <c r="AA34" s="1473" t="s">
        <v>35</v>
      </c>
      <c r="AB34" s="1473" t="s">
        <v>35</v>
      </c>
      <c r="AC34" s="1473" t="s">
        <v>35</v>
      </c>
      <c r="AD34" s="1473" t="s">
        <v>35</v>
      </c>
      <c r="AE34" s="1473" t="s">
        <v>35</v>
      </c>
      <c r="AF34" s="1473" t="s">
        <v>35</v>
      </c>
      <c r="AG34" s="1838" t="s">
        <v>35</v>
      </c>
      <c r="AH34" s="1860"/>
      <c r="AI34" s="1860"/>
      <c r="AJ34" s="1860"/>
      <c r="AK34" s="1860"/>
      <c r="AL34" s="1860"/>
      <c r="AM34" s="1860"/>
      <c r="AN34" s="1860"/>
      <c r="AO34" s="1860"/>
      <c r="AP34" s="1860"/>
      <c r="AQ34" s="1860"/>
      <c r="AR34" s="1860"/>
      <c r="AS34" s="1860"/>
      <c r="AT34" s="1860"/>
      <c r="AU34" s="1860"/>
      <c r="AV34" s="1860"/>
      <c r="AW34" s="1860"/>
      <c r="AX34" s="1860"/>
      <c r="AY34" s="1860"/>
      <c r="AZ34" s="239"/>
      <c r="BA34" s="2354"/>
      <c r="BB34" s="165" t="s">
        <v>48</v>
      </c>
      <c r="BC34" s="1479" t="s">
        <v>35</v>
      </c>
      <c r="BD34" s="1498" t="s">
        <v>35</v>
      </c>
      <c r="BE34" s="1498" t="s">
        <v>35</v>
      </c>
      <c r="BF34" s="1498" t="s">
        <v>35</v>
      </c>
      <c r="BG34" s="1518" t="s">
        <v>35</v>
      </c>
      <c r="BH34" s="1538" t="s">
        <v>35</v>
      </c>
      <c r="BI34" s="1498" t="s">
        <v>35</v>
      </c>
      <c r="BJ34" s="1498" t="s">
        <v>35</v>
      </c>
      <c r="BK34" s="1498" t="s">
        <v>35</v>
      </c>
      <c r="BL34" s="1518" t="s">
        <v>35</v>
      </c>
      <c r="BM34" s="1538" t="s">
        <v>35</v>
      </c>
      <c r="BN34" s="1498" t="s">
        <v>35</v>
      </c>
      <c r="BO34" s="1498" t="s">
        <v>35</v>
      </c>
      <c r="BP34" s="1498" t="s">
        <v>35</v>
      </c>
      <c r="BQ34" s="1518" t="s">
        <v>35</v>
      </c>
      <c r="BR34" s="1538" t="s">
        <v>35</v>
      </c>
      <c r="BS34" s="1498" t="s">
        <v>35</v>
      </c>
      <c r="BT34" s="1498" t="s">
        <v>35</v>
      </c>
      <c r="BU34" s="1498" t="s">
        <v>35</v>
      </c>
      <c r="BV34" s="1498" t="s">
        <v>35</v>
      </c>
      <c r="BW34" s="1498" t="s">
        <v>35</v>
      </c>
      <c r="BX34" s="1498" t="s">
        <v>35</v>
      </c>
      <c r="BY34" s="1557" t="s">
        <v>35</v>
      </c>
      <c r="BZ34" s="1557" t="s">
        <v>35</v>
      </c>
      <c r="CA34" s="1557" t="s">
        <v>35</v>
      </c>
      <c r="CB34" s="1557" t="s">
        <v>35</v>
      </c>
      <c r="CC34" s="1557" t="s">
        <v>35</v>
      </c>
      <c r="CD34" s="1557" t="s">
        <v>35</v>
      </c>
      <c r="CE34" s="1557" t="s">
        <v>35</v>
      </c>
      <c r="CF34" s="1557" t="s">
        <v>35</v>
      </c>
      <c r="CG34" s="1557" t="s">
        <v>35</v>
      </c>
      <c r="CH34" s="1871"/>
      <c r="CI34" s="1871"/>
      <c r="CJ34" s="1871"/>
      <c r="CK34" s="1871"/>
      <c r="CL34" s="1871"/>
      <c r="CM34" s="1871"/>
      <c r="CN34" s="1871"/>
      <c r="CO34" s="1871"/>
      <c r="CP34" s="1871"/>
      <c r="CQ34" s="1871"/>
      <c r="CR34" s="1871"/>
      <c r="CS34" s="1871"/>
      <c r="CT34" s="1871"/>
      <c r="CU34" s="1871"/>
      <c r="CV34" s="1871"/>
      <c r="CW34" s="1871"/>
      <c r="CX34" s="1871"/>
      <c r="CY34" s="1871"/>
      <c r="CZ34" s="1871"/>
    </row>
    <row r="35" spans="1:104" s="807" customFormat="1" ht="15" customHeight="1" x14ac:dyDescent="0.2">
      <c r="A35" s="2347" t="s">
        <v>55</v>
      </c>
      <c r="B35" s="1386" t="s">
        <v>49</v>
      </c>
      <c r="C35" s="1416" t="s">
        <v>35</v>
      </c>
      <c r="D35" s="1426" t="s">
        <v>35</v>
      </c>
      <c r="E35" s="1426" t="s">
        <v>35</v>
      </c>
      <c r="F35" s="1426" t="s">
        <v>35</v>
      </c>
      <c r="G35" s="1436" t="s">
        <v>35</v>
      </c>
      <c r="H35" s="1446" t="s">
        <v>35</v>
      </c>
      <c r="I35" s="1426" t="s">
        <v>35</v>
      </c>
      <c r="J35" s="1426" t="s">
        <v>35</v>
      </c>
      <c r="K35" s="1426" t="s">
        <v>35</v>
      </c>
      <c r="L35" s="1456" t="s">
        <v>35</v>
      </c>
      <c r="M35" s="1464" t="s">
        <v>35</v>
      </c>
      <c r="N35" s="1426" t="s">
        <v>35</v>
      </c>
      <c r="O35" s="1426" t="s">
        <v>35</v>
      </c>
      <c r="P35" s="1426" t="s">
        <v>35</v>
      </c>
      <c r="Q35" s="1436" t="s">
        <v>35</v>
      </c>
      <c r="R35" s="1446" t="s">
        <v>35</v>
      </c>
      <c r="S35" s="1426" t="s">
        <v>35</v>
      </c>
      <c r="T35" s="1426" t="s">
        <v>35</v>
      </c>
      <c r="U35" s="1426" t="s">
        <v>35</v>
      </c>
      <c r="V35" s="1426" t="s">
        <v>35</v>
      </c>
      <c r="W35" s="1426" t="s">
        <v>35</v>
      </c>
      <c r="X35" s="1426" t="s">
        <v>35</v>
      </c>
      <c r="Y35" s="1426" t="s">
        <v>35</v>
      </c>
      <c r="Z35" s="1426" t="s">
        <v>35</v>
      </c>
      <c r="AA35" s="1426" t="s">
        <v>35</v>
      </c>
      <c r="AB35" s="1426" t="s">
        <v>35</v>
      </c>
      <c r="AC35" s="1426" t="s">
        <v>35</v>
      </c>
      <c r="AD35" s="1426" t="s">
        <v>35</v>
      </c>
      <c r="AE35" s="1426" t="s">
        <v>35</v>
      </c>
      <c r="AF35" s="1426" t="s">
        <v>35</v>
      </c>
      <c r="AG35" s="1839" t="s">
        <v>35</v>
      </c>
      <c r="AH35" s="962"/>
      <c r="AI35" s="962"/>
      <c r="AJ35" s="962"/>
      <c r="AK35" s="962"/>
      <c r="AL35" s="962"/>
      <c r="AM35" s="962"/>
      <c r="AN35" s="962"/>
      <c r="AO35" s="962"/>
      <c r="AP35" s="962"/>
      <c r="AQ35" s="962"/>
      <c r="AR35" s="962"/>
      <c r="AS35" s="962"/>
      <c r="AT35" s="962"/>
      <c r="AU35" s="962"/>
      <c r="AV35" s="962"/>
      <c r="AW35" s="962"/>
      <c r="AX35" s="962"/>
      <c r="AY35" s="962"/>
      <c r="AZ35" s="240"/>
      <c r="BA35" s="2354" t="s">
        <v>55</v>
      </c>
      <c r="BB35" s="165" t="s">
        <v>49</v>
      </c>
      <c r="BC35" s="1479" t="s">
        <v>35</v>
      </c>
      <c r="BD35" s="1498" t="s">
        <v>35</v>
      </c>
      <c r="BE35" s="1498" t="s">
        <v>35</v>
      </c>
      <c r="BF35" s="1498" t="s">
        <v>35</v>
      </c>
      <c r="BG35" s="1518" t="s">
        <v>35</v>
      </c>
      <c r="BH35" s="1538" t="s">
        <v>35</v>
      </c>
      <c r="BI35" s="1498" t="s">
        <v>35</v>
      </c>
      <c r="BJ35" s="1498" t="s">
        <v>35</v>
      </c>
      <c r="BK35" s="1498" t="s">
        <v>35</v>
      </c>
      <c r="BL35" s="1518" t="s">
        <v>35</v>
      </c>
      <c r="BM35" s="1538" t="s">
        <v>35</v>
      </c>
      <c r="BN35" s="1498" t="s">
        <v>35</v>
      </c>
      <c r="BO35" s="1498" t="s">
        <v>35</v>
      </c>
      <c r="BP35" s="1498" t="s">
        <v>35</v>
      </c>
      <c r="BQ35" s="1518" t="s">
        <v>35</v>
      </c>
      <c r="BR35" s="1538" t="s">
        <v>35</v>
      </c>
      <c r="BS35" s="1498" t="s">
        <v>35</v>
      </c>
      <c r="BT35" s="1498" t="s">
        <v>35</v>
      </c>
      <c r="BU35" s="1498" t="s">
        <v>35</v>
      </c>
      <c r="BV35" s="1498" t="s">
        <v>35</v>
      </c>
      <c r="BW35" s="1498" t="s">
        <v>35</v>
      </c>
      <c r="BX35" s="1498" t="s">
        <v>35</v>
      </c>
      <c r="BY35" s="1557" t="s">
        <v>35</v>
      </c>
      <c r="BZ35" s="1557" t="s">
        <v>35</v>
      </c>
      <c r="CA35" s="1557" t="s">
        <v>35</v>
      </c>
      <c r="CB35" s="1557" t="s">
        <v>35</v>
      </c>
      <c r="CC35" s="1557" t="s">
        <v>35</v>
      </c>
      <c r="CD35" s="1557" t="s">
        <v>35</v>
      </c>
      <c r="CE35" s="1557" t="s">
        <v>35</v>
      </c>
      <c r="CF35" s="1557" t="s">
        <v>35</v>
      </c>
      <c r="CG35" s="1557" t="s">
        <v>35</v>
      </c>
      <c r="CH35" s="1871"/>
      <c r="CI35" s="1871"/>
      <c r="CJ35" s="1871"/>
      <c r="CK35" s="1871"/>
      <c r="CL35" s="1871"/>
      <c r="CM35" s="1871"/>
      <c r="CN35" s="1871"/>
      <c r="CO35" s="1871"/>
      <c r="CP35" s="1871"/>
      <c r="CQ35" s="1871"/>
      <c r="CR35" s="1871"/>
      <c r="CS35" s="1871"/>
      <c r="CT35" s="1871"/>
      <c r="CU35" s="1871"/>
      <c r="CV35" s="1871"/>
      <c r="CW35" s="1871"/>
      <c r="CX35" s="1871"/>
      <c r="CY35" s="1871"/>
      <c r="CZ35" s="1871"/>
    </row>
    <row r="36" spans="1:104" s="807" customFormat="1" ht="15" customHeight="1" x14ac:dyDescent="0.2">
      <c r="A36" s="2347"/>
      <c r="B36" s="1386" t="s">
        <v>48</v>
      </c>
      <c r="C36" s="1416" t="s">
        <v>35</v>
      </c>
      <c r="D36" s="1426" t="s">
        <v>35</v>
      </c>
      <c r="E36" s="1426" t="s">
        <v>35</v>
      </c>
      <c r="F36" s="1426" t="s">
        <v>35</v>
      </c>
      <c r="G36" s="1436" t="s">
        <v>35</v>
      </c>
      <c r="H36" s="1446" t="s">
        <v>35</v>
      </c>
      <c r="I36" s="1426" t="s">
        <v>35</v>
      </c>
      <c r="J36" s="1426" t="s">
        <v>35</v>
      </c>
      <c r="K36" s="1426" t="s">
        <v>35</v>
      </c>
      <c r="L36" s="1456" t="s">
        <v>35</v>
      </c>
      <c r="M36" s="1464" t="s">
        <v>35</v>
      </c>
      <c r="N36" s="1426" t="s">
        <v>35</v>
      </c>
      <c r="O36" s="1426" t="s">
        <v>35</v>
      </c>
      <c r="P36" s="1426" t="s">
        <v>35</v>
      </c>
      <c r="Q36" s="1436" t="s">
        <v>35</v>
      </c>
      <c r="R36" s="1446" t="s">
        <v>35</v>
      </c>
      <c r="S36" s="1426" t="s">
        <v>35</v>
      </c>
      <c r="T36" s="1426" t="s">
        <v>35</v>
      </c>
      <c r="U36" s="1426" t="s">
        <v>35</v>
      </c>
      <c r="V36" s="1426" t="s">
        <v>35</v>
      </c>
      <c r="W36" s="1426" t="s">
        <v>35</v>
      </c>
      <c r="X36" s="1426" t="s">
        <v>35</v>
      </c>
      <c r="Y36" s="1426" t="s">
        <v>35</v>
      </c>
      <c r="Z36" s="1426" t="s">
        <v>35</v>
      </c>
      <c r="AA36" s="1426" t="s">
        <v>35</v>
      </c>
      <c r="AB36" s="1426" t="s">
        <v>35</v>
      </c>
      <c r="AC36" s="1426" t="s">
        <v>35</v>
      </c>
      <c r="AD36" s="1426" t="s">
        <v>35</v>
      </c>
      <c r="AE36" s="1426" t="s">
        <v>35</v>
      </c>
      <c r="AF36" s="1426" t="s">
        <v>35</v>
      </c>
      <c r="AG36" s="1839" t="s">
        <v>35</v>
      </c>
      <c r="AH36" s="962"/>
      <c r="AI36" s="962"/>
      <c r="AJ36" s="962"/>
      <c r="AK36" s="962"/>
      <c r="AL36" s="962"/>
      <c r="AM36" s="962"/>
      <c r="AN36" s="962"/>
      <c r="AO36" s="962"/>
      <c r="AP36" s="962"/>
      <c r="AQ36" s="962"/>
      <c r="AR36" s="962"/>
      <c r="AS36" s="962"/>
      <c r="AT36" s="962"/>
      <c r="AU36" s="962"/>
      <c r="AV36" s="962"/>
      <c r="AW36" s="962"/>
      <c r="AX36" s="962"/>
      <c r="AY36" s="962"/>
      <c r="AZ36" s="240"/>
      <c r="BA36" s="2354"/>
      <c r="BB36" s="165" t="s">
        <v>48</v>
      </c>
      <c r="BC36" s="1479" t="s">
        <v>35</v>
      </c>
      <c r="BD36" s="1498" t="s">
        <v>35</v>
      </c>
      <c r="BE36" s="1498" t="s">
        <v>35</v>
      </c>
      <c r="BF36" s="1498" t="s">
        <v>35</v>
      </c>
      <c r="BG36" s="1518" t="s">
        <v>35</v>
      </c>
      <c r="BH36" s="1538" t="s">
        <v>35</v>
      </c>
      <c r="BI36" s="1498" t="s">
        <v>35</v>
      </c>
      <c r="BJ36" s="1498" t="s">
        <v>35</v>
      </c>
      <c r="BK36" s="1498" t="s">
        <v>35</v>
      </c>
      <c r="BL36" s="1518" t="s">
        <v>35</v>
      </c>
      <c r="BM36" s="1538" t="s">
        <v>35</v>
      </c>
      <c r="BN36" s="1498" t="s">
        <v>35</v>
      </c>
      <c r="BO36" s="1498" t="s">
        <v>35</v>
      </c>
      <c r="BP36" s="1498" t="s">
        <v>35</v>
      </c>
      <c r="BQ36" s="1518" t="s">
        <v>35</v>
      </c>
      <c r="BR36" s="1538" t="s">
        <v>35</v>
      </c>
      <c r="BS36" s="1498" t="s">
        <v>35</v>
      </c>
      <c r="BT36" s="1498" t="s">
        <v>35</v>
      </c>
      <c r="BU36" s="1498" t="s">
        <v>35</v>
      </c>
      <c r="BV36" s="1498" t="s">
        <v>35</v>
      </c>
      <c r="BW36" s="1498" t="s">
        <v>35</v>
      </c>
      <c r="BX36" s="1498" t="s">
        <v>35</v>
      </c>
      <c r="BY36" s="1557" t="s">
        <v>35</v>
      </c>
      <c r="BZ36" s="1557" t="s">
        <v>35</v>
      </c>
      <c r="CA36" s="1557" t="s">
        <v>35</v>
      </c>
      <c r="CB36" s="1557" t="s">
        <v>35</v>
      </c>
      <c r="CC36" s="1557" t="s">
        <v>35</v>
      </c>
      <c r="CD36" s="1557" t="s">
        <v>35</v>
      </c>
      <c r="CE36" s="1557" t="s">
        <v>35</v>
      </c>
      <c r="CF36" s="1557" t="s">
        <v>35</v>
      </c>
      <c r="CG36" s="1557" t="s">
        <v>35</v>
      </c>
      <c r="CH36" s="1871"/>
      <c r="CI36" s="1871"/>
      <c r="CJ36" s="1871"/>
      <c r="CK36" s="1871"/>
      <c r="CL36" s="1871"/>
      <c r="CM36" s="1871"/>
      <c r="CN36" s="1871"/>
      <c r="CO36" s="1871"/>
      <c r="CP36" s="1871"/>
      <c r="CQ36" s="1871"/>
      <c r="CR36" s="1871"/>
      <c r="CS36" s="1871"/>
      <c r="CT36" s="1871"/>
      <c r="CU36" s="1871"/>
      <c r="CV36" s="1871"/>
      <c r="CW36" s="1871"/>
      <c r="CX36" s="1871"/>
      <c r="CY36" s="1871"/>
      <c r="CZ36" s="1871"/>
    </row>
    <row r="37" spans="1:104" s="807" customFormat="1" ht="15" customHeight="1" x14ac:dyDescent="0.2">
      <c r="A37" s="2347" t="s">
        <v>172</v>
      </c>
      <c r="B37" s="1386" t="s">
        <v>49</v>
      </c>
      <c r="C37" s="1416" t="s">
        <v>35</v>
      </c>
      <c r="D37" s="1426" t="s">
        <v>35</v>
      </c>
      <c r="E37" s="1426" t="s">
        <v>35</v>
      </c>
      <c r="F37" s="1426" t="s">
        <v>35</v>
      </c>
      <c r="G37" s="1436" t="s">
        <v>35</v>
      </c>
      <c r="H37" s="1446" t="s">
        <v>35</v>
      </c>
      <c r="I37" s="1426" t="s">
        <v>35</v>
      </c>
      <c r="J37" s="1426" t="s">
        <v>35</v>
      </c>
      <c r="K37" s="1426" t="s">
        <v>35</v>
      </c>
      <c r="L37" s="1456" t="s">
        <v>35</v>
      </c>
      <c r="M37" s="1464" t="s">
        <v>35</v>
      </c>
      <c r="N37" s="1426" t="s">
        <v>35</v>
      </c>
      <c r="O37" s="1426" t="s">
        <v>35</v>
      </c>
      <c r="P37" s="1426" t="s">
        <v>35</v>
      </c>
      <c r="Q37" s="1436" t="s">
        <v>35</v>
      </c>
      <c r="R37" s="1446" t="s">
        <v>35</v>
      </c>
      <c r="S37" s="1426" t="s">
        <v>35</v>
      </c>
      <c r="T37" s="1426" t="s">
        <v>35</v>
      </c>
      <c r="U37" s="1426" t="s">
        <v>35</v>
      </c>
      <c r="V37" s="1426" t="s">
        <v>35</v>
      </c>
      <c r="W37" s="1426" t="s">
        <v>35</v>
      </c>
      <c r="X37" s="1426" t="s">
        <v>35</v>
      </c>
      <c r="Y37" s="1426" t="s">
        <v>35</v>
      </c>
      <c r="Z37" s="1426" t="s">
        <v>35</v>
      </c>
      <c r="AA37" s="1426" t="s">
        <v>35</v>
      </c>
      <c r="AB37" s="1426" t="s">
        <v>35</v>
      </c>
      <c r="AC37" s="1426" t="s">
        <v>35</v>
      </c>
      <c r="AD37" s="1426" t="s">
        <v>35</v>
      </c>
      <c r="AE37" s="1426" t="s">
        <v>35</v>
      </c>
      <c r="AF37" s="1426" t="s">
        <v>35</v>
      </c>
      <c r="AG37" s="1839" t="s">
        <v>35</v>
      </c>
      <c r="AH37" s="962"/>
      <c r="AI37" s="962"/>
      <c r="AJ37" s="962"/>
      <c r="AK37" s="962"/>
      <c r="AL37" s="962"/>
      <c r="AM37" s="962"/>
      <c r="AN37" s="962"/>
      <c r="AO37" s="962"/>
      <c r="AP37" s="962"/>
      <c r="AQ37" s="962"/>
      <c r="AR37" s="962"/>
      <c r="AS37" s="962"/>
      <c r="AT37" s="962"/>
      <c r="AU37" s="962"/>
      <c r="AV37" s="962"/>
      <c r="AW37" s="962"/>
      <c r="AX37" s="962"/>
      <c r="AY37" s="962"/>
      <c r="AZ37" s="240"/>
      <c r="BA37" s="2354" t="s">
        <v>126</v>
      </c>
      <c r="BB37" s="165" t="s">
        <v>49</v>
      </c>
      <c r="BC37" s="1479" t="s">
        <v>35</v>
      </c>
      <c r="BD37" s="1498" t="s">
        <v>35</v>
      </c>
      <c r="BE37" s="1498" t="s">
        <v>35</v>
      </c>
      <c r="BF37" s="1498" t="s">
        <v>35</v>
      </c>
      <c r="BG37" s="1518" t="s">
        <v>35</v>
      </c>
      <c r="BH37" s="1538" t="s">
        <v>35</v>
      </c>
      <c r="BI37" s="1498" t="s">
        <v>35</v>
      </c>
      <c r="BJ37" s="1498" t="s">
        <v>35</v>
      </c>
      <c r="BK37" s="1498" t="s">
        <v>35</v>
      </c>
      <c r="BL37" s="1518" t="s">
        <v>35</v>
      </c>
      <c r="BM37" s="1538" t="s">
        <v>35</v>
      </c>
      <c r="BN37" s="1498" t="s">
        <v>35</v>
      </c>
      <c r="BO37" s="1498" t="s">
        <v>35</v>
      </c>
      <c r="BP37" s="1498" t="s">
        <v>35</v>
      </c>
      <c r="BQ37" s="1518" t="s">
        <v>35</v>
      </c>
      <c r="BR37" s="1538" t="s">
        <v>35</v>
      </c>
      <c r="BS37" s="1498" t="s">
        <v>35</v>
      </c>
      <c r="BT37" s="1498" t="s">
        <v>35</v>
      </c>
      <c r="BU37" s="1498" t="s">
        <v>35</v>
      </c>
      <c r="BV37" s="1498" t="s">
        <v>35</v>
      </c>
      <c r="BW37" s="1498" t="s">
        <v>35</v>
      </c>
      <c r="BX37" s="1498" t="s">
        <v>35</v>
      </c>
      <c r="BY37" s="1557" t="s">
        <v>35</v>
      </c>
      <c r="BZ37" s="1557" t="s">
        <v>35</v>
      </c>
      <c r="CA37" s="1557" t="s">
        <v>35</v>
      </c>
      <c r="CB37" s="1557" t="s">
        <v>35</v>
      </c>
      <c r="CC37" s="1557" t="s">
        <v>35</v>
      </c>
      <c r="CD37" s="1557" t="s">
        <v>35</v>
      </c>
      <c r="CE37" s="1557" t="s">
        <v>35</v>
      </c>
      <c r="CF37" s="1557" t="s">
        <v>35</v>
      </c>
      <c r="CG37" s="1557" t="s">
        <v>35</v>
      </c>
      <c r="CH37" s="1871"/>
      <c r="CI37" s="1871"/>
      <c r="CJ37" s="1871"/>
      <c r="CK37" s="1871"/>
      <c r="CL37" s="1871"/>
      <c r="CM37" s="1871"/>
      <c r="CN37" s="1871"/>
      <c r="CO37" s="1871"/>
      <c r="CP37" s="1871"/>
      <c r="CQ37" s="1871"/>
      <c r="CR37" s="1871"/>
      <c r="CS37" s="1871"/>
      <c r="CT37" s="1871"/>
      <c r="CU37" s="1871"/>
      <c r="CV37" s="1871"/>
      <c r="CW37" s="1871"/>
      <c r="CX37" s="1871"/>
      <c r="CY37" s="1871"/>
      <c r="CZ37" s="1871"/>
    </row>
    <row r="38" spans="1:104" s="807" customFormat="1" ht="15" customHeight="1" x14ac:dyDescent="0.2">
      <c r="A38" s="2347"/>
      <c r="B38" s="1386" t="s">
        <v>48</v>
      </c>
      <c r="C38" s="1416" t="s">
        <v>35</v>
      </c>
      <c r="D38" s="1426" t="s">
        <v>35</v>
      </c>
      <c r="E38" s="1426" t="s">
        <v>35</v>
      </c>
      <c r="F38" s="1426" t="s">
        <v>35</v>
      </c>
      <c r="G38" s="1436" t="s">
        <v>35</v>
      </c>
      <c r="H38" s="1446" t="s">
        <v>35</v>
      </c>
      <c r="I38" s="1426" t="s">
        <v>35</v>
      </c>
      <c r="J38" s="1426" t="s">
        <v>35</v>
      </c>
      <c r="K38" s="1426" t="s">
        <v>35</v>
      </c>
      <c r="L38" s="1456" t="s">
        <v>35</v>
      </c>
      <c r="M38" s="1464" t="s">
        <v>35</v>
      </c>
      <c r="N38" s="1426" t="s">
        <v>35</v>
      </c>
      <c r="O38" s="1426" t="s">
        <v>35</v>
      </c>
      <c r="P38" s="1426" t="s">
        <v>35</v>
      </c>
      <c r="Q38" s="1436" t="s">
        <v>35</v>
      </c>
      <c r="R38" s="1446" t="s">
        <v>35</v>
      </c>
      <c r="S38" s="1426" t="s">
        <v>35</v>
      </c>
      <c r="T38" s="1426" t="s">
        <v>35</v>
      </c>
      <c r="U38" s="1426" t="s">
        <v>35</v>
      </c>
      <c r="V38" s="1426" t="s">
        <v>35</v>
      </c>
      <c r="W38" s="1426" t="s">
        <v>35</v>
      </c>
      <c r="X38" s="1426" t="s">
        <v>35</v>
      </c>
      <c r="Y38" s="1426" t="s">
        <v>35</v>
      </c>
      <c r="Z38" s="1426" t="s">
        <v>35</v>
      </c>
      <c r="AA38" s="1426" t="s">
        <v>35</v>
      </c>
      <c r="AB38" s="1426" t="s">
        <v>35</v>
      </c>
      <c r="AC38" s="1426" t="s">
        <v>35</v>
      </c>
      <c r="AD38" s="1426" t="s">
        <v>35</v>
      </c>
      <c r="AE38" s="1426" t="s">
        <v>35</v>
      </c>
      <c r="AF38" s="1426" t="s">
        <v>35</v>
      </c>
      <c r="AG38" s="1839" t="s">
        <v>35</v>
      </c>
      <c r="AH38" s="962"/>
      <c r="AI38" s="962"/>
      <c r="AJ38" s="962"/>
      <c r="AK38" s="962"/>
      <c r="AL38" s="962"/>
      <c r="AM38" s="962"/>
      <c r="AN38" s="962"/>
      <c r="AO38" s="962"/>
      <c r="AP38" s="962"/>
      <c r="AQ38" s="962"/>
      <c r="AR38" s="962"/>
      <c r="AS38" s="962"/>
      <c r="AT38" s="962"/>
      <c r="AU38" s="962"/>
      <c r="AV38" s="962"/>
      <c r="AW38" s="962"/>
      <c r="AX38" s="962"/>
      <c r="AY38" s="962"/>
      <c r="AZ38" s="240"/>
      <c r="BA38" s="2354"/>
      <c r="BB38" s="165" t="s">
        <v>48</v>
      </c>
      <c r="BC38" s="1479" t="s">
        <v>35</v>
      </c>
      <c r="BD38" s="1498" t="s">
        <v>35</v>
      </c>
      <c r="BE38" s="1498" t="s">
        <v>35</v>
      </c>
      <c r="BF38" s="1498" t="s">
        <v>35</v>
      </c>
      <c r="BG38" s="1518" t="s">
        <v>35</v>
      </c>
      <c r="BH38" s="1538" t="s">
        <v>35</v>
      </c>
      <c r="BI38" s="1498" t="s">
        <v>35</v>
      </c>
      <c r="BJ38" s="1498" t="s">
        <v>35</v>
      </c>
      <c r="BK38" s="1498" t="s">
        <v>35</v>
      </c>
      <c r="BL38" s="1518" t="s">
        <v>35</v>
      </c>
      <c r="BM38" s="1538" t="s">
        <v>35</v>
      </c>
      <c r="BN38" s="1498" t="s">
        <v>35</v>
      </c>
      <c r="BO38" s="1498" t="s">
        <v>35</v>
      </c>
      <c r="BP38" s="1498" t="s">
        <v>35</v>
      </c>
      <c r="BQ38" s="1518" t="s">
        <v>35</v>
      </c>
      <c r="BR38" s="1538" t="s">
        <v>35</v>
      </c>
      <c r="BS38" s="1498" t="s">
        <v>35</v>
      </c>
      <c r="BT38" s="1498" t="s">
        <v>35</v>
      </c>
      <c r="BU38" s="1498" t="s">
        <v>35</v>
      </c>
      <c r="BV38" s="1498" t="s">
        <v>35</v>
      </c>
      <c r="BW38" s="1498" t="s">
        <v>35</v>
      </c>
      <c r="BX38" s="1498" t="s">
        <v>35</v>
      </c>
      <c r="BY38" s="1557" t="s">
        <v>35</v>
      </c>
      <c r="BZ38" s="1557" t="s">
        <v>35</v>
      </c>
      <c r="CA38" s="1557" t="s">
        <v>35</v>
      </c>
      <c r="CB38" s="1557" t="s">
        <v>35</v>
      </c>
      <c r="CC38" s="1557" t="s">
        <v>35</v>
      </c>
      <c r="CD38" s="1557" t="s">
        <v>35</v>
      </c>
      <c r="CE38" s="1557" t="s">
        <v>35</v>
      </c>
      <c r="CF38" s="1557" t="s">
        <v>35</v>
      </c>
      <c r="CG38" s="1557" t="s">
        <v>35</v>
      </c>
      <c r="CH38" s="1871"/>
      <c r="CI38" s="1871"/>
      <c r="CJ38" s="1871"/>
      <c r="CK38" s="1871"/>
      <c r="CL38" s="1871"/>
      <c r="CM38" s="1871"/>
      <c r="CN38" s="1871"/>
      <c r="CO38" s="1871"/>
      <c r="CP38" s="1871"/>
      <c r="CQ38" s="1871"/>
      <c r="CR38" s="1871"/>
      <c r="CS38" s="1871"/>
      <c r="CT38" s="1871"/>
      <c r="CU38" s="1871"/>
      <c r="CV38" s="1871"/>
      <c r="CW38" s="1871"/>
      <c r="CX38" s="1871"/>
      <c r="CY38" s="1871"/>
      <c r="CZ38" s="1871"/>
    </row>
    <row r="39" spans="1:104" s="130" customFormat="1" ht="15" customHeight="1" x14ac:dyDescent="0.2">
      <c r="A39" s="2338" t="s">
        <v>123</v>
      </c>
      <c r="B39" s="290" t="s">
        <v>49</v>
      </c>
      <c r="C39" s="1415" t="s">
        <v>35</v>
      </c>
      <c r="D39" s="1425" t="s">
        <v>35</v>
      </c>
      <c r="E39" s="1425" t="s">
        <v>35</v>
      </c>
      <c r="F39" s="1425" t="s">
        <v>35</v>
      </c>
      <c r="G39" s="1435" t="s">
        <v>35</v>
      </c>
      <c r="H39" s="1445" t="s">
        <v>35</v>
      </c>
      <c r="I39" s="1425" t="s">
        <v>35</v>
      </c>
      <c r="J39" s="1425" t="s">
        <v>35</v>
      </c>
      <c r="K39" s="1425" t="s">
        <v>35</v>
      </c>
      <c r="L39" s="1455" t="s">
        <v>35</v>
      </c>
      <c r="M39" s="1463" t="s">
        <v>35</v>
      </c>
      <c r="N39" s="1425" t="s">
        <v>35</v>
      </c>
      <c r="O39" s="1425" t="s">
        <v>35</v>
      </c>
      <c r="P39" s="1425" t="s">
        <v>35</v>
      </c>
      <c r="Q39" s="1435" t="s">
        <v>35</v>
      </c>
      <c r="R39" s="1445" t="s">
        <v>35</v>
      </c>
      <c r="S39" s="1425" t="s">
        <v>35</v>
      </c>
      <c r="T39" s="1425" t="s">
        <v>35</v>
      </c>
      <c r="U39" s="1425" t="s">
        <v>35</v>
      </c>
      <c r="V39" s="1425" t="s">
        <v>35</v>
      </c>
      <c r="W39" s="1425" t="s">
        <v>35</v>
      </c>
      <c r="X39" s="1425" t="s">
        <v>35</v>
      </c>
      <c r="Y39" s="1473" t="s">
        <v>35</v>
      </c>
      <c r="Z39" s="1473" t="s">
        <v>35</v>
      </c>
      <c r="AA39" s="1473" t="s">
        <v>35</v>
      </c>
      <c r="AB39" s="1473" t="s">
        <v>35</v>
      </c>
      <c r="AC39" s="1473" t="s">
        <v>35</v>
      </c>
      <c r="AD39" s="1473" t="s">
        <v>35</v>
      </c>
      <c r="AE39" s="1473" t="s">
        <v>35</v>
      </c>
      <c r="AF39" s="1473" t="s">
        <v>35</v>
      </c>
      <c r="AG39" s="1838" t="s">
        <v>35</v>
      </c>
      <c r="AH39" s="1860"/>
      <c r="AI39" s="1860"/>
      <c r="AJ39" s="1860"/>
      <c r="AK39" s="1860"/>
      <c r="AL39" s="1860"/>
      <c r="AM39" s="1860"/>
      <c r="AN39" s="1860"/>
      <c r="AO39" s="1860"/>
      <c r="AP39" s="1860"/>
      <c r="AQ39" s="1860"/>
      <c r="AR39" s="1860"/>
      <c r="AS39" s="1860"/>
      <c r="AT39" s="1860"/>
      <c r="AU39" s="1860"/>
      <c r="AV39" s="1860"/>
      <c r="AW39" s="1860"/>
      <c r="AX39" s="1860"/>
      <c r="AY39" s="1860"/>
      <c r="AZ39" s="239"/>
      <c r="BA39" s="2354" t="s">
        <v>123</v>
      </c>
      <c r="BB39" s="165" t="s">
        <v>49</v>
      </c>
      <c r="BC39" s="1479" t="s">
        <v>35</v>
      </c>
      <c r="BD39" s="1498" t="s">
        <v>35</v>
      </c>
      <c r="BE39" s="1498" t="s">
        <v>35</v>
      </c>
      <c r="BF39" s="1498" t="s">
        <v>35</v>
      </c>
      <c r="BG39" s="1518" t="s">
        <v>35</v>
      </c>
      <c r="BH39" s="1538" t="s">
        <v>35</v>
      </c>
      <c r="BI39" s="1498" t="s">
        <v>35</v>
      </c>
      <c r="BJ39" s="1498" t="s">
        <v>35</v>
      </c>
      <c r="BK39" s="1498" t="s">
        <v>35</v>
      </c>
      <c r="BL39" s="1518" t="s">
        <v>35</v>
      </c>
      <c r="BM39" s="1538" t="s">
        <v>35</v>
      </c>
      <c r="BN39" s="1498" t="s">
        <v>35</v>
      </c>
      <c r="BO39" s="1498" t="s">
        <v>35</v>
      </c>
      <c r="BP39" s="1498" t="s">
        <v>35</v>
      </c>
      <c r="BQ39" s="1518" t="s">
        <v>35</v>
      </c>
      <c r="BR39" s="1538" t="s">
        <v>35</v>
      </c>
      <c r="BS39" s="1498" t="s">
        <v>35</v>
      </c>
      <c r="BT39" s="1498" t="s">
        <v>35</v>
      </c>
      <c r="BU39" s="1498" t="s">
        <v>35</v>
      </c>
      <c r="BV39" s="1498" t="s">
        <v>35</v>
      </c>
      <c r="BW39" s="1498" t="s">
        <v>35</v>
      </c>
      <c r="BX39" s="1498" t="s">
        <v>35</v>
      </c>
      <c r="BY39" s="1557" t="s">
        <v>35</v>
      </c>
      <c r="BZ39" s="1557" t="s">
        <v>35</v>
      </c>
      <c r="CA39" s="1557" t="s">
        <v>35</v>
      </c>
      <c r="CB39" s="1557" t="s">
        <v>35</v>
      </c>
      <c r="CC39" s="1557" t="s">
        <v>35</v>
      </c>
      <c r="CD39" s="1557" t="s">
        <v>35</v>
      </c>
      <c r="CE39" s="1557" t="s">
        <v>35</v>
      </c>
      <c r="CF39" s="1557" t="s">
        <v>35</v>
      </c>
      <c r="CG39" s="1557" t="s">
        <v>35</v>
      </c>
      <c r="CH39" s="1871"/>
      <c r="CI39" s="1871"/>
      <c r="CJ39" s="1871"/>
      <c r="CK39" s="1871"/>
      <c r="CL39" s="1871"/>
      <c r="CM39" s="1871"/>
      <c r="CN39" s="1871"/>
      <c r="CO39" s="1871"/>
      <c r="CP39" s="1871"/>
      <c r="CQ39" s="1871"/>
      <c r="CR39" s="1871"/>
      <c r="CS39" s="1871"/>
      <c r="CT39" s="1871"/>
      <c r="CU39" s="1871"/>
      <c r="CV39" s="1871"/>
      <c r="CW39" s="1871"/>
      <c r="CX39" s="1871"/>
      <c r="CY39" s="1871"/>
      <c r="CZ39" s="1871"/>
    </row>
    <row r="40" spans="1:104" s="130" customFormat="1" ht="15" customHeight="1" x14ac:dyDescent="0.2">
      <c r="A40" s="2338"/>
      <c r="B40" s="290" t="s">
        <v>48</v>
      </c>
      <c r="C40" s="1415" t="s">
        <v>35</v>
      </c>
      <c r="D40" s="1425" t="s">
        <v>35</v>
      </c>
      <c r="E40" s="1425" t="s">
        <v>35</v>
      </c>
      <c r="F40" s="1425" t="s">
        <v>35</v>
      </c>
      <c r="G40" s="1435" t="s">
        <v>35</v>
      </c>
      <c r="H40" s="1445" t="s">
        <v>35</v>
      </c>
      <c r="I40" s="1425" t="s">
        <v>35</v>
      </c>
      <c r="J40" s="1425" t="s">
        <v>35</v>
      </c>
      <c r="K40" s="1425" t="s">
        <v>35</v>
      </c>
      <c r="L40" s="1455" t="s">
        <v>35</v>
      </c>
      <c r="M40" s="1463" t="s">
        <v>35</v>
      </c>
      <c r="N40" s="1425" t="s">
        <v>35</v>
      </c>
      <c r="O40" s="1425" t="s">
        <v>35</v>
      </c>
      <c r="P40" s="1425" t="s">
        <v>35</v>
      </c>
      <c r="Q40" s="1435" t="s">
        <v>35</v>
      </c>
      <c r="R40" s="1445" t="s">
        <v>35</v>
      </c>
      <c r="S40" s="1425" t="s">
        <v>35</v>
      </c>
      <c r="T40" s="1425" t="s">
        <v>35</v>
      </c>
      <c r="U40" s="1425" t="s">
        <v>35</v>
      </c>
      <c r="V40" s="1425" t="s">
        <v>35</v>
      </c>
      <c r="W40" s="1425" t="s">
        <v>35</v>
      </c>
      <c r="X40" s="1425" t="s">
        <v>35</v>
      </c>
      <c r="Y40" s="1473" t="s">
        <v>35</v>
      </c>
      <c r="Z40" s="1473" t="s">
        <v>35</v>
      </c>
      <c r="AA40" s="1473" t="s">
        <v>35</v>
      </c>
      <c r="AB40" s="1473" t="s">
        <v>35</v>
      </c>
      <c r="AC40" s="1473" t="s">
        <v>35</v>
      </c>
      <c r="AD40" s="1473" t="s">
        <v>35</v>
      </c>
      <c r="AE40" s="1473" t="s">
        <v>35</v>
      </c>
      <c r="AF40" s="1473" t="s">
        <v>35</v>
      </c>
      <c r="AG40" s="1838" t="s">
        <v>35</v>
      </c>
      <c r="AH40" s="1860"/>
      <c r="AI40" s="1860"/>
      <c r="AJ40" s="1860"/>
      <c r="AK40" s="1860"/>
      <c r="AL40" s="1860"/>
      <c r="AM40" s="1860"/>
      <c r="AN40" s="1860"/>
      <c r="AO40" s="1860"/>
      <c r="AP40" s="1860"/>
      <c r="AQ40" s="1860"/>
      <c r="AR40" s="1860"/>
      <c r="AS40" s="1860"/>
      <c r="AT40" s="1860"/>
      <c r="AU40" s="1860"/>
      <c r="AV40" s="1860"/>
      <c r="AW40" s="1860"/>
      <c r="AX40" s="1860"/>
      <c r="AY40" s="1860"/>
      <c r="AZ40" s="239"/>
      <c r="BA40" s="2354"/>
      <c r="BB40" s="165" t="s">
        <v>48</v>
      </c>
      <c r="BC40" s="1479" t="s">
        <v>35</v>
      </c>
      <c r="BD40" s="1498" t="s">
        <v>35</v>
      </c>
      <c r="BE40" s="1498" t="s">
        <v>35</v>
      </c>
      <c r="BF40" s="1498" t="s">
        <v>35</v>
      </c>
      <c r="BG40" s="1518" t="s">
        <v>35</v>
      </c>
      <c r="BH40" s="1538" t="s">
        <v>35</v>
      </c>
      <c r="BI40" s="1498" t="s">
        <v>35</v>
      </c>
      <c r="BJ40" s="1498" t="s">
        <v>35</v>
      </c>
      <c r="BK40" s="1498" t="s">
        <v>35</v>
      </c>
      <c r="BL40" s="1518" t="s">
        <v>35</v>
      </c>
      <c r="BM40" s="1538" t="s">
        <v>35</v>
      </c>
      <c r="BN40" s="1498" t="s">
        <v>35</v>
      </c>
      <c r="BO40" s="1498" t="s">
        <v>35</v>
      </c>
      <c r="BP40" s="1498" t="s">
        <v>35</v>
      </c>
      <c r="BQ40" s="1518" t="s">
        <v>35</v>
      </c>
      <c r="BR40" s="1538" t="s">
        <v>35</v>
      </c>
      <c r="BS40" s="1498" t="s">
        <v>35</v>
      </c>
      <c r="BT40" s="1498" t="s">
        <v>35</v>
      </c>
      <c r="BU40" s="1498" t="s">
        <v>35</v>
      </c>
      <c r="BV40" s="1498" t="s">
        <v>35</v>
      </c>
      <c r="BW40" s="1498" t="s">
        <v>35</v>
      </c>
      <c r="BX40" s="1498" t="s">
        <v>35</v>
      </c>
      <c r="BY40" s="1557" t="s">
        <v>35</v>
      </c>
      <c r="BZ40" s="1557" t="s">
        <v>35</v>
      </c>
      <c r="CA40" s="1557" t="s">
        <v>35</v>
      </c>
      <c r="CB40" s="1557" t="s">
        <v>35</v>
      </c>
      <c r="CC40" s="1557" t="s">
        <v>35</v>
      </c>
      <c r="CD40" s="1557" t="s">
        <v>35</v>
      </c>
      <c r="CE40" s="1557" t="s">
        <v>35</v>
      </c>
      <c r="CF40" s="1557" t="s">
        <v>35</v>
      </c>
      <c r="CG40" s="1557" t="s">
        <v>35</v>
      </c>
      <c r="CH40" s="1871"/>
      <c r="CI40" s="1871"/>
      <c r="CJ40" s="1871"/>
      <c r="CK40" s="1871"/>
      <c r="CL40" s="1871"/>
      <c r="CM40" s="1871"/>
      <c r="CN40" s="1871"/>
      <c r="CO40" s="1871"/>
      <c r="CP40" s="1871"/>
      <c r="CQ40" s="1871"/>
      <c r="CR40" s="1871"/>
      <c r="CS40" s="1871"/>
      <c r="CT40" s="1871"/>
      <c r="CU40" s="1871"/>
      <c r="CV40" s="1871"/>
      <c r="CW40" s="1871"/>
      <c r="CX40" s="1871"/>
      <c r="CY40" s="1871"/>
      <c r="CZ40" s="1871"/>
    </row>
    <row r="41" spans="1:104" s="807" customFormat="1" ht="15" customHeight="1" x14ac:dyDescent="0.2">
      <c r="A41" s="2347" t="s">
        <v>56</v>
      </c>
      <c r="B41" s="1386" t="s">
        <v>49</v>
      </c>
      <c r="C41" s="1416" t="s">
        <v>35</v>
      </c>
      <c r="D41" s="1426" t="s">
        <v>35</v>
      </c>
      <c r="E41" s="1426" t="s">
        <v>35</v>
      </c>
      <c r="F41" s="1426" t="s">
        <v>35</v>
      </c>
      <c r="G41" s="1436" t="s">
        <v>35</v>
      </c>
      <c r="H41" s="1446" t="s">
        <v>35</v>
      </c>
      <c r="I41" s="1426" t="s">
        <v>35</v>
      </c>
      <c r="J41" s="1426" t="s">
        <v>35</v>
      </c>
      <c r="K41" s="1426" t="s">
        <v>35</v>
      </c>
      <c r="L41" s="1456" t="s">
        <v>35</v>
      </c>
      <c r="M41" s="1464" t="s">
        <v>35</v>
      </c>
      <c r="N41" s="1426" t="s">
        <v>35</v>
      </c>
      <c r="O41" s="1426" t="s">
        <v>35</v>
      </c>
      <c r="P41" s="1426" t="s">
        <v>35</v>
      </c>
      <c r="Q41" s="1436" t="s">
        <v>35</v>
      </c>
      <c r="R41" s="1446" t="s">
        <v>35</v>
      </c>
      <c r="S41" s="1426" t="s">
        <v>35</v>
      </c>
      <c r="T41" s="1426" t="s">
        <v>35</v>
      </c>
      <c r="U41" s="1426" t="s">
        <v>35</v>
      </c>
      <c r="V41" s="1426" t="s">
        <v>35</v>
      </c>
      <c r="W41" s="1426" t="s">
        <v>35</v>
      </c>
      <c r="X41" s="1426" t="s">
        <v>35</v>
      </c>
      <c r="Y41" s="1426" t="s">
        <v>35</v>
      </c>
      <c r="Z41" s="1426" t="s">
        <v>35</v>
      </c>
      <c r="AA41" s="1426" t="s">
        <v>35</v>
      </c>
      <c r="AB41" s="1426" t="s">
        <v>35</v>
      </c>
      <c r="AC41" s="1426" t="s">
        <v>35</v>
      </c>
      <c r="AD41" s="1426" t="s">
        <v>35</v>
      </c>
      <c r="AE41" s="1426" t="s">
        <v>35</v>
      </c>
      <c r="AF41" s="1426" t="s">
        <v>35</v>
      </c>
      <c r="AG41" s="1839" t="s">
        <v>35</v>
      </c>
      <c r="AH41" s="962"/>
      <c r="AI41" s="962"/>
      <c r="AJ41" s="962"/>
      <c r="AK41" s="962"/>
      <c r="AL41" s="962"/>
      <c r="AM41" s="962"/>
      <c r="AN41" s="962"/>
      <c r="AO41" s="962"/>
      <c r="AP41" s="962"/>
      <c r="AQ41" s="962"/>
      <c r="AR41" s="962"/>
      <c r="AS41" s="962"/>
      <c r="AT41" s="962"/>
      <c r="AU41" s="962"/>
      <c r="AV41" s="962"/>
      <c r="AW41" s="962"/>
      <c r="AX41" s="962"/>
      <c r="AY41" s="962"/>
      <c r="AZ41" s="240"/>
      <c r="BA41" s="2354" t="s">
        <v>56</v>
      </c>
      <c r="BB41" s="165" t="s">
        <v>49</v>
      </c>
      <c r="BC41" s="1479" t="s">
        <v>35</v>
      </c>
      <c r="BD41" s="1498" t="s">
        <v>35</v>
      </c>
      <c r="BE41" s="1498" t="s">
        <v>35</v>
      </c>
      <c r="BF41" s="1498" t="s">
        <v>35</v>
      </c>
      <c r="BG41" s="1518" t="s">
        <v>35</v>
      </c>
      <c r="BH41" s="1538" t="s">
        <v>35</v>
      </c>
      <c r="BI41" s="1498" t="s">
        <v>35</v>
      </c>
      <c r="BJ41" s="1498" t="s">
        <v>35</v>
      </c>
      <c r="BK41" s="1498" t="s">
        <v>35</v>
      </c>
      <c r="BL41" s="1518" t="s">
        <v>35</v>
      </c>
      <c r="BM41" s="1538" t="s">
        <v>35</v>
      </c>
      <c r="BN41" s="1498" t="s">
        <v>35</v>
      </c>
      <c r="BO41" s="1498" t="s">
        <v>35</v>
      </c>
      <c r="BP41" s="1498" t="s">
        <v>35</v>
      </c>
      <c r="BQ41" s="1518" t="s">
        <v>35</v>
      </c>
      <c r="BR41" s="1538" t="s">
        <v>35</v>
      </c>
      <c r="BS41" s="1498" t="s">
        <v>35</v>
      </c>
      <c r="BT41" s="1498" t="s">
        <v>35</v>
      </c>
      <c r="BU41" s="1498" t="s">
        <v>35</v>
      </c>
      <c r="BV41" s="1498" t="s">
        <v>35</v>
      </c>
      <c r="BW41" s="1498" t="s">
        <v>35</v>
      </c>
      <c r="BX41" s="1498" t="s">
        <v>35</v>
      </c>
      <c r="BY41" s="1557" t="s">
        <v>35</v>
      </c>
      <c r="BZ41" s="1557" t="s">
        <v>35</v>
      </c>
      <c r="CA41" s="1557" t="s">
        <v>35</v>
      </c>
      <c r="CB41" s="1557" t="s">
        <v>35</v>
      </c>
      <c r="CC41" s="1557" t="s">
        <v>35</v>
      </c>
      <c r="CD41" s="1557" t="s">
        <v>35</v>
      </c>
      <c r="CE41" s="1557" t="s">
        <v>35</v>
      </c>
      <c r="CF41" s="1557" t="s">
        <v>35</v>
      </c>
      <c r="CG41" s="1557" t="s">
        <v>35</v>
      </c>
      <c r="CH41" s="1871"/>
      <c r="CI41" s="1871"/>
      <c r="CJ41" s="1871"/>
      <c r="CK41" s="1871"/>
      <c r="CL41" s="1871"/>
      <c r="CM41" s="1871"/>
      <c r="CN41" s="1871"/>
      <c r="CO41" s="1871"/>
      <c r="CP41" s="1871"/>
      <c r="CQ41" s="1871"/>
      <c r="CR41" s="1871"/>
      <c r="CS41" s="1871"/>
      <c r="CT41" s="1871"/>
      <c r="CU41" s="1871"/>
      <c r="CV41" s="1871"/>
      <c r="CW41" s="1871"/>
      <c r="CX41" s="1871"/>
      <c r="CY41" s="1871"/>
      <c r="CZ41" s="1871"/>
    </row>
    <row r="42" spans="1:104" s="807" customFormat="1" ht="15" customHeight="1" x14ac:dyDescent="0.2">
      <c r="A42" s="2347"/>
      <c r="B42" s="1386" t="s">
        <v>48</v>
      </c>
      <c r="C42" s="1416" t="s">
        <v>35</v>
      </c>
      <c r="D42" s="1426" t="s">
        <v>35</v>
      </c>
      <c r="E42" s="1426" t="s">
        <v>35</v>
      </c>
      <c r="F42" s="1426" t="s">
        <v>35</v>
      </c>
      <c r="G42" s="1436" t="s">
        <v>35</v>
      </c>
      <c r="H42" s="1446" t="s">
        <v>35</v>
      </c>
      <c r="I42" s="1426" t="s">
        <v>35</v>
      </c>
      <c r="J42" s="1426" t="s">
        <v>35</v>
      </c>
      <c r="K42" s="1426" t="s">
        <v>35</v>
      </c>
      <c r="L42" s="1456" t="s">
        <v>35</v>
      </c>
      <c r="M42" s="1464" t="s">
        <v>35</v>
      </c>
      <c r="N42" s="1426" t="s">
        <v>35</v>
      </c>
      <c r="O42" s="1426" t="s">
        <v>35</v>
      </c>
      <c r="P42" s="1426" t="s">
        <v>35</v>
      </c>
      <c r="Q42" s="1436" t="s">
        <v>35</v>
      </c>
      <c r="R42" s="1446" t="s">
        <v>35</v>
      </c>
      <c r="S42" s="1426" t="s">
        <v>35</v>
      </c>
      <c r="T42" s="1426" t="s">
        <v>35</v>
      </c>
      <c r="U42" s="1426" t="s">
        <v>35</v>
      </c>
      <c r="V42" s="1426" t="s">
        <v>35</v>
      </c>
      <c r="W42" s="1426" t="s">
        <v>35</v>
      </c>
      <c r="X42" s="1426" t="s">
        <v>35</v>
      </c>
      <c r="Y42" s="1426" t="s">
        <v>35</v>
      </c>
      <c r="Z42" s="1426" t="s">
        <v>35</v>
      </c>
      <c r="AA42" s="1426" t="s">
        <v>35</v>
      </c>
      <c r="AB42" s="1426" t="s">
        <v>35</v>
      </c>
      <c r="AC42" s="1426" t="s">
        <v>35</v>
      </c>
      <c r="AD42" s="1426" t="s">
        <v>35</v>
      </c>
      <c r="AE42" s="1426" t="s">
        <v>35</v>
      </c>
      <c r="AF42" s="1426" t="s">
        <v>35</v>
      </c>
      <c r="AG42" s="1839" t="s">
        <v>35</v>
      </c>
      <c r="AH42" s="962"/>
      <c r="AI42" s="962"/>
      <c r="AJ42" s="962"/>
      <c r="AK42" s="962"/>
      <c r="AL42" s="962"/>
      <c r="AM42" s="962"/>
      <c r="AN42" s="962"/>
      <c r="AO42" s="962"/>
      <c r="AP42" s="962"/>
      <c r="AQ42" s="962"/>
      <c r="AR42" s="962"/>
      <c r="AS42" s="962"/>
      <c r="AT42" s="962"/>
      <c r="AU42" s="962"/>
      <c r="AV42" s="962"/>
      <c r="AW42" s="962"/>
      <c r="AX42" s="962"/>
      <c r="AY42" s="962"/>
      <c r="AZ42" s="240"/>
      <c r="BA42" s="2354"/>
      <c r="BB42" s="165" t="s">
        <v>48</v>
      </c>
      <c r="BC42" s="1479" t="s">
        <v>35</v>
      </c>
      <c r="BD42" s="1498" t="s">
        <v>35</v>
      </c>
      <c r="BE42" s="1498" t="s">
        <v>35</v>
      </c>
      <c r="BF42" s="1498" t="s">
        <v>35</v>
      </c>
      <c r="BG42" s="1518" t="s">
        <v>35</v>
      </c>
      <c r="BH42" s="1538" t="s">
        <v>35</v>
      </c>
      <c r="BI42" s="1498" t="s">
        <v>35</v>
      </c>
      <c r="BJ42" s="1498" t="s">
        <v>35</v>
      </c>
      <c r="BK42" s="1498" t="s">
        <v>35</v>
      </c>
      <c r="BL42" s="1518" t="s">
        <v>35</v>
      </c>
      <c r="BM42" s="1538" t="s">
        <v>35</v>
      </c>
      <c r="BN42" s="1498" t="s">
        <v>35</v>
      </c>
      <c r="BO42" s="1498" t="s">
        <v>35</v>
      </c>
      <c r="BP42" s="1498" t="s">
        <v>35</v>
      </c>
      <c r="BQ42" s="1518" t="s">
        <v>35</v>
      </c>
      <c r="BR42" s="1538" t="s">
        <v>35</v>
      </c>
      <c r="BS42" s="1498" t="s">
        <v>35</v>
      </c>
      <c r="BT42" s="1498" t="s">
        <v>35</v>
      </c>
      <c r="BU42" s="1498" t="s">
        <v>35</v>
      </c>
      <c r="BV42" s="1498" t="s">
        <v>35</v>
      </c>
      <c r="BW42" s="1498" t="s">
        <v>35</v>
      </c>
      <c r="BX42" s="1498" t="s">
        <v>35</v>
      </c>
      <c r="BY42" s="1557" t="s">
        <v>35</v>
      </c>
      <c r="BZ42" s="1557" t="s">
        <v>35</v>
      </c>
      <c r="CA42" s="1557" t="s">
        <v>35</v>
      </c>
      <c r="CB42" s="1557" t="s">
        <v>35</v>
      </c>
      <c r="CC42" s="1557" t="s">
        <v>35</v>
      </c>
      <c r="CD42" s="1557" t="s">
        <v>35</v>
      </c>
      <c r="CE42" s="1557" t="s">
        <v>35</v>
      </c>
      <c r="CF42" s="1557" t="s">
        <v>35</v>
      </c>
      <c r="CG42" s="1557" t="s">
        <v>35</v>
      </c>
      <c r="CH42" s="1871"/>
      <c r="CI42" s="1871"/>
      <c r="CJ42" s="1871"/>
      <c r="CK42" s="1871"/>
      <c r="CL42" s="1871"/>
      <c r="CM42" s="1871"/>
      <c r="CN42" s="1871"/>
      <c r="CO42" s="1871"/>
      <c r="CP42" s="1871"/>
      <c r="CQ42" s="1871"/>
      <c r="CR42" s="1871"/>
      <c r="CS42" s="1871"/>
      <c r="CT42" s="1871"/>
      <c r="CU42" s="1871"/>
      <c r="CV42" s="1871"/>
      <c r="CW42" s="1871"/>
      <c r="CX42" s="1871"/>
      <c r="CY42" s="1871"/>
      <c r="CZ42" s="1871"/>
    </row>
    <row r="43" spans="1:104" s="807" customFormat="1" ht="15" customHeight="1" x14ac:dyDescent="0.2">
      <c r="A43" s="2347" t="s">
        <v>53</v>
      </c>
      <c r="B43" s="1386" t="s">
        <v>49</v>
      </c>
      <c r="C43" s="1417" t="s">
        <v>35</v>
      </c>
      <c r="D43" s="1427" t="s">
        <v>35</v>
      </c>
      <c r="E43" s="1427" t="s">
        <v>35</v>
      </c>
      <c r="F43" s="1427" t="s">
        <v>35</v>
      </c>
      <c r="G43" s="1437" t="s">
        <v>35</v>
      </c>
      <c r="H43" s="1447" t="s">
        <v>35</v>
      </c>
      <c r="I43" s="1427" t="s">
        <v>35</v>
      </c>
      <c r="J43" s="1427" t="s">
        <v>35</v>
      </c>
      <c r="K43" s="1427" t="s">
        <v>35</v>
      </c>
      <c r="L43" s="1457" t="s">
        <v>35</v>
      </c>
      <c r="M43" s="1417" t="s">
        <v>35</v>
      </c>
      <c r="N43" s="1427" t="s">
        <v>35</v>
      </c>
      <c r="O43" s="1427" t="s">
        <v>35</v>
      </c>
      <c r="P43" s="1427" t="s">
        <v>35</v>
      </c>
      <c r="Q43" s="1437" t="s">
        <v>35</v>
      </c>
      <c r="R43" s="1447" t="s">
        <v>35</v>
      </c>
      <c r="S43" s="1427" t="s">
        <v>35</v>
      </c>
      <c r="T43" s="1427" t="s">
        <v>35</v>
      </c>
      <c r="U43" s="1427" t="s">
        <v>35</v>
      </c>
      <c r="V43" s="1427" t="s">
        <v>35</v>
      </c>
      <c r="W43" s="1427" t="s">
        <v>35</v>
      </c>
      <c r="X43" s="1427" t="s">
        <v>35</v>
      </c>
      <c r="Y43" s="1427" t="s">
        <v>35</v>
      </c>
      <c r="Z43" s="1427" t="s">
        <v>35</v>
      </c>
      <c r="AA43" s="1427" t="s">
        <v>35</v>
      </c>
      <c r="AB43" s="1427" t="s">
        <v>35</v>
      </c>
      <c r="AC43" s="1427" t="s">
        <v>35</v>
      </c>
      <c r="AD43" s="1427" t="s">
        <v>35</v>
      </c>
      <c r="AE43" s="1427" t="s">
        <v>35</v>
      </c>
      <c r="AF43" s="1427" t="s">
        <v>35</v>
      </c>
      <c r="AG43" s="1457" t="s">
        <v>35</v>
      </c>
      <c r="AH43" s="962"/>
      <c r="AI43" s="962"/>
      <c r="AJ43" s="962"/>
      <c r="AK43" s="962"/>
      <c r="AL43" s="962"/>
      <c r="AM43" s="962"/>
      <c r="AN43" s="962"/>
      <c r="AO43" s="962"/>
      <c r="AP43" s="962"/>
      <c r="AQ43" s="962"/>
      <c r="AR43" s="962"/>
      <c r="AS43" s="962"/>
      <c r="AT43" s="962"/>
      <c r="AU43" s="962"/>
      <c r="AV43" s="962"/>
      <c r="AW43" s="962"/>
      <c r="AX43" s="962"/>
      <c r="AY43" s="962"/>
      <c r="AZ43" s="240"/>
      <c r="BA43" s="2354" t="s">
        <v>53</v>
      </c>
      <c r="BB43" s="165" t="s">
        <v>49</v>
      </c>
      <c r="BC43" s="1479" t="s">
        <v>35</v>
      </c>
      <c r="BD43" s="1498" t="s">
        <v>35</v>
      </c>
      <c r="BE43" s="1498" t="s">
        <v>35</v>
      </c>
      <c r="BF43" s="1498" t="s">
        <v>35</v>
      </c>
      <c r="BG43" s="1518" t="s">
        <v>35</v>
      </c>
      <c r="BH43" s="1538" t="s">
        <v>35</v>
      </c>
      <c r="BI43" s="1498" t="s">
        <v>35</v>
      </c>
      <c r="BJ43" s="1498" t="s">
        <v>35</v>
      </c>
      <c r="BK43" s="1498" t="s">
        <v>35</v>
      </c>
      <c r="BL43" s="1518" t="s">
        <v>35</v>
      </c>
      <c r="BM43" s="1538" t="s">
        <v>35</v>
      </c>
      <c r="BN43" s="1498" t="s">
        <v>35</v>
      </c>
      <c r="BO43" s="1498" t="s">
        <v>35</v>
      </c>
      <c r="BP43" s="1498" t="s">
        <v>35</v>
      </c>
      <c r="BQ43" s="1518" t="s">
        <v>35</v>
      </c>
      <c r="BR43" s="1538" t="s">
        <v>35</v>
      </c>
      <c r="BS43" s="1498" t="s">
        <v>35</v>
      </c>
      <c r="BT43" s="1498" t="s">
        <v>35</v>
      </c>
      <c r="BU43" s="1498" t="s">
        <v>35</v>
      </c>
      <c r="BV43" s="1498" t="s">
        <v>35</v>
      </c>
      <c r="BW43" s="1498" t="s">
        <v>35</v>
      </c>
      <c r="BX43" s="1498" t="s">
        <v>35</v>
      </c>
      <c r="BY43" s="1557" t="s">
        <v>35</v>
      </c>
      <c r="BZ43" s="1557" t="s">
        <v>35</v>
      </c>
      <c r="CA43" s="1557" t="s">
        <v>35</v>
      </c>
      <c r="CB43" s="1557" t="s">
        <v>35</v>
      </c>
      <c r="CC43" s="1557" t="s">
        <v>35</v>
      </c>
      <c r="CD43" s="1557" t="s">
        <v>35</v>
      </c>
      <c r="CE43" s="1557" t="s">
        <v>35</v>
      </c>
      <c r="CF43" s="1557" t="s">
        <v>35</v>
      </c>
      <c r="CG43" s="1557" t="s">
        <v>35</v>
      </c>
      <c r="CH43" s="1871"/>
      <c r="CI43" s="1871"/>
      <c r="CJ43" s="1871"/>
      <c r="CK43" s="1871"/>
      <c r="CL43" s="1871"/>
      <c r="CM43" s="1871"/>
      <c r="CN43" s="1871"/>
      <c r="CO43" s="1871"/>
      <c r="CP43" s="1871"/>
      <c r="CQ43" s="1871"/>
      <c r="CR43" s="1871"/>
      <c r="CS43" s="1871"/>
      <c r="CT43" s="1871"/>
      <c r="CU43" s="1871"/>
      <c r="CV43" s="1871"/>
      <c r="CW43" s="1871"/>
      <c r="CX43" s="1871"/>
      <c r="CY43" s="1871"/>
      <c r="CZ43" s="1871"/>
    </row>
    <row r="44" spans="1:104" s="807" customFormat="1" ht="15" customHeight="1" x14ac:dyDescent="0.2">
      <c r="A44" s="2347"/>
      <c r="B44" s="1386" t="s">
        <v>48</v>
      </c>
      <c r="C44" s="1417" t="s">
        <v>35</v>
      </c>
      <c r="D44" s="1427" t="s">
        <v>35</v>
      </c>
      <c r="E44" s="1427" t="s">
        <v>35</v>
      </c>
      <c r="F44" s="1427" t="s">
        <v>35</v>
      </c>
      <c r="G44" s="1437" t="s">
        <v>35</v>
      </c>
      <c r="H44" s="1447" t="s">
        <v>35</v>
      </c>
      <c r="I44" s="1427" t="s">
        <v>35</v>
      </c>
      <c r="J44" s="1427" t="s">
        <v>35</v>
      </c>
      <c r="K44" s="1427" t="s">
        <v>35</v>
      </c>
      <c r="L44" s="1457" t="s">
        <v>35</v>
      </c>
      <c r="M44" s="1417" t="s">
        <v>35</v>
      </c>
      <c r="N44" s="1427" t="s">
        <v>35</v>
      </c>
      <c r="O44" s="1427" t="s">
        <v>35</v>
      </c>
      <c r="P44" s="1427" t="s">
        <v>35</v>
      </c>
      <c r="Q44" s="1437" t="s">
        <v>35</v>
      </c>
      <c r="R44" s="1447" t="s">
        <v>35</v>
      </c>
      <c r="S44" s="1427" t="s">
        <v>35</v>
      </c>
      <c r="T44" s="1427" t="s">
        <v>35</v>
      </c>
      <c r="U44" s="1427" t="s">
        <v>35</v>
      </c>
      <c r="V44" s="1427" t="s">
        <v>35</v>
      </c>
      <c r="W44" s="1427" t="s">
        <v>35</v>
      </c>
      <c r="X44" s="1427" t="s">
        <v>35</v>
      </c>
      <c r="Y44" s="1427" t="s">
        <v>35</v>
      </c>
      <c r="Z44" s="1427" t="s">
        <v>35</v>
      </c>
      <c r="AA44" s="1427" t="s">
        <v>35</v>
      </c>
      <c r="AB44" s="1427" t="s">
        <v>35</v>
      </c>
      <c r="AC44" s="1427" t="s">
        <v>35</v>
      </c>
      <c r="AD44" s="1427" t="s">
        <v>35</v>
      </c>
      <c r="AE44" s="1427" t="s">
        <v>35</v>
      </c>
      <c r="AF44" s="1427" t="s">
        <v>35</v>
      </c>
      <c r="AG44" s="1457" t="s">
        <v>35</v>
      </c>
      <c r="AH44" s="962"/>
      <c r="AI44" s="962"/>
      <c r="AJ44" s="962"/>
      <c r="AK44" s="962"/>
      <c r="AL44" s="962"/>
      <c r="AM44" s="962"/>
      <c r="AN44" s="962"/>
      <c r="AO44" s="962"/>
      <c r="AP44" s="962"/>
      <c r="AQ44" s="962"/>
      <c r="AR44" s="962"/>
      <c r="AS44" s="962"/>
      <c r="AT44" s="962"/>
      <c r="AU44" s="962"/>
      <c r="AV44" s="962"/>
      <c r="AW44" s="962"/>
      <c r="AX44" s="962"/>
      <c r="AY44" s="962"/>
      <c r="AZ44" s="240"/>
      <c r="BA44" s="2354"/>
      <c r="BB44" s="165" t="s">
        <v>48</v>
      </c>
      <c r="BC44" s="1479" t="s">
        <v>35</v>
      </c>
      <c r="BD44" s="1498" t="s">
        <v>35</v>
      </c>
      <c r="BE44" s="1498" t="s">
        <v>35</v>
      </c>
      <c r="BF44" s="1498" t="s">
        <v>35</v>
      </c>
      <c r="BG44" s="1518" t="s">
        <v>35</v>
      </c>
      <c r="BH44" s="1538" t="s">
        <v>35</v>
      </c>
      <c r="BI44" s="1498" t="s">
        <v>35</v>
      </c>
      <c r="BJ44" s="1498" t="s">
        <v>35</v>
      </c>
      <c r="BK44" s="1498" t="s">
        <v>35</v>
      </c>
      <c r="BL44" s="1518" t="s">
        <v>35</v>
      </c>
      <c r="BM44" s="1538" t="s">
        <v>35</v>
      </c>
      <c r="BN44" s="1498" t="s">
        <v>35</v>
      </c>
      <c r="BO44" s="1498" t="s">
        <v>35</v>
      </c>
      <c r="BP44" s="1498" t="s">
        <v>35</v>
      </c>
      <c r="BQ44" s="1518" t="s">
        <v>35</v>
      </c>
      <c r="BR44" s="1538" t="s">
        <v>35</v>
      </c>
      <c r="BS44" s="1498" t="s">
        <v>35</v>
      </c>
      <c r="BT44" s="1498" t="s">
        <v>35</v>
      </c>
      <c r="BU44" s="1498" t="s">
        <v>35</v>
      </c>
      <c r="BV44" s="1498" t="s">
        <v>35</v>
      </c>
      <c r="BW44" s="1498" t="s">
        <v>35</v>
      </c>
      <c r="BX44" s="1498" t="s">
        <v>35</v>
      </c>
      <c r="BY44" s="1557" t="s">
        <v>35</v>
      </c>
      <c r="BZ44" s="1557" t="s">
        <v>35</v>
      </c>
      <c r="CA44" s="1557" t="s">
        <v>35</v>
      </c>
      <c r="CB44" s="1557" t="s">
        <v>35</v>
      </c>
      <c r="CC44" s="1557" t="s">
        <v>35</v>
      </c>
      <c r="CD44" s="1557" t="s">
        <v>35</v>
      </c>
      <c r="CE44" s="1557" t="s">
        <v>35</v>
      </c>
      <c r="CF44" s="1557" t="s">
        <v>35</v>
      </c>
      <c r="CG44" s="1557" t="s">
        <v>35</v>
      </c>
      <c r="CH44" s="1871"/>
      <c r="CI44" s="1871"/>
      <c r="CJ44" s="1871"/>
      <c r="CK44" s="1871"/>
      <c r="CL44" s="1871"/>
      <c r="CM44" s="1871"/>
      <c r="CN44" s="1871"/>
      <c r="CO44" s="1871"/>
      <c r="CP44" s="1871"/>
      <c r="CQ44" s="1871"/>
      <c r="CR44" s="1871"/>
      <c r="CS44" s="1871"/>
      <c r="CT44" s="1871"/>
      <c r="CU44" s="1871"/>
      <c r="CV44" s="1871"/>
      <c r="CW44" s="1871"/>
      <c r="CX44" s="1871"/>
      <c r="CY44" s="1871"/>
      <c r="CZ44" s="1871"/>
    </row>
    <row r="45" spans="1:104" s="807" customFormat="1" ht="15" customHeight="1" x14ac:dyDescent="0.2">
      <c r="A45" s="2347" t="s">
        <v>52</v>
      </c>
      <c r="B45" s="1386" t="s">
        <v>49</v>
      </c>
      <c r="C45" s="1417" t="s">
        <v>35</v>
      </c>
      <c r="D45" s="1427" t="s">
        <v>35</v>
      </c>
      <c r="E45" s="1427" t="s">
        <v>35</v>
      </c>
      <c r="F45" s="1427" t="s">
        <v>35</v>
      </c>
      <c r="G45" s="1437" t="s">
        <v>35</v>
      </c>
      <c r="H45" s="1447" t="s">
        <v>35</v>
      </c>
      <c r="I45" s="1427" t="s">
        <v>35</v>
      </c>
      <c r="J45" s="1427" t="s">
        <v>35</v>
      </c>
      <c r="K45" s="1427" t="s">
        <v>35</v>
      </c>
      <c r="L45" s="1457" t="s">
        <v>35</v>
      </c>
      <c r="M45" s="1417" t="s">
        <v>35</v>
      </c>
      <c r="N45" s="1427" t="s">
        <v>35</v>
      </c>
      <c r="O45" s="1427" t="s">
        <v>35</v>
      </c>
      <c r="P45" s="1427" t="s">
        <v>35</v>
      </c>
      <c r="Q45" s="1437" t="s">
        <v>35</v>
      </c>
      <c r="R45" s="1447" t="s">
        <v>35</v>
      </c>
      <c r="S45" s="1427" t="s">
        <v>35</v>
      </c>
      <c r="T45" s="1427" t="s">
        <v>35</v>
      </c>
      <c r="U45" s="1427" t="s">
        <v>35</v>
      </c>
      <c r="V45" s="1427" t="s">
        <v>35</v>
      </c>
      <c r="W45" s="1427" t="s">
        <v>35</v>
      </c>
      <c r="X45" s="1427" t="s">
        <v>35</v>
      </c>
      <c r="Y45" s="1427" t="s">
        <v>35</v>
      </c>
      <c r="Z45" s="1427" t="s">
        <v>35</v>
      </c>
      <c r="AA45" s="1427" t="s">
        <v>35</v>
      </c>
      <c r="AB45" s="1427" t="s">
        <v>35</v>
      </c>
      <c r="AC45" s="1427" t="s">
        <v>35</v>
      </c>
      <c r="AD45" s="1427" t="s">
        <v>35</v>
      </c>
      <c r="AE45" s="1427" t="s">
        <v>35</v>
      </c>
      <c r="AF45" s="1427" t="s">
        <v>35</v>
      </c>
      <c r="AG45" s="1457" t="s">
        <v>35</v>
      </c>
      <c r="AH45" s="962"/>
      <c r="AI45" s="962"/>
      <c r="AJ45" s="962"/>
      <c r="AK45" s="962"/>
      <c r="AL45" s="962"/>
      <c r="AM45" s="962"/>
      <c r="AN45" s="962"/>
      <c r="AO45" s="962"/>
      <c r="AP45" s="962"/>
      <c r="AQ45" s="962"/>
      <c r="AR45" s="962"/>
      <c r="AS45" s="962"/>
      <c r="AT45" s="962"/>
      <c r="AU45" s="962"/>
      <c r="AV45" s="962"/>
      <c r="AW45" s="962"/>
      <c r="AX45" s="962"/>
      <c r="AY45" s="962"/>
      <c r="AZ45" s="240"/>
      <c r="BA45" s="2354" t="s">
        <v>52</v>
      </c>
      <c r="BB45" s="165" t="s">
        <v>49</v>
      </c>
      <c r="BC45" s="1479" t="s">
        <v>35</v>
      </c>
      <c r="BD45" s="1498" t="s">
        <v>35</v>
      </c>
      <c r="BE45" s="1498" t="s">
        <v>35</v>
      </c>
      <c r="BF45" s="1498" t="s">
        <v>35</v>
      </c>
      <c r="BG45" s="1518" t="s">
        <v>35</v>
      </c>
      <c r="BH45" s="1538" t="s">
        <v>35</v>
      </c>
      <c r="BI45" s="1498" t="s">
        <v>35</v>
      </c>
      <c r="BJ45" s="1498" t="s">
        <v>35</v>
      </c>
      <c r="BK45" s="1498" t="s">
        <v>35</v>
      </c>
      <c r="BL45" s="1518" t="s">
        <v>35</v>
      </c>
      <c r="BM45" s="1538" t="s">
        <v>35</v>
      </c>
      <c r="BN45" s="1498" t="s">
        <v>35</v>
      </c>
      <c r="BO45" s="1498" t="s">
        <v>35</v>
      </c>
      <c r="BP45" s="1498" t="s">
        <v>35</v>
      </c>
      <c r="BQ45" s="1518" t="s">
        <v>35</v>
      </c>
      <c r="BR45" s="1538" t="s">
        <v>35</v>
      </c>
      <c r="BS45" s="1498" t="s">
        <v>35</v>
      </c>
      <c r="BT45" s="1498" t="s">
        <v>35</v>
      </c>
      <c r="BU45" s="1498" t="s">
        <v>35</v>
      </c>
      <c r="BV45" s="1498" t="s">
        <v>35</v>
      </c>
      <c r="BW45" s="1498" t="s">
        <v>35</v>
      </c>
      <c r="BX45" s="1498" t="s">
        <v>35</v>
      </c>
      <c r="BY45" s="1557" t="s">
        <v>35</v>
      </c>
      <c r="BZ45" s="1557" t="s">
        <v>35</v>
      </c>
      <c r="CA45" s="1557" t="s">
        <v>35</v>
      </c>
      <c r="CB45" s="1557" t="s">
        <v>35</v>
      </c>
      <c r="CC45" s="1557" t="s">
        <v>35</v>
      </c>
      <c r="CD45" s="1557" t="s">
        <v>35</v>
      </c>
      <c r="CE45" s="1557" t="s">
        <v>35</v>
      </c>
      <c r="CF45" s="1557" t="s">
        <v>35</v>
      </c>
      <c r="CG45" s="1557" t="s">
        <v>35</v>
      </c>
      <c r="CH45" s="1871"/>
      <c r="CI45" s="1871"/>
      <c r="CJ45" s="1871"/>
      <c r="CK45" s="1871"/>
      <c r="CL45" s="1871"/>
      <c r="CM45" s="1871"/>
      <c r="CN45" s="1871"/>
      <c r="CO45" s="1871"/>
      <c r="CP45" s="1871"/>
      <c r="CQ45" s="1871"/>
      <c r="CR45" s="1871"/>
      <c r="CS45" s="1871"/>
      <c r="CT45" s="1871"/>
      <c r="CU45" s="1871"/>
      <c r="CV45" s="1871"/>
      <c r="CW45" s="1871"/>
      <c r="CX45" s="1871"/>
      <c r="CY45" s="1871"/>
      <c r="CZ45" s="1871"/>
    </row>
    <row r="46" spans="1:104" s="807" customFormat="1" ht="15" customHeight="1" x14ac:dyDescent="0.2">
      <c r="A46" s="2347"/>
      <c r="B46" s="1386" t="s">
        <v>48</v>
      </c>
      <c r="C46" s="1417" t="s">
        <v>35</v>
      </c>
      <c r="D46" s="1427" t="s">
        <v>35</v>
      </c>
      <c r="E46" s="1427" t="s">
        <v>35</v>
      </c>
      <c r="F46" s="1427" t="s">
        <v>35</v>
      </c>
      <c r="G46" s="1437" t="s">
        <v>35</v>
      </c>
      <c r="H46" s="1447" t="s">
        <v>35</v>
      </c>
      <c r="I46" s="1427" t="s">
        <v>35</v>
      </c>
      <c r="J46" s="1427" t="s">
        <v>35</v>
      </c>
      <c r="K46" s="1427" t="s">
        <v>35</v>
      </c>
      <c r="L46" s="1457" t="s">
        <v>35</v>
      </c>
      <c r="M46" s="1417" t="s">
        <v>35</v>
      </c>
      <c r="N46" s="1427" t="s">
        <v>35</v>
      </c>
      <c r="O46" s="1427" t="s">
        <v>35</v>
      </c>
      <c r="P46" s="1427" t="s">
        <v>35</v>
      </c>
      <c r="Q46" s="1437" t="s">
        <v>35</v>
      </c>
      <c r="R46" s="1447" t="s">
        <v>35</v>
      </c>
      <c r="S46" s="1427" t="s">
        <v>35</v>
      </c>
      <c r="T46" s="1427" t="s">
        <v>35</v>
      </c>
      <c r="U46" s="1427" t="s">
        <v>35</v>
      </c>
      <c r="V46" s="1427" t="s">
        <v>35</v>
      </c>
      <c r="W46" s="1427" t="s">
        <v>35</v>
      </c>
      <c r="X46" s="1427" t="s">
        <v>35</v>
      </c>
      <c r="Y46" s="1427" t="s">
        <v>35</v>
      </c>
      <c r="Z46" s="1427" t="s">
        <v>35</v>
      </c>
      <c r="AA46" s="1427" t="s">
        <v>35</v>
      </c>
      <c r="AB46" s="1427" t="s">
        <v>35</v>
      </c>
      <c r="AC46" s="1427" t="s">
        <v>35</v>
      </c>
      <c r="AD46" s="1427" t="s">
        <v>35</v>
      </c>
      <c r="AE46" s="1427" t="s">
        <v>35</v>
      </c>
      <c r="AF46" s="1427" t="s">
        <v>35</v>
      </c>
      <c r="AG46" s="1457" t="s">
        <v>35</v>
      </c>
      <c r="AH46" s="962"/>
      <c r="AI46" s="962"/>
      <c r="AJ46" s="962"/>
      <c r="AK46" s="962"/>
      <c r="AL46" s="962"/>
      <c r="AM46" s="962"/>
      <c r="AN46" s="962"/>
      <c r="AO46" s="962"/>
      <c r="AP46" s="962"/>
      <c r="AQ46" s="962"/>
      <c r="AR46" s="962"/>
      <c r="AS46" s="962"/>
      <c r="AT46" s="962"/>
      <c r="AU46" s="962"/>
      <c r="AV46" s="962"/>
      <c r="AW46" s="962"/>
      <c r="AX46" s="962"/>
      <c r="AY46" s="962"/>
      <c r="AZ46" s="240"/>
      <c r="BA46" s="2354"/>
      <c r="BB46" s="165" t="s">
        <v>48</v>
      </c>
      <c r="BC46" s="1479" t="s">
        <v>35</v>
      </c>
      <c r="BD46" s="1498" t="s">
        <v>35</v>
      </c>
      <c r="BE46" s="1498" t="s">
        <v>35</v>
      </c>
      <c r="BF46" s="1498" t="s">
        <v>35</v>
      </c>
      <c r="BG46" s="1518" t="s">
        <v>35</v>
      </c>
      <c r="BH46" s="1538" t="s">
        <v>35</v>
      </c>
      <c r="BI46" s="1498" t="s">
        <v>35</v>
      </c>
      <c r="BJ46" s="1498" t="s">
        <v>35</v>
      </c>
      <c r="BK46" s="1498" t="s">
        <v>35</v>
      </c>
      <c r="BL46" s="1518" t="s">
        <v>35</v>
      </c>
      <c r="BM46" s="1538" t="s">
        <v>35</v>
      </c>
      <c r="BN46" s="1498" t="s">
        <v>35</v>
      </c>
      <c r="BO46" s="1498" t="s">
        <v>35</v>
      </c>
      <c r="BP46" s="1498" t="s">
        <v>35</v>
      </c>
      <c r="BQ46" s="1518" t="s">
        <v>35</v>
      </c>
      <c r="BR46" s="1538" t="s">
        <v>35</v>
      </c>
      <c r="BS46" s="1498" t="s">
        <v>35</v>
      </c>
      <c r="BT46" s="1498" t="s">
        <v>35</v>
      </c>
      <c r="BU46" s="1498" t="s">
        <v>35</v>
      </c>
      <c r="BV46" s="1498" t="s">
        <v>35</v>
      </c>
      <c r="BW46" s="1498" t="s">
        <v>35</v>
      </c>
      <c r="BX46" s="1498" t="s">
        <v>35</v>
      </c>
      <c r="BY46" s="1557" t="s">
        <v>35</v>
      </c>
      <c r="BZ46" s="1557" t="s">
        <v>35</v>
      </c>
      <c r="CA46" s="1557" t="s">
        <v>35</v>
      </c>
      <c r="CB46" s="1557" t="s">
        <v>35</v>
      </c>
      <c r="CC46" s="1557" t="s">
        <v>35</v>
      </c>
      <c r="CD46" s="1557" t="s">
        <v>35</v>
      </c>
      <c r="CE46" s="1557" t="s">
        <v>35</v>
      </c>
      <c r="CF46" s="1557" t="s">
        <v>35</v>
      </c>
      <c r="CG46" s="1557" t="s">
        <v>35</v>
      </c>
      <c r="CH46" s="1871"/>
      <c r="CI46" s="1871"/>
      <c r="CJ46" s="1871"/>
      <c r="CK46" s="1871"/>
      <c r="CL46" s="1871"/>
      <c r="CM46" s="1871"/>
      <c r="CN46" s="1871"/>
      <c r="CO46" s="1871"/>
      <c r="CP46" s="1871"/>
      <c r="CQ46" s="1871"/>
      <c r="CR46" s="1871"/>
      <c r="CS46" s="1871"/>
      <c r="CT46" s="1871"/>
      <c r="CU46" s="1871"/>
      <c r="CV46" s="1871"/>
      <c r="CW46" s="1871"/>
      <c r="CX46" s="1871"/>
      <c r="CY46" s="1871"/>
      <c r="CZ46" s="1871"/>
    </row>
    <row r="47" spans="1:104" s="130" customFormat="1" ht="15" customHeight="1" x14ac:dyDescent="0.2">
      <c r="A47" s="2338" t="s">
        <v>102</v>
      </c>
      <c r="B47" s="291" t="s">
        <v>101</v>
      </c>
      <c r="C47" s="1415" t="s">
        <v>35</v>
      </c>
      <c r="D47" s="1425" t="s">
        <v>35</v>
      </c>
      <c r="E47" s="1425" t="s">
        <v>35</v>
      </c>
      <c r="F47" s="1425" t="s">
        <v>35</v>
      </c>
      <c r="G47" s="1435" t="s">
        <v>35</v>
      </c>
      <c r="H47" s="1445" t="s">
        <v>35</v>
      </c>
      <c r="I47" s="1425" t="s">
        <v>35</v>
      </c>
      <c r="J47" s="1425" t="s">
        <v>35</v>
      </c>
      <c r="K47" s="1425" t="s">
        <v>35</v>
      </c>
      <c r="L47" s="1455" t="s">
        <v>35</v>
      </c>
      <c r="M47" s="1463" t="s">
        <v>35</v>
      </c>
      <c r="N47" s="1425" t="s">
        <v>35</v>
      </c>
      <c r="O47" s="1425" t="s">
        <v>35</v>
      </c>
      <c r="P47" s="1425" t="s">
        <v>35</v>
      </c>
      <c r="Q47" s="1435" t="s">
        <v>35</v>
      </c>
      <c r="R47" s="1445" t="s">
        <v>35</v>
      </c>
      <c r="S47" s="1425" t="s">
        <v>35</v>
      </c>
      <c r="T47" s="1425" t="s">
        <v>35</v>
      </c>
      <c r="U47" s="1425" t="s">
        <v>35</v>
      </c>
      <c r="V47" s="1425" t="s">
        <v>35</v>
      </c>
      <c r="W47" s="1425" t="s">
        <v>35</v>
      </c>
      <c r="X47" s="1425" t="s">
        <v>35</v>
      </c>
      <c r="Y47" s="1473" t="s">
        <v>35</v>
      </c>
      <c r="Z47" s="1473" t="s">
        <v>35</v>
      </c>
      <c r="AA47" s="1473" t="s">
        <v>35</v>
      </c>
      <c r="AB47" s="1473" t="s">
        <v>35</v>
      </c>
      <c r="AC47" s="1473" t="s">
        <v>35</v>
      </c>
      <c r="AD47" s="1473" t="s">
        <v>35</v>
      </c>
      <c r="AE47" s="1473" t="s">
        <v>35</v>
      </c>
      <c r="AF47" s="1473" t="s">
        <v>35</v>
      </c>
      <c r="AG47" s="1838" t="s">
        <v>35</v>
      </c>
      <c r="AH47" s="1860"/>
      <c r="AI47" s="1860"/>
      <c r="AJ47" s="1860"/>
      <c r="AK47" s="1860"/>
      <c r="AL47" s="1860"/>
      <c r="AM47" s="1860"/>
      <c r="AN47" s="1860"/>
      <c r="AO47" s="1860"/>
      <c r="AP47" s="1860"/>
      <c r="AQ47" s="1860"/>
      <c r="AR47" s="1860"/>
      <c r="AS47" s="1860"/>
      <c r="AT47" s="1860"/>
      <c r="AU47" s="1860"/>
      <c r="AV47" s="1860"/>
      <c r="AW47" s="1860"/>
      <c r="AX47" s="1860"/>
      <c r="AY47" s="1860"/>
      <c r="AZ47" s="239"/>
      <c r="BA47" s="2354" t="s">
        <v>102</v>
      </c>
      <c r="BB47" s="165" t="s">
        <v>101</v>
      </c>
      <c r="BC47" s="1479" t="s">
        <v>35</v>
      </c>
      <c r="BD47" s="1498" t="s">
        <v>35</v>
      </c>
      <c r="BE47" s="1498" t="s">
        <v>35</v>
      </c>
      <c r="BF47" s="1498" t="s">
        <v>35</v>
      </c>
      <c r="BG47" s="1518" t="s">
        <v>35</v>
      </c>
      <c r="BH47" s="1538" t="s">
        <v>35</v>
      </c>
      <c r="BI47" s="1498" t="s">
        <v>35</v>
      </c>
      <c r="BJ47" s="1498" t="s">
        <v>35</v>
      </c>
      <c r="BK47" s="1498" t="s">
        <v>35</v>
      </c>
      <c r="BL47" s="1518" t="s">
        <v>35</v>
      </c>
      <c r="BM47" s="1538" t="s">
        <v>35</v>
      </c>
      <c r="BN47" s="1498" t="s">
        <v>35</v>
      </c>
      <c r="BO47" s="1498" t="s">
        <v>35</v>
      </c>
      <c r="BP47" s="1498" t="s">
        <v>35</v>
      </c>
      <c r="BQ47" s="1518" t="s">
        <v>35</v>
      </c>
      <c r="BR47" s="1538" t="s">
        <v>35</v>
      </c>
      <c r="BS47" s="1498" t="s">
        <v>35</v>
      </c>
      <c r="BT47" s="1498" t="s">
        <v>35</v>
      </c>
      <c r="BU47" s="1498" t="s">
        <v>35</v>
      </c>
      <c r="BV47" s="1498" t="s">
        <v>35</v>
      </c>
      <c r="BW47" s="1498" t="s">
        <v>35</v>
      </c>
      <c r="BX47" s="1498" t="s">
        <v>35</v>
      </c>
      <c r="BY47" s="1557" t="s">
        <v>35</v>
      </c>
      <c r="BZ47" s="1557" t="s">
        <v>35</v>
      </c>
      <c r="CA47" s="1557" t="s">
        <v>35</v>
      </c>
      <c r="CB47" s="1557" t="s">
        <v>35</v>
      </c>
      <c r="CC47" s="1557" t="s">
        <v>35</v>
      </c>
      <c r="CD47" s="1557" t="s">
        <v>35</v>
      </c>
      <c r="CE47" s="1557" t="s">
        <v>35</v>
      </c>
      <c r="CF47" s="1557" t="s">
        <v>35</v>
      </c>
      <c r="CG47" s="1557" t="s">
        <v>35</v>
      </c>
      <c r="CH47" s="1871"/>
      <c r="CI47" s="1871"/>
      <c r="CJ47" s="1871"/>
      <c r="CK47" s="1871"/>
      <c r="CL47" s="1871"/>
      <c r="CM47" s="1871"/>
      <c r="CN47" s="1871"/>
      <c r="CO47" s="1871"/>
      <c r="CP47" s="1871"/>
      <c r="CQ47" s="1871"/>
      <c r="CR47" s="1871"/>
      <c r="CS47" s="1871"/>
      <c r="CT47" s="1871"/>
      <c r="CU47" s="1871"/>
      <c r="CV47" s="1871"/>
      <c r="CW47" s="1871"/>
      <c r="CX47" s="1871"/>
      <c r="CY47" s="1871"/>
      <c r="CZ47" s="1871"/>
    </row>
    <row r="48" spans="1:104" s="130" customFormat="1" ht="15" customHeight="1" x14ac:dyDescent="0.2">
      <c r="A48" s="2338"/>
      <c r="B48" s="291" t="s">
        <v>100</v>
      </c>
      <c r="C48" s="1415" t="s">
        <v>35</v>
      </c>
      <c r="D48" s="1425" t="s">
        <v>35</v>
      </c>
      <c r="E48" s="1425" t="s">
        <v>35</v>
      </c>
      <c r="F48" s="1425" t="s">
        <v>35</v>
      </c>
      <c r="G48" s="1435" t="s">
        <v>35</v>
      </c>
      <c r="H48" s="1445" t="s">
        <v>35</v>
      </c>
      <c r="I48" s="1425" t="s">
        <v>35</v>
      </c>
      <c r="J48" s="1425" t="s">
        <v>35</v>
      </c>
      <c r="K48" s="1425" t="s">
        <v>35</v>
      </c>
      <c r="L48" s="1455" t="s">
        <v>35</v>
      </c>
      <c r="M48" s="1463" t="s">
        <v>35</v>
      </c>
      <c r="N48" s="1425" t="s">
        <v>35</v>
      </c>
      <c r="O48" s="1425" t="s">
        <v>35</v>
      </c>
      <c r="P48" s="1425" t="s">
        <v>35</v>
      </c>
      <c r="Q48" s="1435" t="s">
        <v>35</v>
      </c>
      <c r="R48" s="1445" t="s">
        <v>35</v>
      </c>
      <c r="S48" s="1425" t="s">
        <v>35</v>
      </c>
      <c r="T48" s="1425" t="s">
        <v>35</v>
      </c>
      <c r="U48" s="1425" t="s">
        <v>35</v>
      </c>
      <c r="V48" s="1425" t="s">
        <v>35</v>
      </c>
      <c r="W48" s="1425" t="s">
        <v>35</v>
      </c>
      <c r="X48" s="1425" t="s">
        <v>35</v>
      </c>
      <c r="Y48" s="1473" t="s">
        <v>35</v>
      </c>
      <c r="Z48" s="1473" t="s">
        <v>35</v>
      </c>
      <c r="AA48" s="1473" t="s">
        <v>35</v>
      </c>
      <c r="AB48" s="1473" t="s">
        <v>35</v>
      </c>
      <c r="AC48" s="1473" t="s">
        <v>35</v>
      </c>
      <c r="AD48" s="1473" t="s">
        <v>35</v>
      </c>
      <c r="AE48" s="1473" t="s">
        <v>35</v>
      </c>
      <c r="AF48" s="1473" t="s">
        <v>35</v>
      </c>
      <c r="AG48" s="1838" t="s">
        <v>35</v>
      </c>
      <c r="AH48" s="1860"/>
      <c r="AI48" s="1860"/>
      <c r="AJ48" s="1860"/>
      <c r="AK48" s="1860"/>
      <c r="AL48" s="1860"/>
      <c r="AM48" s="1860"/>
      <c r="AN48" s="1860"/>
      <c r="AO48" s="1860"/>
      <c r="AP48" s="1860"/>
      <c r="AQ48" s="1860"/>
      <c r="AR48" s="1860"/>
      <c r="AS48" s="1860"/>
      <c r="AT48" s="1860"/>
      <c r="AU48" s="1860"/>
      <c r="AV48" s="1860"/>
      <c r="AW48" s="1860"/>
      <c r="AX48" s="1860"/>
      <c r="AY48" s="1860"/>
      <c r="AZ48" s="239"/>
      <c r="BA48" s="2354"/>
      <c r="BB48" s="165" t="s">
        <v>100</v>
      </c>
      <c r="BC48" s="1479" t="s">
        <v>35</v>
      </c>
      <c r="BD48" s="1498" t="s">
        <v>35</v>
      </c>
      <c r="BE48" s="1498" t="s">
        <v>35</v>
      </c>
      <c r="BF48" s="1498" t="s">
        <v>35</v>
      </c>
      <c r="BG48" s="1518" t="s">
        <v>35</v>
      </c>
      <c r="BH48" s="1538" t="s">
        <v>35</v>
      </c>
      <c r="BI48" s="1498" t="s">
        <v>35</v>
      </c>
      <c r="BJ48" s="1498" t="s">
        <v>35</v>
      </c>
      <c r="BK48" s="1498" t="s">
        <v>35</v>
      </c>
      <c r="BL48" s="1518" t="s">
        <v>35</v>
      </c>
      <c r="BM48" s="1538" t="s">
        <v>35</v>
      </c>
      <c r="BN48" s="1498" t="s">
        <v>35</v>
      </c>
      <c r="BO48" s="1498" t="s">
        <v>35</v>
      </c>
      <c r="BP48" s="1498" t="s">
        <v>35</v>
      </c>
      <c r="BQ48" s="1518" t="s">
        <v>35</v>
      </c>
      <c r="BR48" s="1538" t="s">
        <v>35</v>
      </c>
      <c r="BS48" s="1498" t="s">
        <v>35</v>
      </c>
      <c r="BT48" s="1498" t="s">
        <v>35</v>
      </c>
      <c r="BU48" s="1498" t="s">
        <v>35</v>
      </c>
      <c r="BV48" s="1498" t="s">
        <v>35</v>
      </c>
      <c r="BW48" s="1498" t="s">
        <v>35</v>
      </c>
      <c r="BX48" s="1498" t="s">
        <v>35</v>
      </c>
      <c r="BY48" s="1557" t="s">
        <v>35</v>
      </c>
      <c r="BZ48" s="1557" t="s">
        <v>35</v>
      </c>
      <c r="CA48" s="1557" t="s">
        <v>35</v>
      </c>
      <c r="CB48" s="1557" t="s">
        <v>35</v>
      </c>
      <c r="CC48" s="1557" t="s">
        <v>35</v>
      </c>
      <c r="CD48" s="1557" t="s">
        <v>35</v>
      </c>
      <c r="CE48" s="1557" t="s">
        <v>35</v>
      </c>
      <c r="CF48" s="1557" t="s">
        <v>35</v>
      </c>
      <c r="CG48" s="1557" t="s">
        <v>35</v>
      </c>
      <c r="CH48" s="1871"/>
      <c r="CI48" s="1871"/>
      <c r="CJ48" s="1871"/>
      <c r="CK48" s="1871"/>
      <c r="CL48" s="1871"/>
      <c r="CM48" s="1871"/>
      <c r="CN48" s="1871"/>
      <c r="CO48" s="1871"/>
      <c r="CP48" s="1871"/>
      <c r="CQ48" s="1871"/>
      <c r="CR48" s="1871"/>
      <c r="CS48" s="1871"/>
      <c r="CT48" s="1871"/>
      <c r="CU48" s="1871"/>
      <c r="CV48" s="1871"/>
      <c r="CW48" s="1871"/>
      <c r="CX48" s="1871"/>
      <c r="CY48" s="1871"/>
      <c r="CZ48" s="1871"/>
    </row>
    <row r="49" spans="1:104" s="130" customFormat="1" ht="15" customHeight="1" x14ac:dyDescent="0.2">
      <c r="A49" s="2338"/>
      <c r="B49" s="291" t="s">
        <v>68</v>
      </c>
      <c r="C49" s="1415" t="s">
        <v>35</v>
      </c>
      <c r="D49" s="1425" t="s">
        <v>35</v>
      </c>
      <c r="E49" s="1425" t="s">
        <v>35</v>
      </c>
      <c r="F49" s="1425" t="s">
        <v>35</v>
      </c>
      <c r="G49" s="1435" t="s">
        <v>35</v>
      </c>
      <c r="H49" s="1445" t="s">
        <v>35</v>
      </c>
      <c r="I49" s="1425" t="s">
        <v>35</v>
      </c>
      <c r="J49" s="1425" t="s">
        <v>35</v>
      </c>
      <c r="K49" s="1425" t="s">
        <v>35</v>
      </c>
      <c r="L49" s="1455" t="s">
        <v>35</v>
      </c>
      <c r="M49" s="1463" t="s">
        <v>35</v>
      </c>
      <c r="N49" s="1425" t="s">
        <v>35</v>
      </c>
      <c r="O49" s="1425" t="s">
        <v>35</v>
      </c>
      <c r="P49" s="1425" t="s">
        <v>35</v>
      </c>
      <c r="Q49" s="1435" t="s">
        <v>35</v>
      </c>
      <c r="R49" s="1445" t="s">
        <v>35</v>
      </c>
      <c r="S49" s="1425" t="s">
        <v>35</v>
      </c>
      <c r="T49" s="1425" t="s">
        <v>35</v>
      </c>
      <c r="U49" s="1425" t="s">
        <v>35</v>
      </c>
      <c r="V49" s="1425" t="s">
        <v>35</v>
      </c>
      <c r="W49" s="1425" t="s">
        <v>35</v>
      </c>
      <c r="X49" s="1425" t="s">
        <v>35</v>
      </c>
      <c r="Y49" s="1473" t="s">
        <v>35</v>
      </c>
      <c r="Z49" s="1473" t="s">
        <v>35</v>
      </c>
      <c r="AA49" s="1473" t="s">
        <v>35</v>
      </c>
      <c r="AB49" s="1473" t="s">
        <v>35</v>
      </c>
      <c r="AC49" s="1473" t="s">
        <v>35</v>
      </c>
      <c r="AD49" s="1473" t="s">
        <v>35</v>
      </c>
      <c r="AE49" s="1473" t="s">
        <v>35</v>
      </c>
      <c r="AF49" s="1473" t="s">
        <v>35</v>
      </c>
      <c r="AG49" s="1838" t="s">
        <v>35</v>
      </c>
      <c r="AH49" s="1860"/>
      <c r="AI49" s="1860"/>
      <c r="AJ49" s="1860"/>
      <c r="AK49" s="1860"/>
      <c r="AL49" s="1860"/>
      <c r="AM49" s="1860"/>
      <c r="AN49" s="1860"/>
      <c r="AO49" s="1860"/>
      <c r="AP49" s="1860"/>
      <c r="AQ49" s="1860"/>
      <c r="AR49" s="1860"/>
      <c r="AS49" s="1860"/>
      <c r="AT49" s="1860"/>
      <c r="AU49" s="1860"/>
      <c r="AV49" s="1860"/>
      <c r="AW49" s="1860"/>
      <c r="AX49" s="1860"/>
      <c r="AY49" s="1860"/>
      <c r="AZ49" s="239"/>
      <c r="BA49" s="2354"/>
      <c r="BB49" s="165" t="s">
        <v>68</v>
      </c>
      <c r="BC49" s="1479" t="s">
        <v>35</v>
      </c>
      <c r="BD49" s="1498" t="s">
        <v>35</v>
      </c>
      <c r="BE49" s="1498" t="s">
        <v>35</v>
      </c>
      <c r="BF49" s="1498" t="s">
        <v>35</v>
      </c>
      <c r="BG49" s="1518" t="s">
        <v>35</v>
      </c>
      <c r="BH49" s="1538" t="s">
        <v>35</v>
      </c>
      <c r="BI49" s="1498" t="s">
        <v>35</v>
      </c>
      <c r="BJ49" s="1498" t="s">
        <v>35</v>
      </c>
      <c r="BK49" s="1498" t="s">
        <v>35</v>
      </c>
      <c r="BL49" s="1518" t="s">
        <v>35</v>
      </c>
      <c r="BM49" s="1538" t="s">
        <v>35</v>
      </c>
      <c r="BN49" s="1498" t="s">
        <v>35</v>
      </c>
      <c r="BO49" s="1498" t="s">
        <v>35</v>
      </c>
      <c r="BP49" s="1498" t="s">
        <v>35</v>
      </c>
      <c r="BQ49" s="1518" t="s">
        <v>35</v>
      </c>
      <c r="BR49" s="1538" t="s">
        <v>35</v>
      </c>
      <c r="BS49" s="1498" t="s">
        <v>35</v>
      </c>
      <c r="BT49" s="1498" t="s">
        <v>35</v>
      </c>
      <c r="BU49" s="1498" t="s">
        <v>35</v>
      </c>
      <c r="BV49" s="1498" t="s">
        <v>35</v>
      </c>
      <c r="BW49" s="1498" t="s">
        <v>35</v>
      </c>
      <c r="BX49" s="1498" t="s">
        <v>35</v>
      </c>
      <c r="BY49" s="1557" t="s">
        <v>35</v>
      </c>
      <c r="BZ49" s="1557" t="s">
        <v>35</v>
      </c>
      <c r="CA49" s="1557" t="s">
        <v>35</v>
      </c>
      <c r="CB49" s="1557" t="s">
        <v>35</v>
      </c>
      <c r="CC49" s="1557" t="s">
        <v>35</v>
      </c>
      <c r="CD49" s="1557" t="s">
        <v>35</v>
      </c>
      <c r="CE49" s="1557" t="s">
        <v>35</v>
      </c>
      <c r="CF49" s="1557" t="s">
        <v>35</v>
      </c>
      <c r="CG49" s="1557" t="s">
        <v>35</v>
      </c>
      <c r="CH49" s="1871"/>
      <c r="CI49" s="1871"/>
      <c r="CJ49" s="1871"/>
      <c r="CK49" s="1871"/>
      <c r="CL49" s="1871"/>
      <c r="CM49" s="1871"/>
      <c r="CN49" s="1871"/>
      <c r="CO49" s="1871"/>
      <c r="CP49" s="1871"/>
      <c r="CQ49" s="1871"/>
      <c r="CR49" s="1871"/>
      <c r="CS49" s="1871"/>
      <c r="CT49" s="1871"/>
      <c r="CU49" s="1871"/>
      <c r="CV49" s="1871"/>
      <c r="CW49" s="1871"/>
      <c r="CX49" s="1871"/>
      <c r="CY49" s="1871"/>
      <c r="CZ49" s="1871"/>
    </row>
    <row r="50" spans="1:104" s="130" customFormat="1" ht="15" customHeight="1" x14ac:dyDescent="0.2">
      <c r="A50" s="2338" t="s">
        <v>103</v>
      </c>
      <c r="B50" s="291" t="s">
        <v>101</v>
      </c>
      <c r="C50" s="1415" t="s">
        <v>35</v>
      </c>
      <c r="D50" s="1425" t="s">
        <v>35</v>
      </c>
      <c r="E50" s="1425" t="s">
        <v>35</v>
      </c>
      <c r="F50" s="1425" t="s">
        <v>35</v>
      </c>
      <c r="G50" s="1435" t="s">
        <v>35</v>
      </c>
      <c r="H50" s="1445" t="s">
        <v>35</v>
      </c>
      <c r="I50" s="1425" t="s">
        <v>35</v>
      </c>
      <c r="J50" s="1425" t="s">
        <v>35</v>
      </c>
      <c r="K50" s="1425" t="s">
        <v>35</v>
      </c>
      <c r="L50" s="1455" t="s">
        <v>35</v>
      </c>
      <c r="M50" s="1463" t="s">
        <v>35</v>
      </c>
      <c r="N50" s="1425" t="s">
        <v>35</v>
      </c>
      <c r="O50" s="1425" t="s">
        <v>35</v>
      </c>
      <c r="P50" s="1425" t="s">
        <v>35</v>
      </c>
      <c r="Q50" s="1435" t="s">
        <v>35</v>
      </c>
      <c r="R50" s="1445" t="s">
        <v>35</v>
      </c>
      <c r="S50" s="1425" t="s">
        <v>35</v>
      </c>
      <c r="T50" s="1425" t="s">
        <v>35</v>
      </c>
      <c r="U50" s="1425" t="s">
        <v>35</v>
      </c>
      <c r="V50" s="1425" t="s">
        <v>35</v>
      </c>
      <c r="W50" s="1425" t="s">
        <v>35</v>
      </c>
      <c r="X50" s="1425" t="s">
        <v>35</v>
      </c>
      <c r="Y50" s="1473" t="s">
        <v>35</v>
      </c>
      <c r="Z50" s="1473" t="s">
        <v>35</v>
      </c>
      <c r="AA50" s="1473" t="s">
        <v>35</v>
      </c>
      <c r="AB50" s="1473" t="s">
        <v>35</v>
      </c>
      <c r="AC50" s="1473" t="s">
        <v>35</v>
      </c>
      <c r="AD50" s="1473" t="s">
        <v>35</v>
      </c>
      <c r="AE50" s="1473" t="s">
        <v>35</v>
      </c>
      <c r="AF50" s="1473" t="s">
        <v>35</v>
      </c>
      <c r="AG50" s="1838" t="s">
        <v>35</v>
      </c>
      <c r="AH50" s="1860"/>
      <c r="AI50" s="1860"/>
      <c r="AJ50" s="1860"/>
      <c r="AK50" s="1860"/>
      <c r="AL50" s="1860"/>
      <c r="AM50" s="1860"/>
      <c r="AN50" s="1860"/>
      <c r="AO50" s="1860"/>
      <c r="AP50" s="1860"/>
      <c r="AQ50" s="1860"/>
      <c r="AR50" s="1860"/>
      <c r="AS50" s="1860"/>
      <c r="AT50" s="1860"/>
      <c r="AU50" s="1860"/>
      <c r="AV50" s="1860"/>
      <c r="AW50" s="1860"/>
      <c r="AX50" s="1860"/>
      <c r="AY50" s="1860"/>
      <c r="AZ50" s="239"/>
      <c r="BA50" s="2354" t="s">
        <v>103</v>
      </c>
      <c r="BB50" s="165" t="s">
        <v>101</v>
      </c>
      <c r="BC50" s="1479" t="s">
        <v>35</v>
      </c>
      <c r="BD50" s="1498" t="s">
        <v>35</v>
      </c>
      <c r="BE50" s="1498" t="s">
        <v>35</v>
      </c>
      <c r="BF50" s="1498" t="s">
        <v>35</v>
      </c>
      <c r="BG50" s="1518" t="s">
        <v>35</v>
      </c>
      <c r="BH50" s="1538" t="s">
        <v>35</v>
      </c>
      <c r="BI50" s="1498" t="s">
        <v>35</v>
      </c>
      <c r="BJ50" s="1498" t="s">
        <v>35</v>
      </c>
      <c r="BK50" s="1498" t="s">
        <v>35</v>
      </c>
      <c r="BL50" s="1518" t="s">
        <v>35</v>
      </c>
      <c r="BM50" s="1538" t="s">
        <v>35</v>
      </c>
      <c r="BN50" s="1498" t="s">
        <v>35</v>
      </c>
      <c r="BO50" s="1498" t="s">
        <v>35</v>
      </c>
      <c r="BP50" s="1498" t="s">
        <v>35</v>
      </c>
      <c r="BQ50" s="1518" t="s">
        <v>35</v>
      </c>
      <c r="BR50" s="1538" t="s">
        <v>35</v>
      </c>
      <c r="BS50" s="1498" t="s">
        <v>35</v>
      </c>
      <c r="BT50" s="1498" t="s">
        <v>35</v>
      </c>
      <c r="BU50" s="1498" t="s">
        <v>35</v>
      </c>
      <c r="BV50" s="1498" t="s">
        <v>35</v>
      </c>
      <c r="BW50" s="1498" t="s">
        <v>35</v>
      </c>
      <c r="BX50" s="1498" t="s">
        <v>35</v>
      </c>
      <c r="BY50" s="1557" t="s">
        <v>35</v>
      </c>
      <c r="BZ50" s="1557" t="s">
        <v>35</v>
      </c>
      <c r="CA50" s="1557" t="s">
        <v>35</v>
      </c>
      <c r="CB50" s="1557" t="s">
        <v>35</v>
      </c>
      <c r="CC50" s="1557" t="s">
        <v>35</v>
      </c>
      <c r="CD50" s="1557" t="s">
        <v>35</v>
      </c>
      <c r="CE50" s="1557" t="s">
        <v>35</v>
      </c>
      <c r="CF50" s="1557" t="s">
        <v>35</v>
      </c>
      <c r="CG50" s="1557" t="s">
        <v>35</v>
      </c>
      <c r="CH50" s="1871"/>
      <c r="CI50" s="1871"/>
      <c r="CJ50" s="1871"/>
      <c r="CK50" s="1871"/>
      <c r="CL50" s="1871"/>
      <c r="CM50" s="1871"/>
      <c r="CN50" s="1871"/>
      <c r="CO50" s="1871"/>
      <c r="CP50" s="1871"/>
      <c r="CQ50" s="1871"/>
      <c r="CR50" s="1871"/>
      <c r="CS50" s="1871"/>
      <c r="CT50" s="1871"/>
      <c r="CU50" s="1871"/>
      <c r="CV50" s="1871"/>
      <c r="CW50" s="1871"/>
      <c r="CX50" s="1871"/>
      <c r="CY50" s="1871"/>
      <c r="CZ50" s="1871"/>
    </row>
    <row r="51" spans="1:104" s="130" customFormat="1" ht="15" customHeight="1" x14ac:dyDescent="0.2">
      <c r="A51" s="2338"/>
      <c r="B51" s="291" t="s">
        <v>100</v>
      </c>
      <c r="C51" s="1415" t="s">
        <v>35</v>
      </c>
      <c r="D51" s="1425" t="s">
        <v>35</v>
      </c>
      <c r="E51" s="1425" t="s">
        <v>35</v>
      </c>
      <c r="F51" s="1425" t="s">
        <v>35</v>
      </c>
      <c r="G51" s="1435" t="s">
        <v>35</v>
      </c>
      <c r="H51" s="1445" t="s">
        <v>35</v>
      </c>
      <c r="I51" s="1425" t="s">
        <v>35</v>
      </c>
      <c r="J51" s="1425" t="s">
        <v>35</v>
      </c>
      <c r="K51" s="1425" t="s">
        <v>35</v>
      </c>
      <c r="L51" s="1455" t="s">
        <v>35</v>
      </c>
      <c r="M51" s="1463" t="s">
        <v>35</v>
      </c>
      <c r="N51" s="1425" t="s">
        <v>35</v>
      </c>
      <c r="O51" s="1425" t="s">
        <v>35</v>
      </c>
      <c r="P51" s="1425" t="s">
        <v>35</v>
      </c>
      <c r="Q51" s="1435" t="s">
        <v>35</v>
      </c>
      <c r="R51" s="1445" t="s">
        <v>35</v>
      </c>
      <c r="S51" s="1425" t="s">
        <v>35</v>
      </c>
      <c r="T51" s="1425" t="s">
        <v>35</v>
      </c>
      <c r="U51" s="1425" t="s">
        <v>35</v>
      </c>
      <c r="V51" s="1425" t="s">
        <v>35</v>
      </c>
      <c r="W51" s="1425" t="s">
        <v>35</v>
      </c>
      <c r="X51" s="1425" t="s">
        <v>35</v>
      </c>
      <c r="Y51" s="1473" t="s">
        <v>35</v>
      </c>
      <c r="Z51" s="1473" t="s">
        <v>35</v>
      </c>
      <c r="AA51" s="1473" t="s">
        <v>35</v>
      </c>
      <c r="AB51" s="1473" t="s">
        <v>35</v>
      </c>
      <c r="AC51" s="1473" t="s">
        <v>35</v>
      </c>
      <c r="AD51" s="1473" t="s">
        <v>35</v>
      </c>
      <c r="AE51" s="1473" t="s">
        <v>35</v>
      </c>
      <c r="AF51" s="1473" t="s">
        <v>35</v>
      </c>
      <c r="AG51" s="1838" t="s">
        <v>35</v>
      </c>
      <c r="AH51" s="1860"/>
      <c r="AI51" s="1860"/>
      <c r="AJ51" s="1860"/>
      <c r="AK51" s="1860"/>
      <c r="AL51" s="1860"/>
      <c r="AM51" s="1860"/>
      <c r="AN51" s="1860"/>
      <c r="AO51" s="1860"/>
      <c r="AP51" s="1860"/>
      <c r="AQ51" s="1860"/>
      <c r="AR51" s="1860"/>
      <c r="AS51" s="1860"/>
      <c r="AT51" s="1860"/>
      <c r="AU51" s="1860"/>
      <c r="AV51" s="1860"/>
      <c r="AW51" s="1860"/>
      <c r="AX51" s="1860"/>
      <c r="AY51" s="1860"/>
      <c r="AZ51" s="239"/>
      <c r="BA51" s="2354"/>
      <c r="BB51" s="165" t="s">
        <v>100</v>
      </c>
      <c r="BC51" s="1479" t="s">
        <v>35</v>
      </c>
      <c r="BD51" s="1498" t="s">
        <v>35</v>
      </c>
      <c r="BE51" s="1498" t="s">
        <v>35</v>
      </c>
      <c r="BF51" s="1498" t="s">
        <v>35</v>
      </c>
      <c r="BG51" s="1518" t="s">
        <v>35</v>
      </c>
      <c r="BH51" s="1538" t="s">
        <v>35</v>
      </c>
      <c r="BI51" s="1498" t="s">
        <v>35</v>
      </c>
      <c r="BJ51" s="1498" t="s">
        <v>35</v>
      </c>
      <c r="BK51" s="1498" t="s">
        <v>35</v>
      </c>
      <c r="BL51" s="1518" t="s">
        <v>35</v>
      </c>
      <c r="BM51" s="1538" t="s">
        <v>35</v>
      </c>
      <c r="BN51" s="1498" t="s">
        <v>35</v>
      </c>
      <c r="BO51" s="1498" t="s">
        <v>35</v>
      </c>
      <c r="BP51" s="1498" t="s">
        <v>35</v>
      </c>
      <c r="BQ51" s="1518" t="s">
        <v>35</v>
      </c>
      <c r="BR51" s="1538" t="s">
        <v>35</v>
      </c>
      <c r="BS51" s="1498" t="s">
        <v>35</v>
      </c>
      <c r="BT51" s="1498" t="s">
        <v>35</v>
      </c>
      <c r="BU51" s="1498" t="s">
        <v>35</v>
      </c>
      <c r="BV51" s="1498" t="s">
        <v>35</v>
      </c>
      <c r="BW51" s="1498" t="s">
        <v>35</v>
      </c>
      <c r="BX51" s="1498" t="s">
        <v>35</v>
      </c>
      <c r="BY51" s="1557" t="s">
        <v>35</v>
      </c>
      <c r="BZ51" s="1557" t="s">
        <v>35</v>
      </c>
      <c r="CA51" s="1557" t="s">
        <v>35</v>
      </c>
      <c r="CB51" s="1557" t="s">
        <v>35</v>
      </c>
      <c r="CC51" s="1557" t="s">
        <v>35</v>
      </c>
      <c r="CD51" s="1557" t="s">
        <v>35</v>
      </c>
      <c r="CE51" s="1557" t="s">
        <v>35</v>
      </c>
      <c r="CF51" s="1557" t="s">
        <v>35</v>
      </c>
      <c r="CG51" s="1557" t="s">
        <v>35</v>
      </c>
      <c r="CH51" s="1871"/>
      <c r="CI51" s="1871"/>
      <c r="CJ51" s="1871"/>
      <c r="CK51" s="1871"/>
      <c r="CL51" s="1871"/>
      <c r="CM51" s="1871"/>
      <c r="CN51" s="1871"/>
      <c r="CO51" s="1871"/>
      <c r="CP51" s="1871"/>
      <c r="CQ51" s="1871"/>
      <c r="CR51" s="1871"/>
      <c r="CS51" s="1871"/>
      <c r="CT51" s="1871"/>
      <c r="CU51" s="1871"/>
      <c r="CV51" s="1871"/>
      <c r="CW51" s="1871"/>
      <c r="CX51" s="1871"/>
      <c r="CY51" s="1871"/>
      <c r="CZ51" s="1871"/>
    </row>
    <row r="52" spans="1:104" s="130" customFormat="1" ht="15" customHeight="1" x14ac:dyDescent="0.2">
      <c r="A52" s="2338"/>
      <c r="B52" s="291" t="s">
        <v>68</v>
      </c>
      <c r="C52" s="1415" t="s">
        <v>35</v>
      </c>
      <c r="D52" s="1425" t="s">
        <v>35</v>
      </c>
      <c r="E52" s="1425" t="s">
        <v>35</v>
      </c>
      <c r="F52" s="1425" t="s">
        <v>35</v>
      </c>
      <c r="G52" s="1435" t="s">
        <v>35</v>
      </c>
      <c r="H52" s="1445" t="s">
        <v>35</v>
      </c>
      <c r="I52" s="1425" t="s">
        <v>35</v>
      </c>
      <c r="J52" s="1425" t="s">
        <v>35</v>
      </c>
      <c r="K52" s="1425" t="s">
        <v>35</v>
      </c>
      <c r="L52" s="1455" t="s">
        <v>35</v>
      </c>
      <c r="M52" s="1463" t="s">
        <v>35</v>
      </c>
      <c r="N52" s="1425" t="s">
        <v>35</v>
      </c>
      <c r="O52" s="1425" t="s">
        <v>35</v>
      </c>
      <c r="P52" s="1425" t="s">
        <v>35</v>
      </c>
      <c r="Q52" s="1435" t="s">
        <v>35</v>
      </c>
      <c r="R52" s="1445" t="s">
        <v>35</v>
      </c>
      <c r="S52" s="1425" t="s">
        <v>35</v>
      </c>
      <c r="T52" s="1425" t="s">
        <v>35</v>
      </c>
      <c r="U52" s="1425" t="s">
        <v>35</v>
      </c>
      <c r="V52" s="1425" t="s">
        <v>35</v>
      </c>
      <c r="W52" s="1425" t="s">
        <v>35</v>
      </c>
      <c r="X52" s="1425" t="s">
        <v>35</v>
      </c>
      <c r="Y52" s="1473" t="s">
        <v>35</v>
      </c>
      <c r="Z52" s="1473" t="s">
        <v>35</v>
      </c>
      <c r="AA52" s="1473" t="s">
        <v>35</v>
      </c>
      <c r="AB52" s="1473" t="s">
        <v>35</v>
      </c>
      <c r="AC52" s="1473" t="s">
        <v>35</v>
      </c>
      <c r="AD52" s="1473" t="s">
        <v>35</v>
      </c>
      <c r="AE52" s="1473" t="s">
        <v>35</v>
      </c>
      <c r="AF52" s="1473" t="s">
        <v>35</v>
      </c>
      <c r="AG52" s="1838" t="s">
        <v>35</v>
      </c>
      <c r="AH52" s="1860"/>
      <c r="AI52" s="1860"/>
      <c r="AJ52" s="1860"/>
      <c r="AK52" s="1860"/>
      <c r="AL52" s="1860"/>
      <c r="AM52" s="1860"/>
      <c r="AN52" s="1860"/>
      <c r="AO52" s="1860"/>
      <c r="AP52" s="1860"/>
      <c r="AQ52" s="1860"/>
      <c r="AR52" s="1860"/>
      <c r="AS52" s="1860"/>
      <c r="AT52" s="1860"/>
      <c r="AU52" s="1860"/>
      <c r="AV52" s="1860"/>
      <c r="AW52" s="1860"/>
      <c r="AX52" s="1860"/>
      <c r="AY52" s="1860"/>
      <c r="AZ52" s="239"/>
      <c r="BA52" s="2354"/>
      <c r="BB52" s="165" t="s">
        <v>68</v>
      </c>
      <c r="BC52" s="1479" t="s">
        <v>35</v>
      </c>
      <c r="BD52" s="1498" t="s">
        <v>35</v>
      </c>
      <c r="BE52" s="1498" t="s">
        <v>35</v>
      </c>
      <c r="BF52" s="1498" t="s">
        <v>35</v>
      </c>
      <c r="BG52" s="1518" t="s">
        <v>35</v>
      </c>
      <c r="BH52" s="1538" t="s">
        <v>35</v>
      </c>
      <c r="BI52" s="1498" t="s">
        <v>35</v>
      </c>
      <c r="BJ52" s="1498" t="s">
        <v>35</v>
      </c>
      <c r="BK52" s="1498" t="s">
        <v>35</v>
      </c>
      <c r="BL52" s="1518" t="s">
        <v>35</v>
      </c>
      <c r="BM52" s="1538" t="s">
        <v>35</v>
      </c>
      <c r="BN52" s="1498" t="s">
        <v>35</v>
      </c>
      <c r="BO52" s="1498" t="s">
        <v>35</v>
      </c>
      <c r="BP52" s="1498" t="s">
        <v>35</v>
      </c>
      <c r="BQ52" s="1518" t="s">
        <v>35</v>
      </c>
      <c r="BR52" s="1538" t="s">
        <v>35</v>
      </c>
      <c r="BS52" s="1498" t="s">
        <v>35</v>
      </c>
      <c r="BT52" s="1498" t="s">
        <v>35</v>
      </c>
      <c r="BU52" s="1498" t="s">
        <v>35</v>
      </c>
      <c r="BV52" s="1498" t="s">
        <v>35</v>
      </c>
      <c r="BW52" s="1498" t="s">
        <v>35</v>
      </c>
      <c r="BX52" s="1498" t="s">
        <v>35</v>
      </c>
      <c r="BY52" s="1557" t="s">
        <v>35</v>
      </c>
      <c r="BZ52" s="1557" t="s">
        <v>35</v>
      </c>
      <c r="CA52" s="1557" t="s">
        <v>35</v>
      </c>
      <c r="CB52" s="1557" t="s">
        <v>35</v>
      </c>
      <c r="CC52" s="1557" t="s">
        <v>35</v>
      </c>
      <c r="CD52" s="1557" t="s">
        <v>35</v>
      </c>
      <c r="CE52" s="1557" t="s">
        <v>35</v>
      </c>
      <c r="CF52" s="1557" t="s">
        <v>35</v>
      </c>
      <c r="CG52" s="1557" t="s">
        <v>35</v>
      </c>
      <c r="CH52" s="1871"/>
      <c r="CI52" s="1871"/>
      <c r="CJ52" s="1871"/>
      <c r="CK52" s="1871"/>
      <c r="CL52" s="1871"/>
      <c r="CM52" s="1871"/>
      <c r="CN52" s="1871"/>
      <c r="CO52" s="1871"/>
      <c r="CP52" s="1871"/>
      <c r="CQ52" s="1871"/>
      <c r="CR52" s="1871"/>
      <c r="CS52" s="1871"/>
      <c r="CT52" s="1871"/>
      <c r="CU52" s="1871"/>
      <c r="CV52" s="1871"/>
      <c r="CW52" s="1871"/>
      <c r="CX52" s="1871"/>
      <c r="CY52" s="1871"/>
      <c r="CZ52" s="1871"/>
    </row>
    <row r="53" spans="1:104" s="130" customFormat="1" ht="15" customHeight="1" x14ac:dyDescent="0.2">
      <c r="A53" s="2338" t="s">
        <v>106</v>
      </c>
      <c r="B53" s="291" t="s">
        <v>101</v>
      </c>
      <c r="C53" s="1415" t="s">
        <v>35</v>
      </c>
      <c r="D53" s="1425" t="s">
        <v>35</v>
      </c>
      <c r="E53" s="1425" t="s">
        <v>35</v>
      </c>
      <c r="F53" s="1425" t="s">
        <v>35</v>
      </c>
      <c r="G53" s="1435" t="s">
        <v>35</v>
      </c>
      <c r="H53" s="1445" t="s">
        <v>35</v>
      </c>
      <c r="I53" s="1425" t="s">
        <v>35</v>
      </c>
      <c r="J53" s="1425" t="s">
        <v>35</v>
      </c>
      <c r="K53" s="1425" t="s">
        <v>35</v>
      </c>
      <c r="L53" s="1455" t="s">
        <v>35</v>
      </c>
      <c r="M53" s="1463" t="s">
        <v>35</v>
      </c>
      <c r="N53" s="1425" t="s">
        <v>35</v>
      </c>
      <c r="O53" s="1425" t="s">
        <v>35</v>
      </c>
      <c r="P53" s="1425" t="s">
        <v>35</v>
      </c>
      <c r="Q53" s="1435" t="s">
        <v>35</v>
      </c>
      <c r="R53" s="1445" t="s">
        <v>35</v>
      </c>
      <c r="S53" s="1425" t="s">
        <v>35</v>
      </c>
      <c r="T53" s="1425" t="s">
        <v>35</v>
      </c>
      <c r="U53" s="1425" t="s">
        <v>35</v>
      </c>
      <c r="V53" s="1425" t="s">
        <v>35</v>
      </c>
      <c r="W53" s="1425" t="s">
        <v>35</v>
      </c>
      <c r="X53" s="1425" t="s">
        <v>35</v>
      </c>
      <c r="Y53" s="1473" t="s">
        <v>35</v>
      </c>
      <c r="Z53" s="1473" t="s">
        <v>35</v>
      </c>
      <c r="AA53" s="1473" t="s">
        <v>35</v>
      </c>
      <c r="AB53" s="1473" t="s">
        <v>35</v>
      </c>
      <c r="AC53" s="1473" t="s">
        <v>35</v>
      </c>
      <c r="AD53" s="1473" t="s">
        <v>35</v>
      </c>
      <c r="AE53" s="1473" t="s">
        <v>35</v>
      </c>
      <c r="AF53" s="1473" t="s">
        <v>35</v>
      </c>
      <c r="AG53" s="1838" t="s">
        <v>35</v>
      </c>
      <c r="AH53" s="1860"/>
      <c r="AI53" s="1860"/>
      <c r="AJ53" s="1860"/>
      <c r="AK53" s="1860"/>
      <c r="AL53" s="1860"/>
      <c r="AM53" s="1860"/>
      <c r="AN53" s="1860"/>
      <c r="AO53" s="1860"/>
      <c r="AP53" s="1860"/>
      <c r="AQ53" s="1860"/>
      <c r="AR53" s="1860"/>
      <c r="AS53" s="1860"/>
      <c r="AT53" s="1860"/>
      <c r="AU53" s="1860"/>
      <c r="AV53" s="1860"/>
      <c r="AW53" s="1860"/>
      <c r="AX53" s="1860"/>
      <c r="AY53" s="1860"/>
      <c r="AZ53" s="239"/>
      <c r="BA53" s="2354" t="s">
        <v>106</v>
      </c>
      <c r="BB53" s="165" t="s">
        <v>101</v>
      </c>
      <c r="BC53" s="1479" t="s">
        <v>35</v>
      </c>
      <c r="BD53" s="1498" t="s">
        <v>35</v>
      </c>
      <c r="BE53" s="1498" t="s">
        <v>35</v>
      </c>
      <c r="BF53" s="1498" t="s">
        <v>35</v>
      </c>
      <c r="BG53" s="1518" t="s">
        <v>35</v>
      </c>
      <c r="BH53" s="1538" t="s">
        <v>35</v>
      </c>
      <c r="BI53" s="1498" t="s">
        <v>35</v>
      </c>
      <c r="BJ53" s="1498" t="s">
        <v>35</v>
      </c>
      <c r="BK53" s="1498" t="s">
        <v>35</v>
      </c>
      <c r="BL53" s="1518" t="s">
        <v>35</v>
      </c>
      <c r="BM53" s="1538" t="s">
        <v>35</v>
      </c>
      <c r="BN53" s="1498" t="s">
        <v>35</v>
      </c>
      <c r="BO53" s="1498" t="s">
        <v>35</v>
      </c>
      <c r="BP53" s="1498" t="s">
        <v>35</v>
      </c>
      <c r="BQ53" s="1518" t="s">
        <v>35</v>
      </c>
      <c r="BR53" s="1538" t="s">
        <v>35</v>
      </c>
      <c r="BS53" s="1498" t="s">
        <v>35</v>
      </c>
      <c r="BT53" s="1498" t="s">
        <v>35</v>
      </c>
      <c r="BU53" s="1498" t="s">
        <v>35</v>
      </c>
      <c r="BV53" s="1498" t="s">
        <v>35</v>
      </c>
      <c r="BW53" s="1498" t="s">
        <v>35</v>
      </c>
      <c r="BX53" s="1498" t="s">
        <v>35</v>
      </c>
      <c r="BY53" s="1557" t="s">
        <v>35</v>
      </c>
      <c r="BZ53" s="1557" t="s">
        <v>35</v>
      </c>
      <c r="CA53" s="1557" t="s">
        <v>35</v>
      </c>
      <c r="CB53" s="1557" t="s">
        <v>35</v>
      </c>
      <c r="CC53" s="1557" t="s">
        <v>35</v>
      </c>
      <c r="CD53" s="1557" t="s">
        <v>35</v>
      </c>
      <c r="CE53" s="1557" t="s">
        <v>35</v>
      </c>
      <c r="CF53" s="1557" t="s">
        <v>35</v>
      </c>
      <c r="CG53" s="1557" t="s">
        <v>35</v>
      </c>
      <c r="CH53" s="1871"/>
      <c r="CI53" s="1871"/>
      <c r="CJ53" s="1871"/>
      <c r="CK53" s="1871"/>
      <c r="CL53" s="1871"/>
      <c r="CM53" s="1871"/>
      <c r="CN53" s="1871"/>
      <c r="CO53" s="1871"/>
      <c r="CP53" s="1871"/>
      <c r="CQ53" s="1871"/>
      <c r="CR53" s="1871"/>
      <c r="CS53" s="1871"/>
      <c r="CT53" s="1871"/>
      <c r="CU53" s="1871"/>
      <c r="CV53" s="1871"/>
      <c r="CW53" s="1871"/>
      <c r="CX53" s="1871"/>
      <c r="CY53" s="1871"/>
      <c r="CZ53" s="1871"/>
    </row>
    <row r="54" spans="1:104" s="130" customFormat="1" ht="15" customHeight="1" x14ac:dyDescent="0.2">
      <c r="A54" s="2338"/>
      <c r="B54" s="291" t="s">
        <v>100</v>
      </c>
      <c r="C54" s="1415" t="s">
        <v>35</v>
      </c>
      <c r="D54" s="1425" t="s">
        <v>35</v>
      </c>
      <c r="E54" s="1425" t="s">
        <v>35</v>
      </c>
      <c r="F54" s="1425" t="s">
        <v>35</v>
      </c>
      <c r="G54" s="1435" t="s">
        <v>35</v>
      </c>
      <c r="H54" s="1445" t="s">
        <v>35</v>
      </c>
      <c r="I54" s="1425" t="s">
        <v>35</v>
      </c>
      <c r="J54" s="1425" t="s">
        <v>35</v>
      </c>
      <c r="K54" s="1425" t="s">
        <v>35</v>
      </c>
      <c r="L54" s="1455" t="s">
        <v>35</v>
      </c>
      <c r="M54" s="1463" t="s">
        <v>35</v>
      </c>
      <c r="N54" s="1425" t="s">
        <v>35</v>
      </c>
      <c r="O54" s="1425" t="s">
        <v>35</v>
      </c>
      <c r="P54" s="1425" t="s">
        <v>35</v>
      </c>
      <c r="Q54" s="1435" t="s">
        <v>35</v>
      </c>
      <c r="R54" s="1445" t="s">
        <v>35</v>
      </c>
      <c r="S54" s="1425" t="s">
        <v>35</v>
      </c>
      <c r="T54" s="1425" t="s">
        <v>35</v>
      </c>
      <c r="U54" s="1425" t="s">
        <v>35</v>
      </c>
      <c r="V54" s="1425" t="s">
        <v>35</v>
      </c>
      <c r="W54" s="1425" t="s">
        <v>35</v>
      </c>
      <c r="X54" s="1425" t="s">
        <v>35</v>
      </c>
      <c r="Y54" s="1473" t="s">
        <v>35</v>
      </c>
      <c r="Z54" s="1473" t="s">
        <v>35</v>
      </c>
      <c r="AA54" s="1473" t="s">
        <v>35</v>
      </c>
      <c r="AB54" s="1473" t="s">
        <v>35</v>
      </c>
      <c r="AC54" s="1473" t="s">
        <v>35</v>
      </c>
      <c r="AD54" s="1473" t="s">
        <v>35</v>
      </c>
      <c r="AE54" s="1473" t="s">
        <v>35</v>
      </c>
      <c r="AF54" s="1473" t="s">
        <v>35</v>
      </c>
      <c r="AG54" s="1838" t="s">
        <v>35</v>
      </c>
      <c r="AH54" s="1860"/>
      <c r="AI54" s="1860"/>
      <c r="AJ54" s="1860"/>
      <c r="AK54" s="1860"/>
      <c r="AL54" s="1860"/>
      <c r="AM54" s="1860"/>
      <c r="AN54" s="1860"/>
      <c r="AO54" s="1860"/>
      <c r="AP54" s="1860"/>
      <c r="AQ54" s="1860"/>
      <c r="AR54" s="1860"/>
      <c r="AS54" s="1860"/>
      <c r="AT54" s="1860"/>
      <c r="AU54" s="1860"/>
      <c r="AV54" s="1860"/>
      <c r="AW54" s="1860"/>
      <c r="AX54" s="1860"/>
      <c r="AY54" s="1860"/>
      <c r="AZ54" s="239"/>
      <c r="BA54" s="2354"/>
      <c r="BB54" s="165" t="s">
        <v>100</v>
      </c>
      <c r="BC54" s="1479" t="s">
        <v>35</v>
      </c>
      <c r="BD54" s="1498" t="s">
        <v>35</v>
      </c>
      <c r="BE54" s="1498" t="s">
        <v>35</v>
      </c>
      <c r="BF54" s="1498" t="s">
        <v>35</v>
      </c>
      <c r="BG54" s="1518" t="s">
        <v>35</v>
      </c>
      <c r="BH54" s="1538" t="s">
        <v>35</v>
      </c>
      <c r="BI54" s="1498" t="s">
        <v>35</v>
      </c>
      <c r="BJ54" s="1498" t="s">
        <v>35</v>
      </c>
      <c r="BK54" s="1498" t="s">
        <v>35</v>
      </c>
      <c r="BL54" s="1518" t="s">
        <v>35</v>
      </c>
      <c r="BM54" s="1538" t="s">
        <v>35</v>
      </c>
      <c r="BN54" s="1498" t="s">
        <v>35</v>
      </c>
      <c r="BO54" s="1498" t="s">
        <v>35</v>
      </c>
      <c r="BP54" s="1498" t="s">
        <v>35</v>
      </c>
      <c r="BQ54" s="1518" t="s">
        <v>35</v>
      </c>
      <c r="BR54" s="1538" t="s">
        <v>35</v>
      </c>
      <c r="BS54" s="1498" t="s">
        <v>35</v>
      </c>
      <c r="BT54" s="1498" t="s">
        <v>35</v>
      </c>
      <c r="BU54" s="1498" t="s">
        <v>35</v>
      </c>
      <c r="BV54" s="1498" t="s">
        <v>35</v>
      </c>
      <c r="BW54" s="1498" t="s">
        <v>35</v>
      </c>
      <c r="BX54" s="1498" t="s">
        <v>35</v>
      </c>
      <c r="BY54" s="1557" t="s">
        <v>35</v>
      </c>
      <c r="BZ54" s="1557" t="s">
        <v>35</v>
      </c>
      <c r="CA54" s="1557" t="s">
        <v>35</v>
      </c>
      <c r="CB54" s="1557" t="s">
        <v>35</v>
      </c>
      <c r="CC54" s="1557" t="s">
        <v>35</v>
      </c>
      <c r="CD54" s="1557" t="s">
        <v>35</v>
      </c>
      <c r="CE54" s="1557" t="s">
        <v>35</v>
      </c>
      <c r="CF54" s="1557" t="s">
        <v>35</v>
      </c>
      <c r="CG54" s="1557" t="s">
        <v>35</v>
      </c>
      <c r="CH54" s="1871"/>
      <c r="CI54" s="1871"/>
      <c r="CJ54" s="1871"/>
      <c r="CK54" s="1871"/>
      <c r="CL54" s="1871"/>
      <c r="CM54" s="1871"/>
      <c r="CN54" s="1871"/>
      <c r="CO54" s="1871"/>
      <c r="CP54" s="1871"/>
      <c r="CQ54" s="1871"/>
      <c r="CR54" s="1871"/>
      <c r="CS54" s="1871"/>
      <c r="CT54" s="1871"/>
      <c r="CU54" s="1871"/>
      <c r="CV54" s="1871"/>
      <c r="CW54" s="1871"/>
      <c r="CX54" s="1871"/>
      <c r="CY54" s="1871"/>
      <c r="CZ54" s="1871"/>
    </row>
    <row r="55" spans="1:104" s="130" customFormat="1" ht="15" customHeight="1" x14ac:dyDescent="0.2">
      <c r="A55" s="2379"/>
      <c r="B55" s="292" t="s">
        <v>68</v>
      </c>
      <c r="C55" s="1418" t="s">
        <v>35</v>
      </c>
      <c r="D55" s="1428" t="s">
        <v>35</v>
      </c>
      <c r="E55" s="1428" t="s">
        <v>35</v>
      </c>
      <c r="F55" s="1428" t="s">
        <v>35</v>
      </c>
      <c r="G55" s="1438" t="s">
        <v>35</v>
      </c>
      <c r="H55" s="1448" t="s">
        <v>35</v>
      </c>
      <c r="I55" s="1428" t="s">
        <v>35</v>
      </c>
      <c r="J55" s="1428" t="s">
        <v>35</v>
      </c>
      <c r="K55" s="1428" t="s">
        <v>35</v>
      </c>
      <c r="L55" s="1458" t="s">
        <v>35</v>
      </c>
      <c r="M55" s="1465" t="s">
        <v>35</v>
      </c>
      <c r="N55" s="1428" t="s">
        <v>35</v>
      </c>
      <c r="O55" s="1428" t="s">
        <v>35</v>
      </c>
      <c r="P55" s="1428" t="s">
        <v>35</v>
      </c>
      <c r="Q55" s="1438" t="s">
        <v>35</v>
      </c>
      <c r="R55" s="1793" t="s">
        <v>35</v>
      </c>
      <c r="S55" s="1794" t="s">
        <v>35</v>
      </c>
      <c r="T55" s="1794" t="s">
        <v>35</v>
      </c>
      <c r="U55" s="1794" t="s">
        <v>35</v>
      </c>
      <c r="V55" s="1794" t="s">
        <v>35</v>
      </c>
      <c r="W55" s="1794" t="s">
        <v>35</v>
      </c>
      <c r="X55" s="1794" t="s">
        <v>35</v>
      </c>
      <c r="Y55" s="1794" t="s">
        <v>35</v>
      </c>
      <c r="Z55" s="1794" t="s">
        <v>35</v>
      </c>
      <c r="AA55" s="1794" t="s">
        <v>35</v>
      </c>
      <c r="AB55" s="1794" t="s">
        <v>35</v>
      </c>
      <c r="AC55" s="1794" t="s">
        <v>35</v>
      </c>
      <c r="AD55" s="1794" t="s">
        <v>35</v>
      </c>
      <c r="AE55" s="1794" t="s">
        <v>35</v>
      </c>
      <c r="AF55" s="1794" t="s">
        <v>35</v>
      </c>
      <c r="AG55" s="1840" t="s">
        <v>35</v>
      </c>
      <c r="AH55" s="1861"/>
      <c r="AI55" s="1861"/>
      <c r="AJ55" s="1861"/>
      <c r="AK55" s="1861"/>
      <c r="AL55" s="1861"/>
      <c r="AM55" s="1861"/>
      <c r="AN55" s="1861"/>
      <c r="AO55" s="1861"/>
      <c r="AP55" s="1861"/>
      <c r="AQ55" s="1861"/>
      <c r="AR55" s="1861"/>
      <c r="AS55" s="1861"/>
      <c r="AT55" s="1861"/>
      <c r="AU55" s="1861"/>
      <c r="AV55" s="1861"/>
      <c r="AW55" s="1861"/>
      <c r="AX55" s="1861"/>
      <c r="AY55" s="1861"/>
      <c r="AZ55" s="239"/>
      <c r="BA55" s="2380"/>
      <c r="BB55" s="166" t="s">
        <v>68</v>
      </c>
      <c r="BC55" s="1480" t="s">
        <v>35</v>
      </c>
      <c r="BD55" s="1499" t="s">
        <v>35</v>
      </c>
      <c r="BE55" s="1499" t="s">
        <v>35</v>
      </c>
      <c r="BF55" s="1499" t="s">
        <v>35</v>
      </c>
      <c r="BG55" s="1519" t="s">
        <v>35</v>
      </c>
      <c r="BH55" s="1539" t="s">
        <v>35</v>
      </c>
      <c r="BI55" s="1499" t="s">
        <v>35</v>
      </c>
      <c r="BJ55" s="1499" t="s">
        <v>35</v>
      </c>
      <c r="BK55" s="1499" t="s">
        <v>35</v>
      </c>
      <c r="BL55" s="1519" t="s">
        <v>35</v>
      </c>
      <c r="BM55" s="1539" t="s">
        <v>35</v>
      </c>
      <c r="BN55" s="1499" t="s">
        <v>35</v>
      </c>
      <c r="BO55" s="1499" t="s">
        <v>35</v>
      </c>
      <c r="BP55" s="1499" t="s">
        <v>35</v>
      </c>
      <c r="BQ55" s="1519" t="s">
        <v>35</v>
      </c>
      <c r="BR55" s="1795" t="s">
        <v>35</v>
      </c>
      <c r="BS55" s="1796" t="s">
        <v>35</v>
      </c>
      <c r="BT55" s="1796" t="s">
        <v>35</v>
      </c>
      <c r="BU55" s="1796" t="s">
        <v>35</v>
      </c>
      <c r="BV55" s="1796" t="s">
        <v>35</v>
      </c>
      <c r="BW55" s="1796" t="s">
        <v>35</v>
      </c>
      <c r="BX55" s="1796" t="s">
        <v>35</v>
      </c>
      <c r="BY55" s="1796" t="s">
        <v>35</v>
      </c>
      <c r="BZ55" s="1572" t="s">
        <v>35</v>
      </c>
      <c r="CA55" s="1572" t="s">
        <v>35</v>
      </c>
      <c r="CB55" s="1572" t="s">
        <v>35</v>
      </c>
      <c r="CC55" s="1572" t="s">
        <v>35</v>
      </c>
      <c r="CD55" s="1572" t="s">
        <v>35</v>
      </c>
      <c r="CE55" s="1572" t="s">
        <v>35</v>
      </c>
      <c r="CF55" s="1572" t="s">
        <v>35</v>
      </c>
      <c r="CG55" s="1572" t="s">
        <v>35</v>
      </c>
      <c r="CH55" s="1872"/>
      <c r="CI55" s="1872"/>
      <c r="CJ55" s="1872"/>
      <c r="CK55" s="1872"/>
      <c r="CL55" s="1872"/>
      <c r="CM55" s="1872"/>
      <c r="CN55" s="1872"/>
      <c r="CO55" s="1872"/>
      <c r="CP55" s="1872"/>
      <c r="CQ55" s="1872"/>
      <c r="CR55" s="1872"/>
      <c r="CS55" s="1872"/>
      <c r="CT55" s="1872"/>
      <c r="CU55" s="1872"/>
      <c r="CV55" s="1872"/>
      <c r="CW55" s="1872"/>
      <c r="CX55" s="1872"/>
      <c r="CY55" s="1872"/>
      <c r="CZ55" s="1872"/>
    </row>
    <row r="56" spans="1:104" s="807" customFormat="1" ht="15" customHeight="1" x14ac:dyDescent="0.2">
      <c r="A56" s="132"/>
      <c r="B56" s="204"/>
      <c r="C56" s="2339" t="s">
        <v>115</v>
      </c>
      <c r="D56" s="2340"/>
      <c r="E56" s="2340"/>
      <c r="F56" s="2340"/>
      <c r="G56" s="2341"/>
      <c r="H56" s="2342" t="s">
        <v>38</v>
      </c>
      <c r="I56" s="2343"/>
      <c r="J56" s="2343"/>
      <c r="K56" s="2343"/>
      <c r="L56" s="2344"/>
      <c r="M56" s="2345" t="s">
        <v>37</v>
      </c>
      <c r="N56" s="2343"/>
      <c r="O56" s="2343"/>
      <c r="P56" s="2343"/>
      <c r="Q56" s="2344"/>
      <c r="R56" s="1785" t="s">
        <v>140</v>
      </c>
      <c r="S56" s="1822"/>
      <c r="T56" s="1822"/>
      <c r="U56" s="1822"/>
      <c r="V56" s="1822"/>
      <c r="W56" s="1822"/>
      <c r="X56" s="1822"/>
      <c r="Y56" s="1822"/>
      <c r="Z56" s="1822"/>
      <c r="AA56" s="1822"/>
      <c r="AB56" s="1822"/>
      <c r="AC56" s="1822"/>
      <c r="AD56" s="1822"/>
      <c r="AE56" s="1822"/>
      <c r="AF56" s="1822"/>
      <c r="AG56" s="1823"/>
      <c r="AH56" s="962"/>
      <c r="AI56" s="962"/>
      <c r="AJ56" s="962"/>
      <c r="AK56" s="962"/>
      <c r="AL56" s="962"/>
      <c r="AM56" s="962"/>
      <c r="AN56" s="962"/>
      <c r="AO56" s="962"/>
      <c r="AP56" s="962"/>
      <c r="AQ56" s="962"/>
      <c r="AR56" s="962"/>
      <c r="AS56" s="962"/>
      <c r="AT56" s="962"/>
      <c r="AU56" s="962"/>
      <c r="AV56" s="962"/>
      <c r="AW56" s="962"/>
      <c r="AX56" s="962"/>
      <c r="AY56" s="962"/>
      <c r="AZ56" s="240"/>
      <c r="BA56" s="241" t="s">
        <v>131</v>
      </c>
      <c r="BB56" s="115" t="s">
        <v>96</v>
      </c>
      <c r="BC56" s="2397" t="s">
        <v>115</v>
      </c>
      <c r="BD56" s="2398"/>
      <c r="BE56" s="2398"/>
      <c r="BF56" s="2398"/>
      <c r="BG56" s="2399"/>
      <c r="BH56" s="2400" t="s">
        <v>38</v>
      </c>
      <c r="BI56" s="2398"/>
      <c r="BJ56" s="2398"/>
      <c r="BK56" s="2398"/>
      <c r="BL56" s="2399"/>
      <c r="BM56" s="2400" t="s">
        <v>37</v>
      </c>
      <c r="BN56" s="2398"/>
      <c r="BO56" s="2398"/>
      <c r="BP56" s="2398"/>
      <c r="BQ56" s="2401"/>
      <c r="BR56" s="1789" t="s">
        <v>140</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pans="1:104" s="807" customFormat="1" ht="24" x14ac:dyDescent="0.2">
      <c r="A57" s="205" t="s">
        <v>69</v>
      </c>
      <c r="B57" s="278"/>
      <c r="C57" s="407" t="s">
        <v>0</v>
      </c>
      <c r="D57" s="408" t="s">
        <v>1</v>
      </c>
      <c r="E57" s="408" t="s">
        <v>2</v>
      </c>
      <c r="F57" s="408" t="s">
        <v>3</v>
      </c>
      <c r="G57" s="409" t="s">
        <v>4</v>
      </c>
      <c r="H57" s="1096" t="s">
        <v>0</v>
      </c>
      <c r="I57" s="1032" t="s">
        <v>1</v>
      </c>
      <c r="J57" s="1032" t="s">
        <v>2</v>
      </c>
      <c r="K57" s="1032" t="s">
        <v>3</v>
      </c>
      <c r="L57" s="1033" t="s">
        <v>4</v>
      </c>
      <c r="M57" s="1082" t="s">
        <v>0</v>
      </c>
      <c r="N57" s="1032" t="s">
        <v>1</v>
      </c>
      <c r="O57" s="1032" t="s">
        <v>2</v>
      </c>
      <c r="P57" s="1032" t="s">
        <v>3</v>
      </c>
      <c r="Q57" s="1113" t="s">
        <v>4</v>
      </c>
      <c r="R57" s="1096" t="s">
        <v>156</v>
      </c>
      <c r="S57" s="1032" t="s">
        <v>157</v>
      </c>
      <c r="T57" s="1032" t="s">
        <v>158</v>
      </c>
      <c r="U57" s="1032" t="s">
        <v>159</v>
      </c>
      <c r="V57" s="1032" t="s">
        <v>160</v>
      </c>
      <c r="W57" s="1032" t="s">
        <v>161</v>
      </c>
      <c r="X57" s="1032" t="s">
        <v>162</v>
      </c>
      <c r="Y57" s="1032" t="s">
        <v>163</v>
      </c>
      <c r="Z57" s="1032" t="s">
        <v>164</v>
      </c>
      <c r="AA57" s="1032" t="s">
        <v>165</v>
      </c>
      <c r="AB57" s="1032" t="s">
        <v>166</v>
      </c>
      <c r="AC57" s="1032" t="s">
        <v>167</v>
      </c>
      <c r="AD57" s="1032" t="s">
        <v>168</v>
      </c>
      <c r="AE57" s="1032" t="s">
        <v>169</v>
      </c>
      <c r="AF57" s="1032" t="s">
        <v>170</v>
      </c>
      <c r="AG57" s="1034" t="s">
        <v>171</v>
      </c>
      <c r="AH57" s="962"/>
      <c r="AI57" s="962"/>
      <c r="AJ57" s="962"/>
      <c r="AK57" s="962"/>
      <c r="AL57" s="962"/>
      <c r="AM57" s="962"/>
      <c r="AN57" s="962"/>
      <c r="AO57" s="962"/>
      <c r="AP57" s="962"/>
      <c r="AQ57" s="962"/>
      <c r="AR57" s="962"/>
      <c r="AS57" s="962"/>
      <c r="AT57" s="962"/>
      <c r="AU57" s="962"/>
      <c r="AV57" s="962"/>
      <c r="AW57" s="962"/>
      <c r="AX57" s="962"/>
      <c r="AY57" s="962"/>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156</v>
      </c>
      <c r="BS57" s="184" t="s">
        <v>157</v>
      </c>
      <c r="BT57" s="184" t="s">
        <v>158</v>
      </c>
      <c r="BU57" s="184" t="s">
        <v>159</v>
      </c>
      <c r="BV57" s="184" t="s">
        <v>160</v>
      </c>
      <c r="BW57" s="184" t="s">
        <v>161</v>
      </c>
      <c r="BX57" s="184" t="s">
        <v>162</v>
      </c>
      <c r="BY57" s="185" t="s">
        <v>163</v>
      </c>
      <c r="BZ57" s="185" t="s">
        <v>164</v>
      </c>
      <c r="CA57" s="185" t="s">
        <v>165</v>
      </c>
      <c r="CB57" s="185" t="s">
        <v>166</v>
      </c>
      <c r="CC57" s="185" t="s">
        <v>167</v>
      </c>
      <c r="CD57" s="185" t="s">
        <v>168</v>
      </c>
      <c r="CE57" s="185" t="s">
        <v>169</v>
      </c>
      <c r="CF57" s="185" t="s">
        <v>170</v>
      </c>
      <c r="CG57" s="185" t="s">
        <v>171</v>
      </c>
      <c r="CH57" s="1873"/>
      <c r="CI57" s="1873"/>
      <c r="CJ57" s="1873"/>
      <c r="CK57" s="1873"/>
      <c r="CL57" s="1873"/>
      <c r="CM57" s="1873"/>
      <c r="CN57" s="1873"/>
      <c r="CO57" s="1873"/>
      <c r="CP57" s="1873"/>
      <c r="CQ57" s="1873"/>
      <c r="CR57" s="1873"/>
      <c r="CS57" s="1873"/>
      <c r="CT57" s="1873"/>
      <c r="CU57" s="1873"/>
      <c r="CV57" s="1873"/>
      <c r="CW57" s="1873"/>
      <c r="CX57" s="1873"/>
      <c r="CY57" s="1873"/>
      <c r="CZ57" s="1873"/>
    </row>
    <row r="58" spans="1:104" s="807" customFormat="1" ht="15" customHeight="1" x14ac:dyDescent="0.2">
      <c r="A58" s="2333" t="s">
        <v>173</v>
      </c>
      <c r="B58" s="1387" t="s">
        <v>174</v>
      </c>
      <c r="C58" s="1208">
        <v>36.747569311862748</v>
      </c>
      <c r="D58" s="1209">
        <v>47.995900847456376</v>
      </c>
      <c r="E58" s="1209">
        <v>52.026362727507333</v>
      </c>
      <c r="F58" s="1209">
        <v>62.724015073257</v>
      </c>
      <c r="G58" s="1210">
        <v>77.476665686241915</v>
      </c>
      <c r="H58" s="1211">
        <v>32.381565507326243</v>
      </c>
      <c r="I58" s="1209">
        <v>43.539240643305682</v>
      </c>
      <c r="J58" s="1209">
        <v>53.665467372098711</v>
      </c>
      <c r="K58" s="1209">
        <v>63.038911903055691</v>
      </c>
      <c r="L58" s="1212">
        <v>79.036841455577047</v>
      </c>
      <c r="M58" s="1213">
        <v>44.148365888043948</v>
      </c>
      <c r="N58" s="1209">
        <v>63.490298438990486</v>
      </c>
      <c r="O58" s="1209">
        <v>66.589249940290799</v>
      </c>
      <c r="P58" s="1209">
        <v>74.276437306749671</v>
      </c>
      <c r="Q58" s="1210">
        <v>74.745855768810415</v>
      </c>
      <c r="R58" s="1211">
        <v>93.428083879465447</v>
      </c>
      <c r="S58" s="1209">
        <v>4.1604628598868594</v>
      </c>
      <c r="T58" s="1209">
        <v>7.4943832187454831</v>
      </c>
      <c r="U58" s="1209">
        <v>64.944345304699553</v>
      </c>
      <c r="V58" s="1209">
        <v>54.919691287285168</v>
      </c>
      <c r="W58" s="1209">
        <v>83.513913543856759</v>
      </c>
      <c r="X58" s="1209">
        <v>95.163631241535043</v>
      </c>
      <c r="Y58" s="1209">
        <v>16.460902663216288</v>
      </c>
      <c r="Z58" s="1209">
        <v>83.477313578637535</v>
      </c>
      <c r="AA58" s="1209">
        <v>19.055736972073369</v>
      </c>
      <c r="AB58" s="1209">
        <v>97.647467035109855</v>
      </c>
      <c r="AC58" s="1209">
        <v>15.813717297314492</v>
      </c>
      <c r="AD58" s="1209">
        <v>93.004291231220634</v>
      </c>
      <c r="AE58" s="1209">
        <v>97.94290331496704</v>
      </c>
      <c r="AF58" s="1209">
        <v>50.031072141034393</v>
      </c>
      <c r="AG58" s="1841">
        <v>96.967603464180584</v>
      </c>
      <c r="AH58" s="962"/>
      <c r="AI58" s="962"/>
      <c r="AJ58" s="962"/>
      <c r="AK58" s="962"/>
      <c r="AL58" s="962"/>
      <c r="AM58" s="962"/>
      <c r="AN58" s="962"/>
      <c r="AO58" s="962"/>
      <c r="AP58" s="962"/>
      <c r="AQ58" s="962"/>
      <c r="AR58" s="962"/>
      <c r="AS58" s="962"/>
      <c r="AT58" s="962"/>
      <c r="AU58" s="962"/>
      <c r="AV58" s="962"/>
      <c r="AW58" s="962"/>
      <c r="AX58" s="962"/>
      <c r="AY58" s="962"/>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440"/>
      <c r="CE58" s="440"/>
      <c r="CF58" s="440"/>
      <c r="CG58" s="440"/>
      <c r="CH58" s="1874"/>
      <c r="CI58" s="1874"/>
      <c r="CJ58" s="1874"/>
      <c r="CK58" s="1874"/>
      <c r="CL58" s="1874"/>
      <c r="CM58" s="1874"/>
      <c r="CN58" s="1874"/>
      <c r="CO58" s="1874"/>
      <c r="CP58" s="1874"/>
      <c r="CQ58" s="1874"/>
      <c r="CR58" s="1874"/>
      <c r="CS58" s="1874"/>
      <c r="CT58" s="1874"/>
      <c r="CU58" s="1874"/>
      <c r="CV58" s="1874"/>
      <c r="CW58" s="1874"/>
      <c r="CX58" s="1874"/>
      <c r="CY58" s="1874"/>
      <c r="CZ58" s="1874"/>
    </row>
    <row r="59" spans="1:104" s="807" customFormat="1" ht="15" customHeight="1" x14ac:dyDescent="0.2">
      <c r="A59" s="2334"/>
      <c r="B59" s="1388" t="s">
        <v>175</v>
      </c>
      <c r="C59" s="1214">
        <v>4.5638798686920969</v>
      </c>
      <c r="D59" s="1215">
        <v>2.5443064718570643</v>
      </c>
      <c r="E59" s="1215">
        <v>1.0100086141240094</v>
      </c>
      <c r="F59" s="1215">
        <v>2.3902093888263987</v>
      </c>
      <c r="G59" s="1216">
        <v>0.95902333442569443</v>
      </c>
      <c r="H59" s="1217">
        <v>3.4907487371768986</v>
      </c>
      <c r="I59" s="1215">
        <v>2.3366691985106711</v>
      </c>
      <c r="J59" s="1215">
        <v>2.1374003075414936</v>
      </c>
      <c r="K59" s="1215">
        <v>1.9891662654148576</v>
      </c>
      <c r="L59" s="1218">
        <v>0.80505885050485937</v>
      </c>
      <c r="M59" s="1219">
        <v>9.7385885336642115</v>
      </c>
      <c r="N59" s="1215">
        <v>3.0291316862407518</v>
      </c>
      <c r="O59" s="1215">
        <v>3.2398314086504598</v>
      </c>
      <c r="P59" s="1215">
        <v>2.390043207229676</v>
      </c>
      <c r="Q59" s="1216">
        <v>2.4030383764983037</v>
      </c>
      <c r="R59" s="1217">
        <v>1.3538452002382124</v>
      </c>
      <c r="S59" s="1215">
        <v>0.1446098258985612</v>
      </c>
      <c r="T59" s="1215">
        <v>0.14824457345904324</v>
      </c>
      <c r="U59" s="1215">
        <v>6.5004375266469516</v>
      </c>
      <c r="V59" s="1215">
        <v>1.8024393670318988</v>
      </c>
      <c r="W59" s="1215">
        <v>2.7638737859464659</v>
      </c>
      <c r="X59" s="1215">
        <v>1.6903821391036122</v>
      </c>
      <c r="Y59" s="1215">
        <v>3.8946090554360269</v>
      </c>
      <c r="Z59" s="1215">
        <v>1.7009749482537058</v>
      </c>
      <c r="AA59" s="1215">
        <v>0.11064358687754017</v>
      </c>
      <c r="AB59" s="1215">
        <v>1.7263711376279813</v>
      </c>
      <c r="AC59" s="1215">
        <v>2.8442366167213717</v>
      </c>
      <c r="AD59" s="1215">
        <v>2.3923123076298491</v>
      </c>
      <c r="AE59" s="1215">
        <v>0</v>
      </c>
      <c r="AF59" s="1215">
        <v>5.4592569025304964</v>
      </c>
      <c r="AG59" s="1842">
        <v>1.2126179287324468</v>
      </c>
      <c r="AH59" s="962"/>
      <c r="AI59" s="962"/>
      <c r="AJ59" s="962"/>
      <c r="AK59" s="962"/>
      <c r="AL59" s="962"/>
      <c r="AM59" s="962"/>
      <c r="AN59" s="962"/>
      <c r="AO59" s="962"/>
      <c r="AP59" s="962"/>
      <c r="AQ59" s="962"/>
      <c r="AR59" s="962"/>
      <c r="AS59" s="962"/>
      <c r="AT59" s="962"/>
      <c r="AU59" s="962"/>
      <c r="AV59" s="962"/>
      <c r="AW59" s="962"/>
      <c r="AX59" s="962"/>
      <c r="AY59" s="962"/>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442"/>
      <c r="CE59" s="442"/>
      <c r="CF59" s="442"/>
      <c r="CG59" s="442"/>
      <c r="CH59" s="1875"/>
      <c r="CI59" s="1875"/>
      <c r="CJ59" s="1875"/>
      <c r="CK59" s="1875"/>
      <c r="CL59" s="1875"/>
      <c r="CM59" s="1875"/>
      <c r="CN59" s="1875"/>
      <c r="CO59" s="1875"/>
      <c r="CP59" s="1875"/>
      <c r="CQ59" s="1875"/>
      <c r="CR59" s="1875"/>
      <c r="CS59" s="1875"/>
      <c r="CT59" s="1875"/>
      <c r="CU59" s="1875"/>
      <c r="CV59" s="1875"/>
      <c r="CW59" s="1875"/>
      <c r="CX59" s="1875"/>
      <c r="CY59" s="1875"/>
      <c r="CZ59" s="1875"/>
    </row>
    <row r="60" spans="1:104" s="807" customFormat="1" ht="15" customHeight="1" x14ac:dyDescent="0.2">
      <c r="A60" s="2334"/>
      <c r="B60" s="1388" t="s">
        <v>176</v>
      </c>
      <c r="C60" s="1214">
        <v>0.45509002415177729</v>
      </c>
      <c r="D60" s="1215">
        <v>0.2825438128530095</v>
      </c>
      <c r="E60" s="1215">
        <v>0.20340410807039655</v>
      </c>
      <c r="F60" s="1215">
        <v>0.28048652998570106</v>
      </c>
      <c r="G60" s="1216">
        <v>0.228155305923369</v>
      </c>
      <c r="H60" s="1217">
        <v>0</v>
      </c>
      <c r="I60" s="1215">
        <v>0.11285096483798789</v>
      </c>
      <c r="J60" s="1215">
        <v>0</v>
      </c>
      <c r="K60" s="1215">
        <v>0.16705040492568965</v>
      </c>
      <c r="L60" s="1218">
        <v>0.22285239160144155</v>
      </c>
      <c r="M60" s="1219">
        <v>2.3536153801621547</v>
      </c>
      <c r="N60" s="1215">
        <v>1.1530134932050375</v>
      </c>
      <c r="O60" s="1215">
        <v>0.5386718148708145</v>
      </c>
      <c r="P60" s="1215">
        <v>0.54339608219863145</v>
      </c>
      <c r="Q60" s="1216">
        <v>0.74968412403828488</v>
      </c>
      <c r="R60" s="1217">
        <v>0.13625226119970849</v>
      </c>
      <c r="S60" s="1215">
        <v>0</v>
      </c>
      <c r="T60" s="1215">
        <v>0</v>
      </c>
      <c r="U60" s="1215">
        <v>0</v>
      </c>
      <c r="V60" s="1215">
        <v>1.1518488835413172</v>
      </c>
      <c r="W60" s="1215">
        <v>0.39483911227806656</v>
      </c>
      <c r="X60" s="1215">
        <v>1.2590309801236191E-2</v>
      </c>
      <c r="Y60" s="1215">
        <v>0</v>
      </c>
      <c r="Z60" s="1215">
        <v>1.4892474578532251</v>
      </c>
      <c r="AA60" s="1215">
        <v>0</v>
      </c>
      <c r="AB60" s="1215">
        <v>0</v>
      </c>
      <c r="AC60" s="1215">
        <v>0</v>
      </c>
      <c r="AD60" s="1215">
        <v>0.63861136495742854</v>
      </c>
      <c r="AE60" s="1215">
        <v>0</v>
      </c>
      <c r="AF60" s="1215">
        <v>1.7603028401266887</v>
      </c>
      <c r="AG60" s="1842">
        <v>0</v>
      </c>
      <c r="AH60" s="962"/>
      <c r="AI60" s="962"/>
      <c r="AJ60" s="962"/>
      <c r="AK60" s="962"/>
      <c r="AL60" s="962"/>
      <c r="AM60" s="962"/>
      <c r="AN60" s="962"/>
      <c r="AO60" s="962"/>
      <c r="AP60" s="962"/>
      <c r="AQ60" s="962"/>
      <c r="AR60" s="962"/>
      <c r="AS60" s="962"/>
      <c r="AT60" s="962"/>
      <c r="AU60" s="962"/>
      <c r="AV60" s="962"/>
      <c r="AW60" s="962"/>
      <c r="AX60" s="962"/>
      <c r="AY60" s="962"/>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442"/>
      <c r="CE60" s="442"/>
      <c r="CF60" s="442"/>
      <c r="CG60" s="442"/>
      <c r="CH60" s="1875"/>
      <c r="CI60" s="1875"/>
      <c r="CJ60" s="1875"/>
      <c r="CK60" s="1875"/>
      <c r="CL60" s="1875"/>
      <c r="CM60" s="1875"/>
      <c r="CN60" s="1875"/>
      <c r="CO60" s="1875"/>
      <c r="CP60" s="1875"/>
      <c r="CQ60" s="1875"/>
      <c r="CR60" s="1875"/>
      <c r="CS60" s="1875"/>
      <c r="CT60" s="1875"/>
      <c r="CU60" s="1875"/>
      <c r="CV60" s="1875"/>
      <c r="CW60" s="1875"/>
      <c r="CX60" s="1875"/>
      <c r="CY60" s="1875"/>
      <c r="CZ60" s="1875"/>
    </row>
    <row r="61" spans="1:104" s="807" customFormat="1" ht="15" customHeight="1" x14ac:dyDescent="0.2">
      <c r="A61" s="2334"/>
      <c r="B61" s="1388" t="s">
        <v>177</v>
      </c>
      <c r="C61" s="1214">
        <v>4.8898812953148827</v>
      </c>
      <c r="D61" s="1215">
        <v>4.1481284135953738</v>
      </c>
      <c r="E61" s="1215">
        <v>2.3402361437613708</v>
      </c>
      <c r="F61" s="1215">
        <v>4.0050243907359473</v>
      </c>
      <c r="G61" s="1216">
        <v>2.9664022157860344</v>
      </c>
      <c r="H61" s="1217">
        <v>3.0075370775592662</v>
      </c>
      <c r="I61" s="1215">
        <v>2.5723451101039858</v>
      </c>
      <c r="J61" s="1215">
        <v>2.4510007675066507</v>
      </c>
      <c r="K61" s="1215">
        <v>2.4606552967476611</v>
      </c>
      <c r="L61" s="1218">
        <v>2.0186649312378209</v>
      </c>
      <c r="M61" s="1219">
        <v>9.7207358603223177</v>
      </c>
      <c r="N61" s="1215">
        <v>11.506575495770335</v>
      </c>
      <c r="O61" s="1215">
        <v>11.226822488248335</v>
      </c>
      <c r="P61" s="1215">
        <v>8.165451765219899</v>
      </c>
      <c r="Q61" s="1216">
        <v>11.762401411954514</v>
      </c>
      <c r="R61" s="1217">
        <v>1.1431018154451278</v>
      </c>
      <c r="S61" s="1215">
        <v>0</v>
      </c>
      <c r="T61" s="1215">
        <v>0.10330164847372242</v>
      </c>
      <c r="U61" s="1215">
        <v>10.92316341881962</v>
      </c>
      <c r="V61" s="1215">
        <v>13.128872789038795</v>
      </c>
      <c r="W61" s="1215">
        <v>0.53036537812439788</v>
      </c>
      <c r="X61" s="1215">
        <v>0.66352621382058485</v>
      </c>
      <c r="Y61" s="1215">
        <v>9.6202875436856794E-2</v>
      </c>
      <c r="Z61" s="1215">
        <v>8.743312506300839</v>
      </c>
      <c r="AA61" s="1215">
        <v>0.29893625447347516</v>
      </c>
      <c r="AB61" s="1215">
        <v>8.0765901175578081E-2</v>
      </c>
      <c r="AC61" s="1215">
        <v>0.11332546287416038</v>
      </c>
      <c r="AD61" s="1215">
        <v>1.3195540157406009</v>
      </c>
      <c r="AE61" s="1215">
        <v>2.0570966850329691</v>
      </c>
      <c r="AF61" s="1215">
        <v>2.8621259139358575</v>
      </c>
      <c r="AG61" s="1842">
        <v>1.4614116365608654</v>
      </c>
      <c r="AH61" s="962"/>
      <c r="AI61" s="962"/>
      <c r="AJ61" s="962"/>
      <c r="AK61" s="962"/>
      <c r="AL61" s="962"/>
      <c r="AM61" s="962"/>
      <c r="AN61" s="962"/>
      <c r="AO61" s="962"/>
      <c r="AP61" s="962"/>
      <c r="AQ61" s="962"/>
      <c r="AR61" s="962"/>
      <c r="AS61" s="962"/>
      <c r="AT61" s="962"/>
      <c r="AU61" s="962"/>
      <c r="AV61" s="962"/>
      <c r="AW61" s="962"/>
      <c r="AX61" s="962"/>
      <c r="AY61" s="962"/>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442"/>
      <c r="CE61" s="442"/>
      <c r="CF61" s="442"/>
      <c r="CG61" s="442"/>
      <c r="CH61" s="1875"/>
      <c r="CI61" s="1875"/>
      <c r="CJ61" s="1875"/>
      <c r="CK61" s="1875"/>
      <c r="CL61" s="1875"/>
      <c r="CM61" s="1875"/>
      <c r="CN61" s="1875"/>
      <c r="CO61" s="1875"/>
      <c r="CP61" s="1875"/>
      <c r="CQ61" s="1875"/>
      <c r="CR61" s="1875"/>
      <c r="CS61" s="1875"/>
      <c r="CT61" s="1875"/>
      <c r="CU61" s="1875"/>
      <c r="CV61" s="1875"/>
      <c r="CW61" s="1875"/>
      <c r="CX61" s="1875"/>
      <c r="CY61" s="1875"/>
      <c r="CZ61" s="1875"/>
    </row>
    <row r="62" spans="1:104" s="807" customFormat="1" ht="15" customHeight="1" x14ac:dyDescent="0.2">
      <c r="A62" s="2334"/>
      <c r="B62" s="1388" t="s">
        <v>178</v>
      </c>
      <c r="C62" s="1214">
        <v>28.126467827187025</v>
      </c>
      <c r="D62" s="1215">
        <v>25.893368292027308</v>
      </c>
      <c r="E62" s="1215">
        <v>26.15826893283791</v>
      </c>
      <c r="F62" s="1215">
        <v>20.552793440462828</v>
      </c>
      <c r="G62" s="1216">
        <v>12.551389310830022</v>
      </c>
      <c r="H62" s="1217">
        <v>28.533072843726622</v>
      </c>
      <c r="I62" s="1215">
        <v>28.326833104113707</v>
      </c>
      <c r="J62" s="1215">
        <v>26.47106639141677</v>
      </c>
      <c r="K62" s="1215">
        <v>21.217617514896336</v>
      </c>
      <c r="L62" s="1218">
        <v>11.797309557074893</v>
      </c>
      <c r="M62" s="1219">
        <v>30.803324042469164</v>
      </c>
      <c r="N62" s="1215">
        <v>17.39785144963319</v>
      </c>
      <c r="O62" s="1215">
        <v>16.368432892803977</v>
      </c>
      <c r="P62" s="1215">
        <v>11.624536510964337</v>
      </c>
      <c r="Q62" s="1216">
        <v>9.5072262270307064</v>
      </c>
      <c r="R62" s="1217">
        <v>1.8345510295947209</v>
      </c>
      <c r="S62" s="1215">
        <v>67.938183284451199</v>
      </c>
      <c r="T62" s="1215">
        <v>61.958819508213139</v>
      </c>
      <c r="U62" s="1215">
        <v>17.103751871628504</v>
      </c>
      <c r="V62" s="1215">
        <v>28.271132696944335</v>
      </c>
      <c r="W62" s="1215">
        <v>4.647051394866943</v>
      </c>
      <c r="X62" s="1215">
        <v>0.45043332160327376</v>
      </c>
      <c r="Y62" s="1215">
        <v>30.013274222207521</v>
      </c>
      <c r="Z62" s="1215">
        <v>2.8882750403297353</v>
      </c>
      <c r="AA62" s="1215">
        <v>23.474834857842932</v>
      </c>
      <c r="AB62" s="1215">
        <v>0.54539592608658594</v>
      </c>
      <c r="AC62" s="1215">
        <v>37.536596837333818</v>
      </c>
      <c r="AD62" s="1215">
        <v>2.4788865692522286</v>
      </c>
      <c r="AE62" s="1215">
        <v>0</v>
      </c>
      <c r="AF62" s="1215">
        <v>39.107069789599727</v>
      </c>
      <c r="AG62" s="1842">
        <v>0.18771603218035532</v>
      </c>
      <c r="AH62" s="962"/>
      <c r="AI62" s="962"/>
      <c r="AJ62" s="962"/>
      <c r="AK62" s="962"/>
      <c r="AL62" s="962"/>
      <c r="AM62" s="962"/>
      <c r="AN62" s="962"/>
      <c r="AO62" s="962"/>
      <c r="AP62" s="962"/>
      <c r="AQ62" s="962"/>
      <c r="AR62" s="962"/>
      <c r="AS62" s="962"/>
      <c r="AT62" s="962"/>
      <c r="AU62" s="962"/>
      <c r="AV62" s="962"/>
      <c r="AW62" s="962"/>
      <c r="AX62" s="962"/>
      <c r="AY62" s="962"/>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442"/>
      <c r="CE62" s="442"/>
      <c r="CF62" s="442"/>
      <c r="CG62" s="442"/>
      <c r="CH62" s="1875"/>
      <c r="CI62" s="1875"/>
      <c r="CJ62" s="1875"/>
      <c r="CK62" s="1875"/>
      <c r="CL62" s="1875"/>
      <c r="CM62" s="1875"/>
      <c r="CN62" s="1875"/>
      <c r="CO62" s="1875"/>
      <c r="CP62" s="1875"/>
      <c r="CQ62" s="1875"/>
      <c r="CR62" s="1875"/>
      <c r="CS62" s="1875"/>
      <c r="CT62" s="1875"/>
      <c r="CU62" s="1875"/>
      <c r="CV62" s="1875"/>
      <c r="CW62" s="1875"/>
      <c r="CX62" s="1875"/>
      <c r="CY62" s="1875"/>
      <c r="CZ62" s="1875"/>
    </row>
    <row r="63" spans="1:104" s="807" customFormat="1" ht="15" customHeight="1" x14ac:dyDescent="0.2">
      <c r="A63" s="2334"/>
      <c r="B63" s="1388" t="s">
        <v>179</v>
      </c>
      <c r="C63" s="1214">
        <v>0.12882533518954487</v>
      </c>
      <c r="D63" s="1215">
        <v>0.34048166796487567</v>
      </c>
      <c r="E63" s="1215">
        <v>0.22888147242391332</v>
      </c>
      <c r="F63" s="1215">
        <v>0.26345437141829392</v>
      </c>
      <c r="G63" s="1216">
        <v>1.8720533508949908</v>
      </c>
      <c r="H63" s="1217">
        <v>0.12604527182478228</v>
      </c>
      <c r="I63" s="1215">
        <v>0.33495513182284342</v>
      </c>
      <c r="J63" s="1215">
        <v>0.2346765365037205</v>
      </c>
      <c r="K63" s="1215">
        <v>0.26568819161675467</v>
      </c>
      <c r="L63" s="1218">
        <v>2.4079503278622059</v>
      </c>
      <c r="M63" s="1219">
        <v>0.2125618475397606</v>
      </c>
      <c r="N63" s="1215">
        <v>0.33439722818943507</v>
      </c>
      <c r="O63" s="1215">
        <v>0.30957956712110463</v>
      </c>
      <c r="P63" s="1215">
        <v>0.64356451811537985</v>
      </c>
      <c r="Q63" s="1216">
        <v>0.31612512981107499</v>
      </c>
      <c r="R63" s="1217">
        <v>1.8851889657000713</v>
      </c>
      <c r="S63" s="1215">
        <v>0.11108758018327811</v>
      </c>
      <c r="T63" s="1215">
        <v>0.58975145115973904</v>
      </c>
      <c r="U63" s="1215">
        <v>0.38724831536487136</v>
      </c>
      <c r="V63" s="1215">
        <v>0.62157938077221875</v>
      </c>
      <c r="W63" s="1215">
        <v>3.2086614239180742</v>
      </c>
      <c r="X63" s="1215">
        <v>1.9406447958369564</v>
      </c>
      <c r="Y63" s="1215">
        <v>5.0287866705629694E-2</v>
      </c>
      <c r="Z63" s="1215">
        <v>0.36585408725823348</v>
      </c>
      <c r="AA63" s="1215">
        <v>0.24359909732807411</v>
      </c>
      <c r="AB63" s="1215">
        <v>0</v>
      </c>
      <c r="AC63" s="1215">
        <v>0</v>
      </c>
      <c r="AD63" s="1215">
        <v>0.16634451119934915</v>
      </c>
      <c r="AE63" s="1215">
        <v>0</v>
      </c>
      <c r="AF63" s="1215">
        <v>0.78017241277264049</v>
      </c>
      <c r="AG63" s="1842">
        <v>8.5325469172888774E-2</v>
      </c>
      <c r="AH63" s="962"/>
      <c r="AI63" s="962"/>
      <c r="AJ63" s="962"/>
      <c r="AK63" s="962"/>
      <c r="AL63" s="962"/>
      <c r="AM63" s="962"/>
      <c r="AN63" s="962"/>
      <c r="AO63" s="962"/>
      <c r="AP63" s="962"/>
      <c r="AQ63" s="962"/>
      <c r="AR63" s="962"/>
      <c r="AS63" s="962"/>
      <c r="AT63" s="962"/>
      <c r="AU63" s="962"/>
      <c r="AV63" s="962"/>
      <c r="AW63" s="962"/>
      <c r="AX63" s="962"/>
      <c r="AY63" s="962"/>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442"/>
      <c r="CE63" s="442"/>
      <c r="CF63" s="442"/>
      <c r="CG63" s="442"/>
      <c r="CH63" s="1875"/>
      <c r="CI63" s="1875"/>
      <c r="CJ63" s="1875"/>
      <c r="CK63" s="1875"/>
      <c r="CL63" s="1875"/>
      <c r="CM63" s="1875"/>
      <c r="CN63" s="1875"/>
      <c r="CO63" s="1875"/>
      <c r="CP63" s="1875"/>
      <c r="CQ63" s="1875"/>
      <c r="CR63" s="1875"/>
      <c r="CS63" s="1875"/>
      <c r="CT63" s="1875"/>
      <c r="CU63" s="1875"/>
      <c r="CV63" s="1875"/>
      <c r="CW63" s="1875"/>
      <c r="CX63" s="1875"/>
      <c r="CY63" s="1875"/>
      <c r="CZ63" s="1875"/>
    </row>
    <row r="64" spans="1:104" s="807" customFormat="1" ht="15" customHeight="1" x14ac:dyDescent="0.2">
      <c r="A64" s="2334"/>
      <c r="B64" s="1388" t="s">
        <v>180</v>
      </c>
      <c r="C64" s="1214">
        <v>23.395723794383354</v>
      </c>
      <c r="D64" s="1215">
        <v>18.049829012821576</v>
      </c>
      <c r="E64" s="1215">
        <v>17.711696040721879</v>
      </c>
      <c r="F64" s="1215">
        <v>9.501329780293851</v>
      </c>
      <c r="G64" s="1216">
        <v>3.8780563412234104</v>
      </c>
      <c r="H64" s="1217">
        <v>30.38575221739459</v>
      </c>
      <c r="I64" s="1215">
        <v>21.827907465349902</v>
      </c>
      <c r="J64" s="1215">
        <v>14.465225155386754</v>
      </c>
      <c r="K64" s="1215">
        <v>10.623541325394966</v>
      </c>
      <c r="L64" s="1218">
        <v>3.6178586004393303</v>
      </c>
      <c r="M64" s="1219">
        <v>2.444956754289862</v>
      </c>
      <c r="N64" s="1215">
        <v>2.7947726821131313</v>
      </c>
      <c r="O64" s="1215">
        <v>1.2076560513509149</v>
      </c>
      <c r="P64" s="1215">
        <v>2.3565706095224335</v>
      </c>
      <c r="Q64" s="1216">
        <v>0.51566896185670663</v>
      </c>
      <c r="R64" s="1217">
        <v>0</v>
      </c>
      <c r="S64" s="1215">
        <v>27.623438933543543</v>
      </c>
      <c r="T64" s="1215">
        <v>29.705499599949054</v>
      </c>
      <c r="U64" s="1215">
        <v>4.3929473459672665E-2</v>
      </c>
      <c r="V64" s="1215">
        <v>0.10443559538588343</v>
      </c>
      <c r="W64" s="1215">
        <v>3.9483911227806661</v>
      </c>
      <c r="X64" s="1215">
        <v>7.8791978299226004E-2</v>
      </c>
      <c r="Y64" s="1215">
        <v>41.792675495938923</v>
      </c>
      <c r="Z64" s="1215">
        <v>1.2525752462184352</v>
      </c>
      <c r="AA64" s="1215">
        <v>56.678042094617211</v>
      </c>
      <c r="AB64" s="1215">
        <v>0</v>
      </c>
      <c r="AC64" s="1215">
        <v>43.36038924897899</v>
      </c>
      <c r="AD64" s="1215">
        <v>0</v>
      </c>
      <c r="AE64" s="1215">
        <v>0</v>
      </c>
      <c r="AF64" s="1215">
        <v>0</v>
      </c>
      <c r="AG64" s="1842">
        <v>0</v>
      </c>
      <c r="AH64" s="962"/>
      <c r="AI64" s="962"/>
      <c r="AJ64" s="962"/>
      <c r="AK64" s="962"/>
      <c r="AL64" s="962"/>
      <c r="AM64" s="962"/>
      <c r="AN64" s="962"/>
      <c r="AO64" s="962"/>
      <c r="AP64" s="962"/>
      <c r="AQ64" s="962"/>
      <c r="AR64" s="962"/>
      <c r="AS64" s="962"/>
      <c r="AT64" s="962"/>
      <c r="AU64" s="962"/>
      <c r="AV64" s="962"/>
      <c r="AW64" s="962"/>
      <c r="AX64" s="962"/>
      <c r="AY64" s="962"/>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442"/>
      <c r="CE64" s="442"/>
      <c r="CF64" s="442"/>
      <c r="CG64" s="442"/>
      <c r="CH64" s="1875"/>
      <c r="CI64" s="1875"/>
      <c r="CJ64" s="1875"/>
      <c r="CK64" s="1875"/>
      <c r="CL64" s="1875"/>
      <c r="CM64" s="1875"/>
      <c r="CN64" s="1875"/>
      <c r="CO64" s="1875"/>
      <c r="CP64" s="1875"/>
      <c r="CQ64" s="1875"/>
      <c r="CR64" s="1875"/>
      <c r="CS64" s="1875"/>
      <c r="CT64" s="1875"/>
      <c r="CU64" s="1875"/>
      <c r="CV64" s="1875"/>
      <c r="CW64" s="1875"/>
      <c r="CX64" s="1875"/>
      <c r="CY64" s="1875"/>
      <c r="CZ64" s="1875"/>
    </row>
    <row r="65" spans="1:104" s="807" customFormat="1" ht="15" customHeight="1" x14ac:dyDescent="0.2">
      <c r="A65" s="2334"/>
      <c r="B65" s="1388" t="s">
        <v>46</v>
      </c>
      <c r="C65" s="1214">
        <v>1.69256254321861</v>
      </c>
      <c r="D65" s="1215">
        <v>0.74544148142466982</v>
      </c>
      <c r="E65" s="1215">
        <v>0.32114196055315486</v>
      </c>
      <c r="F65" s="1215">
        <v>0.282687025019973</v>
      </c>
      <c r="G65" s="1216">
        <v>6.8254454674752982E-2</v>
      </c>
      <c r="H65" s="1217">
        <v>2.0752783449920478</v>
      </c>
      <c r="I65" s="1215">
        <v>0.94919838195526829</v>
      </c>
      <c r="J65" s="1215">
        <v>0.57516346954595277</v>
      </c>
      <c r="K65" s="1215">
        <v>0.23736909794782787</v>
      </c>
      <c r="L65" s="1218">
        <v>9.3463885702404437E-2</v>
      </c>
      <c r="M65" s="1219">
        <v>0.57785169350875953</v>
      </c>
      <c r="N65" s="1215">
        <v>0.29395952585772989</v>
      </c>
      <c r="O65" s="1215">
        <v>0.51975583666360581</v>
      </c>
      <c r="P65" s="1215">
        <v>0</v>
      </c>
      <c r="Q65" s="1216">
        <v>0</v>
      </c>
      <c r="R65" s="1217">
        <v>0.2189768483566743</v>
      </c>
      <c r="S65" s="1215">
        <v>2.2217516036655616E-2</v>
      </c>
      <c r="T65" s="1215">
        <v>0</v>
      </c>
      <c r="U65" s="1215">
        <v>9.7124089381077E-2</v>
      </c>
      <c r="V65" s="1215">
        <v>0</v>
      </c>
      <c r="W65" s="1215">
        <v>0.99290423822866758</v>
      </c>
      <c r="X65" s="1215">
        <v>0</v>
      </c>
      <c r="Y65" s="1215">
        <v>7.6920478210588046</v>
      </c>
      <c r="Z65" s="1215">
        <v>8.2447135148378939E-2</v>
      </c>
      <c r="AA65" s="1215">
        <v>0.1382071367874676</v>
      </c>
      <c r="AB65" s="1215">
        <v>0</v>
      </c>
      <c r="AC65" s="1215">
        <v>0.33173453677708759</v>
      </c>
      <c r="AD65" s="1215">
        <v>0</v>
      </c>
      <c r="AE65" s="1215">
        <v>0</v>
      </c>
      <c r="AF65" s="1215">
        <v>0</v>
      </c>
      <c r="AG65" s="1842">
        <v>8.5325469172888774E-2</v>
      </c>
      <c r="AH65" s="962"/>
      <c r="AI65" s="962"/>
      <c r="AJ65" s="962"/>
      <c r="AK65" s="962"/>
      <c r="AL65" s="962"/>
      <c r="AM65" s="962"/>
      <c r="AN65" s="962"/>
      <c r="AO65" s="962"/>
      <c r="AP65" s="962"/>
      <c r="AQ65" s="962"/>
      <c r="AR65" s="962"/>
      <c r="AS65" s="962"/>
      <c r="AT65" s="962"/>
      <c r="AU65" s="962"/>
      <c r="AV65" s="962"/>
      <c r="AW65" s="962"/>
      <c r="AX65" s="962"/>
      <c r="AY65" s="962"/>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442"/>
      <c r="CE65" s="442"/>
      <c r="CF65" s="442"/>
      <c r="CG65" s="442"/>
      <c r="CH65" s="1875"/>
      <c r="CI65" s="1875"/>
      <c r="CJ65" s="1875"/>
      <c r="CK65" s="1875"/>
      <c r="CL65" s="1875"/>
      <c r="CM65" s="1875"/>
      <c r="CN65" s="1875"/>
      <c r="CO65" s="1875"/>
      <c r="CP65" s="1875"/>
      <c r="CQ65" s="1875"/>
      <c r="CR65" s="1875"/>
      <c r="CS65" s="1875"/>
      <c r="CT65" s="1875"/>
      <c r="CU65" s="1875"/>
      <c r="CV65" s="1875"/>
      <c r="CW65" s="1875"/>
      <c r="CX65" s="1875"/>
      <c r="CY65" s="1875"/>
      <c r="CZ65" s="1875"/>
    </row>
    <row r="66" spans="1:104" s="807" customFormat="1" ht="15" customHeight="1" x14ac:dyDescent="0.2">
      <c r="A66" s="1125"/>
      <c r="B66" s="1389"/>
      <c r="C66" s="1214"/>
      <c r="D66" s="1215"/>
      <c r="E66" s="1215"/>
      <c r="F66" s="1215"/>
      <c r="G66" s="1216"/>
      <c r="H66" s="1217"/>
      <c r="I66" s="1215"/>
      <c r="J66" s="1215"/>
      <c r="K66" s="1215"/>
      <c r="L66" s="1218"/>
      <c r="M66" s="1219"/>
      <c r="N66" s="1215"/>
      <c r="O66" s="1215"/>
      <c r="P66" s="1215"/>
      <c r="Q66" s="1216"/>
      <c r="R66" s="1217"/>
      <c r="S66" s="1215"/>
      <c r="T66" s="1215"/>
      <c r="U66" s="1215"/>
      <c r="V66" s="1215"/>
      <c r="W66" s="1215"/>
      <c r="X66" s="1215"/>
      <c r="Y66" s="1215"/>
      <c r="Z66" s="1215"/>
      <c r="AA66" s="1215"/>
      <c r="AB66" s="1215"/>
      <c r="AC66" s="1215"/>
      <c r="AD66" s="1215"/>
      <c r="AE66" s="1215"/>
      <c r="AF66" s="1215"/>
      <c r="AG66" s="1842"/>
      <c r="AH66" s="962"/>
      <c r="AI66" s="962"/>
      <c r="AJ66" s="962"/>
      <c r="AK66" s="962"/>
      <c r="AL66" s="962"/>
      <c r="AM66" s="962"/>
      <c r="AN66" s="962"/>
      <c r="AO66" s="962"/>
      <c r="AP66" s="962"/>
      <c r="AQ66" s="962"/>
      <c r="AR66" s="962"/>
      <c r="AS66" s="962"/>
      <c r="AT66" s="962"/>
      <c r="AU66" s="962"/>
      <c r="AV66" s="962"/>
      <c r="AW66" s="962"/>
      <c r="AX66" s="962"/>
      <c r="AY66" s="962"/>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442"/>
      <c r="CE66" s="442"/>
      <c r="CF66" s="442"/>
      <c r="CG66" s="442"/>
      <c r="CH66" s="1875"/>
      <c r="CI66" s="1875"/>
      <c r="CJ66" s="1875"/>
      <c r="CK66" s="1875"/>
      <c r="CL66" s="1875"/>
      <c r="CM66" s="1875"/>
      <c r="CN66" s="1875"/>
      <c r="CO66" s="1875"/>
      <c r="CP66" s="1875"/>
      <c r="CQ66" s="1875"/>
      <c r="CR66" s="1875"/>
      <c r="CS66" s="1875"/>
      <c r="CT66" s="1875"/>
      <c r="CU66" s="1875"/>
      <c r="CV66" s="1875"/>
      <c r="CW66" s="1875"/>
      <c r="CX66" s="1875"/>
      <c r="CY66" s="1875"/>
      <c r="CZ66" s="1875"/>
    </row>
    <row r="67" spans="1:104" s="807" customFormat="1" ht="15" customHeight="1" x14ac:dyDescent="0.2">
      <c r="A67" s="1125"/>
      <c r="B67" s="1389"/>
      <c r="C67" s="1214"/>
      <c r="D67" s="1215"/>
      <c r="E67" s="1215"/>
      <c r="F67" s="1215"/>
      <c r="G67" s="1216"/>
      <c r="H67" s="1217"/>
      <c r="I67" s="1215"/>
      <c r="J67" s="1215"/>
      <c r="K67" s="1215"/>
      <c r="L67" s="1218"/>
      <c r="M67" s="1219"/>
      <c r="N67" s="1215"/>
      <c r="O67" s="1215"/>
      <c r="P67" s="1215"/>
      <c r="Q67" s="1216"/>
      <c r="R67" s="1217"/>
      <c r="S67" s="1215"/>
      <c r="T67" s="1215"/>
      <c r="U67" s="1215"/>
      <c r="V67" s="1215"/>
      <c r="W67" s="1215"/>
      <c r="X67" s="1215"/>
      <c r="Y67" s="1215"/>
      <c r="Z67" s="1215"/>
      <c r="AA67" s="1215"/>
      <c r="AB67" s="1215"/>
      <c r="AC67" s="1215"/>
      <c r="AD67" s="1215"/>
      <c r="AE67" s="1215"/>
      <c r="AF67" s="1215"/>
      <c r="AG67" s="1842"/>
      <c r="AH67" s="962"/>
      <c r="AI67" s="962"/>
      <c r="AJ67" s="962"/>
      <c r="AK67" s="962"/>
      <c r="AL67" s="962"/>
      <c r="AM67" s="962"/>
      <c r="AN67" s="962"/>
      <c r="AO67" s="962"/>
      <c r="AP67" s="962"/>
      <c r="AQ67" s="962"/>
      <c r="AR67" s="962"/>
      <c r="AS67" s="962"/>
      <c r="AT67" s="962"/>
      <c r="AU67" s="962"/>
      <c r="AV67" s="962"/>
      <c r="AW67" s="962"/>
      <c r="AX67" s="962"/>
      <c r="AY67" s="962"/>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442"/>
      <c r="CE67" s="442"/>
      <c r="CF67" s="442"/>
      <c r="CG67" s="442"/>
      <c r="CH67" s="1875"/>
      <c r="CI67" s="1875"/>
      <c r="CJ67" s="1875"/>
      <c r="CK67" s="1875"/>
      <c r="CL67" s="1875"/>
      <c r="CM67" s="1875"/>
      <c r="CN67" s="1875"/>
      <c r="CO67" s="1875"/>
      <c r="CP67" s="1875"/>
      <c r="CQ67" s="1875"/>
      <c r="CR67" s="1875"/>
      <c r="CS67" s="1875"/>
      <c r="CT67" s="1875"/>
      <c r="CU67" s="1875"/>
      <c r="CV67" s="1875"/>
      <c r="CW67" s="1875"/>
      <c r="CX67" s="1875"/>
      <c r="CY67" s="1875"/>
      <c r="CZ67" s="1875"/>
    </row>
    <row r="68" spans="1:104" s="807" customFormat="1" ht="15" customHeight="1" x14ac:dyDescent="0.2">
      <c r="A68" s="1125"/>
      <c r="B68" s="1389"/>
      <c r="C68" s="1214"/>
      <c r="D68" s="1215"/>
      <c r="E68" s="1215"/>
      <c r="F68" s="1215"/>
      <c r="G68" s="1216"/>
      <c r="H68" s="1217"/>
      <c r="I68" s="1215"/>
      <c r="J68" s="1215"/>
      <c r="K68" s="1215"/>
      <c r="L68" s="1218"/>
      <c r="M68" s="1219"/>
      <c r="N68" s="1215"/>
      <c r="O68" s="1215"/>
      <c r="P68" s="1215"/>
      <c r="Q68" s="1216"/>
      <c r="R68" s="1217"/>
      <c r="S68" s="1215"/>
      <c r="T68" s="1215"/>
      <c r="U68" s="1215"/>
      <c r="V68" s="1215"/>
      <c r="W68" s="1215"/>
      <c r="X68" s="1215"/>
      <c r="Y68" s="1215"/>
      <c r="Z68" s="1215"/>
      <c r="AA68" s="1215"/>
      <c r="AB68" s="1215"/>
      <c r="AC68" s="1215"/>
      <c r="AD68" s="1215"/>
      <c r="AE68" s="1215"/>
      <c r="AF68" s="1215"/>
      <c r="AG68" s="1842"/>
      <c r="AH68" s="962"/>
      <c r="AI68" s="962"/>
      <c r="AJ68" s="962"/>
      <c r="AK68" s="962"/>
      <c r="AL68" s="962"/>
      <c r="AM68" s="962"/>
      <c r="AN68" s="962"/>
      <c r="AO68" s="962"/>
      <c r="AP68" s="962"/>
      <c r="AQ68" s="962"/>
      <c r="AR68" s="962"/>
      <c r="AS68" s="962"/>
      <c r="AT68" s="962"/>
      <c r="AU68" s="962"/>
      <c r="AV68" s="962"/>
      <c r="AW68" s="962"/>
      <c r="AX68" s="962"/>
      <c r="AY68" s="962"/>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442"/>
      <c r="CE68" s="442"/>
      <c r="CF68" s="442"/>
      <c r="CG68" s="442"/>
      <c r="CH68" s="1875"/>
      <c r="CI68" s="1875"/>
      <c r="CJ68" s="1875"/>
      <c r="CK68" s="1875"/>
      <c r="CL68" s="1875"/>
      <c r="CM68" s="1875"/>
      <c r="CN68" s="1875"/>
      <c r="CO68" s="1875"/>
      <c r="CP68" s="1875"/>
      <c r="CQ68" s="1875"/>
      <c r="CR68" s="1875"/>
      <c r="CS68" s="1875"/>
      <c r="CT68" s="1875"/>
      <c r="CU68" s="1875"/>
      <c r="CV68" s="1875"/>
      <c r="CW68" s="1875"/>
      <c r="CX68" s="1875"/>
      <c r="CY68" s="1875"/>
      <c r="CZ68" s="1875"/>
    </row>
    <row r="69" spans="1:104" s="807" customFormat="1" ht="15" customHeight="1" x14ac:dyDescent="0.2">
      <c r="A69" s="1125"/>
      <c r="B69" s="1389"/>
      <c r="C69" s="1214"/>
      <c r="D69" s="1215"/>
      <c r="E69" s="1215"/>
      <c r="F69" s="1215"/>
      <c r="G69" s="1216"/>
      <c r="H69" s="1217"/>
      <c r="I69" s="1215"/>
      <c r="J69" s="1215"/>
      <c r="K69" s="1215"/>
      <c r="L69" s="1218"/>
      <c r="M69" s="1219"/>
      <c r="N69" s="1215"/>
      <c r="O69" s="1215"/>
      <c r="P69" s="1215"/>
      <c r="Q69" s="1216"/>
      <c r="R69" s="1217"/>
      <c r="S69" s="1215"/>
      <c r="T69" s="1215"/>
      <c r="U69" s="1215"/>
      <c r="V69" s="1215"/>
      <c r="W69" s="1215"/>
      <c r="X69" s="1215"/>
      <c r="Y69" s="1215"/>
      <c r="Z69" s="1215"/>
      <c r="AA69" s="1215"/>
      <c r="AB69" s="1215"/>
      <c r="AC69" s="1215"/>
      <c r="AD69" s="1215"/>
      <c r="AE69" s="1215"/>
      <c r="AF69" s="1215"/>
      <c r="AG69" s="1842"/>
      <c r="AH69" s="962"/>
      <c r="AI69" s="962"/>
      <c r="AJ69" s="962"/>
      <c r="AK69" s="962"/>
      <c r="AL69" s="962"/>
      <c r="AM69" s="962"/>
      <c r="AN69" s="962"/>
      <c r="AO69" s="962"/>
      <c r="AP69" s="962"/>
      <c r="AQ69" s="962"/>
      <c r="AR69" s="962"/>
      <c r="AS69" s="962"/>
      <c r="AT69" s="962"/>
      <c r="AU69" s="962"/>
      <c r="AV69" s="962"/>
      <c r="AW69" s="962"/>
      <c r="AX69" s="962"/>
      <c r="AY69" s="962"/>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442"/>
      <c r="CE69" s="442"/>
      <c r="CF69" s="442"/>
      <c r="CG69" s="442"/>
      <c r="CH69" s="1875"/>
      <c r="CI69" s="1875"/>
      <c r="CJ69" s="1875"/>
      <c r="CK69" s="1875"/>
      <c r="CL69" s="1875"/>
      <c r="CM69" s="1875"/>
      <c r="CN69" s="1875"/>
      <c r="CO69" s="1875"/>
      <c r="CP69" s="1875"/>
      <c r="CQ69" s="1875"/>
      <c r="CR69" s="1875"/>
      <c r="CS69" s="1875"/>
      <c r="CT69" s="1875"/>
      <c r="CU69" s="1875"/>
      <c r="CV69" s="1875"/>
      <c r="CW69" s="1875"/>
      <c r="CX69" s="1875"/>
      <c r="CY69" s="1875"/>
      <c r="CZ69" s="1875"/>
    </row>
    <row r="70" spans="1:104" s="807" customFormat="1" ht="15" customHeight="1" x14ac:dyDescent="0.2">
      <c r="A70" s="1125"/>
      <c r="B70" s="1389"/>
      <c r="C70" s="1214"/>
      <c r="D70" s="1215"/>
      <c r="E70" s="1215"/>
      <c r="F70" s="1215"/>
      <c r="G70" s="1216"/>
      <c r="H70" s="1217"/>
      <c r="I70" s="1215"/>
      <c r="J70" s="1215"/>
      <c r="K70" s="1215"/>
      <c r="L70" s="1218"/>
      <c r="M70" s="1219"/>
      <c r="N70" s="1215"/>
      <c r="O70" s="1215"/>
      <c r="P70" s="1215"/>
      <c r="Q70" s="1216"/>
      <c r="R70" s="1217"/>
      <c r="S70" s="1215"/>
      <c r="T70" s="1215"/>
      <c r="U70" s="1215"/>
      <c r="V70" s="1215"/>
      <c r="W70" s="1215"/>
      <c r="X70" s="1215"/>
      <c r="Y70" s="1215"/>
      <c r="Z70" s="1215"/>
      <c r="AA70" s="1215"/>
      <c r="AB70" s="1215"/>
      <c r="AC70" s="1215"/>
      <c r="AD70" s="1215"/>
      <c r="AE70" s="1215"/>
      <c r="AF70" s="1215"/>
      <c r="AG70" s="1842"/>
      <c r="AH70" s="962"/>
      <c r="AI70" s="962"/>
      <c r="AJ70" s="962"/>
      <c r="AK70" s="962"/>
      <c r="AL70" s="962"/>
      <c r="AM70" s="962"/>
      <c r="AN70" s="962"/>
      <c r="AO70" s="962"/>
      <c r="AP70" s="962"/>
      <c r="AQ70" s="962"/>
      <c r="AR70" s="962"/>
      <c r="AS70" s="962"/>
      <c r="AT70" s="962"/>
      <c r="AU70" s="962"/>
      <c r="AV70" s="962"/>
      <c r="AW70" s="962"/>
      <c r="AX70" s="962"/>
      <c r="AY70" s="962"/>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442"/>
      <c r="CE70" s="442"/>
      <c r="CF70" s="442"/>
      <c r="CG70" s="442"/>
      <c r="CH70" s="1875"/>
      <c r="CI70" s="1875"/>
      <c r="CJ70" s="1875"/>
      <c r="CK70" s="1875"/>
      <c r="CL70" s="1875"/>
      <c r="CM70" s="1875"/>
      <c r="CN70" s="1875"/>
      <c r="CO70" s="1875"/>
      <c r="CP70" s="1875"/>
      <c r="CQ70" s="1875"/>
      <c r="CR70" s="1875"/>
      <c r="CS70" s="1875"/>
      <c r="CT70" s="1875"/>
      <c r="CU70" s="1875"/>
      <c r="CV70" s="1875"/>
      <c r="CW70" s="1875"/>
      <c r="CX70" s="1875"/>
      <c r="CY70" s="1875"/>
      <c r="CZ70" s="1875"/>
    </row>
    <row r="71" spans="1:104" s="807" customFormat="1" ht="15" customHeight="1" x14ac:dyDescent="0.2">
      <c r="A71" s="1125"/>
      <c r="B71" s="1389"/>
      <c r="C71" s="1214"/>
      <c r="D71" s="1215"/>
      <c r="E71" s="1215"/>
      <c r="F71" s="1215"/>
      <c r="G71" s="1216"/>
      <c r="H71" s="1217"/>
      <c r="I71" s="1215"/>
      <c r="J71" s="1215"/>
      <c r="K71" s="1215"/>
      <c r="L71" s="1218"/>
      <c r="M71" s="1219"/>
      <c r="N71" s="1215"/>
      <c r="O71" s="1215"/>
      <c r="P71" s="1215"/>
      <c r="Q71" s="1216"/>
      <c r="R71" s="1217"/>
      <c r="S71" s="1215"/>
      <c r="T71" s="1215"/>
      <c r="U71" s="1215"/>
      <c r="V71" s="1215"/>
      <c r="W71" s="1215"/>
      <c r="X71" s="1215"/>
      <c r="Y71" s="1215"/>
      <c r="Z71" s="1215"/>
      <c r="AA71" s="1215"/>
      <c r="AB71" s="1215"/>
      <c r="AC71" s="1215"/>
      <c r="AD71" s="1215"/>
      <c r="AE71" s="1215"/>
      <c r="AF71" s="1215"/>
      <c r="AG71" s="1842"/>
      <c r="AH71" s="962"/>
      <c r="AI71" s="962"/>
      <c r="AJ71" s="962"/>
      <c r="AK71" s="962"/>
      <c r="AL71" s="962"/>
      <c r="AM71" s="962"/>
      <c r="AN71" s="962"/>
      <c r="AO71" s="962"/>
      <c r="AP71" s="962"/>
      <c r="AQ71" s="962"/>
      <c r="AR71" s="962"/>
      <c r="AS71" s="962"/>
      <c r="AT71" s="962"/>
      <c r="AU71" s="962"/>
      <c r="AV71" s="962"/>
      <c r="AW71" s="962"/>
      <c r="AX71" s="962"/>
      <c r="AY71" s="962"/>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442"/>
      <c r="CE71" s="442"/>
      <c r="CF71" s="442"/>
      <c r="CG71" s="442"/>
      <c r="CH71" s="1875"/>
      <c r="CI71" s="1875"/>
      <c r="CJ71" s="1875"/>
      <c r="CK71" s="1875"/>
      <c r="CL71" s="1875"/>
      <c r="CM71" s="1875"/>
      <c r="CN71" s="1875"/>
      <c r="CO71" s="1875"/>
      <c r="CP71" s="1875"/>
      <c r="CQ71" s="1875"/>
      <c r="CR71" s="1875"/>
      <c r="CS71" s="1875"/>
      <c r="CT71" s="1875"/>
      <c r="CU71" s="1875"/>
      <c r="CV71" s="1875"/>
      <c r="CW71" s="1875"/>
      <c r="CX71" s="1875"/>
      <c r="CY71" s="1875"/>
      <c r="CZ71" s="1875"/>
    </row>
    <row r="72" spans="1:104" s="807" customFormat="1" ht="15" customHeight="1" x14ac:dyDescent="0.2">
      <c r="A72" s="1125"/>
      <c r="B72" s="1389"/>
      <c r="C72" s="1214"/>
      <c r="D72" s="1215"/>
      <c r="E72" s="1215"/>
      <c r="F72" s="1215"/>
      <c r="G72" s="1216"/>
      <c r="H72" s="1217"/>
      <c r="I72" s="1215"/>
      <c r="J72" s="1215"/>
      <c r="K72" s="1215"/>
      <c r="L72" s="1218"/>
      <c r="M72" s="1219"/>
      <c r="N72" s="1215"/>
      <c r="O72" s="1215"/>
      <c r="P72" s="1215"/>
      <c r="Q72" s="1216"/>
      <c r="R72" s="1217"/>
      <c r="S72" s="1215"/>
      <c r="T72" s="1215"/>
      <c r="U72" s="1215"/>
      <c r="V72" s="1215"/>
      <c r="W72" s="1215"/>
      <c r="X72" s="1215"/>
      <c r="Y72" s="1215"/>
      <c r="Z72" s="1215"/>
      <c r="AA72" s="1215"/>
      <c r="AB72" s="1215"/>
      <c r="AC72" s="1215"/>
      <c r="AD72" s="1215"/>
      <c r="AE72" s="1215"/>
      <c r="AF72" s="1215"/>
      <c r="AG72" s="1842"/>
      <c r="AH72" s="962"/>
      <c r="AI72" s="962"/>
      <c r="AJ72" s="962"/>
      <c r="AK72" s="962"/>
      <c r="AL72" s="962"/>
      <c r="AM72" s="962"/>
      <c r="AN72" s="962"/>
      <c r="AO72" s="962"/>
      <c r="AP72" s="962"/>
      <c r="AQ72" s="962"/>
      <c r="AR72" s="962"/>
      <c r="AS72" s="962"/>
      <c r="AT72" s="962"/>
      <c r="AU72" s="962"/>
      <c r="AV72" s="962"/>
      <c r="AW72" s="962"/>
      <c r="AX72" s="962"/>
      <c r="AY72" s="962"/>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442"/>
      <c r="CE72" s="442"/>
      <c r="CF72" s="442"/>
      <c r="CG72" s="442"/>
      <c r="CH72" s="1875"/>
      <c r="CI72" s="1875"/>
      <c r="CJ72" s="1875"/>
      <c r="CK72" s="1875"/>
      <c r="CL72" s="1875"/>
      <c r="CM72" s="1875"/>
      <c r="CN72" s="1875"/>
      <c r="CO72" s="1875"/>
      <c r="CP72" s="1875"/>
      <c r="CQ72" s="1875"/>
      <c r="CR72" s="1875"/>
      <c r="CS72" s="1875"/>
      <c r="CT72" s="1875"/>
      <c r="CU72" s="1875"/>
      <c r="CV72" s="1875"/>
      <c r="CW72" s="1875"/>
      <c r="CX72" s="1875"/>
      <c r="CY72" s="1875"/>
      <c r="CZ72" s="1875"/>
    </row>
    <row r="73" spans="1:104" s="807" customFormat="1" ht="15" customHeight="1" x14ac:dyDescent="0.2">
      <c r="A73" s="1126"/>
      <c r="B73" s="1390"/>
      <c r="C73" s="1220"/>
      <c r="D73" s="1221"/>
      <c r="E73" s="1221"/>
      <c r="F73" s="1221"/>
      <c r="G73" s="1222"/>
      <c r="H73" s="1223"/>
      <c r="I73" s="1221"/>
      <c r="J73" s="1221"/>
      <c r="K73" s="1221"/>
      <c r="L73" s="1224"/>
      <c r="M73" s="1225"/>
      <c r="N73" s="1221"/>
      <c r="O73" s="1221"/>
      <c r="P73" s="1221"/>
      <c r="Q73" s="1222"/>
      <c r="R73" s="1223"/>
      <c r="S73" s="1221"/>
      <c r="T73" s="1221"/>
      <c r="U73" s="1221"/>
      <c r="V73" s="1221"/>
      <c r="W73" s="1221"/>
      <c r="X73" s="1221"/>
      <c r="Y73" s="1221"/>
      <c r="Z73" s="1221"/>
      <c r="AA73" s="1221"/>
      <c r="AB73" s="1221"/>
      <c r="AC73" s="1221"/>
      <c r="AD73" s="1221"/>
      <c r="AE73" s="1221"/>
      <c r="AF73" s="1221"/>
      <c r="AG73" s="1843"/>
      <c r="AH73" s="962"/>
      <c r="AI73" s="962"/>
      <c r="AJ73" s="962"/>
      <c r="AK73" s="962"/>
      <c r="AL73" s="962"/>
      <c r="AM73" s="962"/>
      <c r="AN73" s="962"/>
      <c r="AO73" s="962"/>
      <c r="AP73" s="962"/>
      <c r="AQ73" s="962"/>
      <c r="AR73" s="962"/>
      <c r="AS73" s="962"/>
      <c r="AT73" s="962"/>
      <c r="AU73" s="962"/>
      <c r="AV73" s="962"/>
      <c r="AW73" s="962"/>
      <c r="AX73" s="962"/>
      <c r="AY73" s="962"/>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442"/>
      <c r="CE73" s="442"/>
      <c r="CF73" s="442"/>
      <c r="CG73" s="442"/>
      <c r="CH73" s="1875"/>
      <c r="CI73" s="1875"/>
      <c r="CJ73" s="1875"/>
      <c r="CK73" s="1875"/>
      <c r="CL73" s="1875"/>
      <c r="CM73" s="1875"/>
      <c r="CN73" s="1875"/>
      <c r="CO73" s="1875"/>
      <c r="CP73" s="1875"/>
      <c r="CQ73" s="1875"/>
      <c r="CR73" s="1875"/>
      <c r="CS73" s="1875"/>
      <c r="CT73" s="1875"/>
      <c r="CU73" s="1875"/>
      <c r="CV73" s="1875"/>
      <c r="CW73" s="1875"/>
      <c r="CX73" s="1875"/>
      <c r="CY73" s="1875"/>
      <c r="CZ73" s="1875"/>
    </row>
    <row r="74" spans="1:104" s="807" customFormat="1" ht="15" customHeight="1" x14ac:dyDescent="0.2">
      <c r="A74" s="1127"/>
      <c r="B74" s="1151"/>
      <c r="C74" s="1226"/>
      <c r="D74" s="1227"/>
      <c r="E74" s="1227"/>
      <c r="F74" s="1227"/>
      <c r="G74" s="1228"/>
      <c r="H74" s="1229"/>
      <c r="I74" s="1227"/>
      <c r="J74" s="1227"/>
      <c r="K74" s="1227"/>
      <c r="L74" s="1230"/>
      <c r="M74" s="1231"/>
      <c r="N74" s="1227"/>
      <c r="O74" s="1227"/>
      <c r="P74" s="1227"/>
      <c r="Q74" s="1228"/>
      <c r="R74" s="1229"/>
      <c r="S74" s="1227"/>
      <c r="T74" s="1227"/>
      <c r="U74" s="1227"/>
      <c r="V74" s="1227"/>
      <c r="W74" s="1227"/>
      <c r="X74" s="1227"/>
      <c r="Y74" s="1227"/>
      <c r="Z74" s="1227"/>
      <c r="AA74" s="1227"/>
      <c r="AB74" s="1232"/>
      <c r="AC74" s="1200"/>
      <c r="AD74" s="1200"/>
      <c r="AE74" s="1200"/>
      <c r="AF74" s="1200"/>
      <c r="AG74" s="1242"/>
      <c r="AH74" s="962"/>
      <c r="AI74" s="962"/>
      <c r="AJ74" s="962"/>
      <c r="AK74" s="962"/>
      <c r="AL74" s="962"/>
      <c r="AM74" s="962"/>
      <c r="AN74" s="962"/>
      <c r="AO74" s="962"/>
      <c r="AP74" s="962"/>
      <c r="AQ74" s="962"/>
      <c r="AR74" s="962"/>
      <c r="AS74" s="962"/>
      <c r="AT74" s="962"/>
      <c r="AU74" s="962"/>
      <c r="AV74" s="962"/>
      <c r="AW74" s="962"/>
      <c r="AX74" s="962"/>
      <c r="AY74" s="962"/>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442"/>
      <c r="CF74" s="442"/>
      <c r="CG74" s="442"/>
      <c r="CH74" s="1875"/>
      <c r="CI74" s="1875"/>
      <c r="CJ74" s="1875"/>
      <c r="CK74" s="1875"/>
      <c r="CL74" s="1875"/>
      <c r="CM74" s="1875"/>
      <c r="CN74" s="1875"/>
      <c r="CO74" s="1875"/>
      <c r="CP74" s="1875"/>
      <c r="CQ74" s="1875"/>
      <c r="CR74" s="1875"/>
      <c r="CS74" s="1875"/>
      <c r="CT74" s="1875"/>
      <c r="CU74" s="1875"/>
      <c r="CV74" s="1875"/>
      <c r="CW74" s="1875"/>
      <c r="CX74" s="1875"/>
      <c r="CY74" s="1875"/>
      <c r="CZ74" s="1875"/>
    </row>
    <row r="75" spans="1:104" s="807" customFormat="1" ht="15" customHeight="1" x14ac:dyDescent="0.2">
      <c r="A75" s="1127"/>
      <c r="B75" s="1151"/>
      <c r="C75" s="1226"/>
      <c r="D75" s="1227"/>
      <c r="E75" s="1227"/>
      <c r="F75" s="1227"/>
      <c r="G75" s="1228"/>
      <c r="H75" s="1229"/>
      <c r="I75" s="1227"/>
      <c r="J75" s="1227"/>
      <c r="K75" s="1227"/>
      <c r="L75" s="1230"/>
      <c r="M75" s="1231"/>
      <c r="N75" s="1227"/>
      <c r="O75" s="1227"/>
      <c r="P75" s="1227"/>
      <c r="Q75" s="1228"/>
      <c r="R75" s="1229"/>
      <c r="S75" s="1227"/>
      <c r="T75" s="1227"/>
      <c r="U75" s="1227"/>
      <c r="V75" s="1227"/>
      <c r="W75" s="1227"/>
      <c r="X75" s="1227"/>
      <c r="Y75" s="1227"/>
      <c r="Z75" s="1227"/>
      <c r="AA75" s="1227"/>
      <c r="AB75" s="1232"/>
      <c r="AC75" s="1200"/>
      <c r="AD75" s="1200"/>
      <c r="AE75" s="1200"/>
      <c r="AF75" s="1200"/>
      <c r="AG75" s="1242"/>
      <c r="AH75" s="962"/>
      <c r="AI75" s="962"/>
      <c r="AJ75" s="962"/>
      <c r="AK75" s="962"/>
      <c r="AL75" s="962"/>
      <c r="AM75" s="962"/>
      <c r="AN75" s="962"/>
      <c r="AO75" s="962"/>
      <c r="AP75" s="962"/>
      <c r="AQ75" s="962"/>
      <c r="AR75" s="962"/>
      <c r="AS75" s="962"/>
      <c r="AT75" s="962"/>
      <c r="AU75" s="962"/>
      <c r="AV75" s="962"/>
      <c r="AW75" s="962"/>
      <c r="AX75" s="962"/>
      <c r="AY75" s="962"/>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442"/>
      <c r="CF75" s="442"/>
      <c r="CG75" s="442"/>
      <c r="CH75" s="1875"/>
      <c r="CI75" s="1875"/>
      <c r="CJ75" s="1875"/>
      <c r="CK75" s="1875"/>
      <c r="CL75" s="1875"/>
      <c r="CM75" s="1875"/>
      <c r="CN75" s="1875"/>
      <c r="CO75" s="1875"/>
      <c r="CP75" s="1875"/>
      <c r="CQ75" s="1875"/>
      <c r="CR75" s="1875"/>
      <c r="CS75" s="1875"/>
      <c r="CT75" s="1875"/>
      <c r="CU75" s="1875"/>
      <c r="CV75" s="1875"/>
      <c r="CW75" s="1875"/>
      <c r="CX75" s="1875"/>
      <c r="CY75" s="1875"/>
      <c r="CZ75" s="1875"/>
    </row>
    <row r="76" spans="1:104" s="807" customFormat="1" ht="15" customHeight="1" x14ac:dyDescent="0.2">
      <c r="A76" s="1127"/>
      <c r="B76" s="1151"/>
      <c r="C76" s="1226"/>
      <c r="D76" s="1227"/>
      <c r="E76" s="1227"/>
      <c r="F76" s="1227"/>
      <c r="G76" s="1228"/>
      <c r="H76" s="1229"/>
      <c r="I76" s="1227"/>
      <c r="J76" s="1227"/>
      <c r="K76" s="1227"/>
      <c r="L76" s="1230"/>
      <c r="M76" s="1231"/>
      <c r="N76" s="1227"/>
      <c r="O76" s="1227"/>
      <c r="P76" s="1227"/>
      <c r="Q76" s="1228"/>
      <c r="R76" s="1229"/>
      <c r="S76" s="1227"/>
      <c r="T76" s="1227"/>
      <c r="U76" s="1227"/>
      <c r="V76" s="1227"/>
      <c r="W76" s="1227"/>
      <c r="X76" s="1227"/>
      <c r="Y76" s="1227"/>
      <c r="Z76" s="1227"/>
      <c r="AA76" s="1227"/>
      <c r="AB76" s="1232"/>
      <c r="AC76" s="1200"/>
      <c r="AD76" s="1200"/>
      <c r="AE76" s="1200"/>
      <c r="AF76" s="1200"/>
      <c r="AG76" s="1242"/>
      <c r="AH76" s="962"/>
      <c r="AI76" s="962"/>
      <c r="AJ76" s="962"/>
      <c r="AK76" s="962"/>
      <c r="AL76" s="962"/>
      <c r="AM76" s="962"/>
      <c r="AN76" s="962"/>
      <c r="AO76" s="962"/>
      <c r="AP76" s="962"/>
      <c r="AQ76" s="962"/>
      <c r="AR76" s="962"/>
      <c r="AS76" s="962"/>
      <c r="AT76" s="962"/>
      <c r="AU76" s="962"/>
      <c r="AV76" s="962"/>
      <c r="AW76" s="962"/>
      <c r="AX76" s="962"/>
      <c r="AY76" s="962"/>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442"/>
      <c r="CF76" s="442"/>
      <c r="CG76" s="442"/>
      <c r="CH76" s="1875"/>
      <c r="CI76" s="1875"/>
      <c r="CJ76" s="1875"/>
      <c r="CK76" s="1875"/>
      <c r="CL76" s="1875"/>
      <c r="CM76" s="1875"/>
      <c r="CN76" s="1875"/>
      <c r="CO76" s="1875"/>
      <c r="CP76" s="1875"/>
      <c r="CQ76" s="1875"/>
      <c r="CR76" s="1875"/>
      <c r="CS76" s="1875"/>
      <c r="CT76" s="1875"/>
      <c r="CU76" s="1875"/>
      <c r="CV76" s="1875"/>
      <c r="CW76" s="1875"/>
      <c r="CX76" s="1875"/>
      <c r="CY76" s="1875"/>
      <c r="CZ76" s="1875"/>
    </row>
    <row r="77" spans="1:104" s="807" customFormat="1" ht="15" customHeight="1" x14ac:dyDescent="0.2">
      <c r="A77" s="1127"/>
      <c r="B77" s="1151"/>
      <c r="C77" s="1226"/>
      <c r="D77" s="1227"/>
      <c r="E77" s="1227"/>
      <c r="F77" s="1227"/>
      <c r="G77" s="1228"/>
      <c r="H77" s="1229"/>
      <c r="I77" s="1227"/>
      <c r="J77" s="1227"/>
      <c r="K77" s="1227"/>
      <c r="L77" s="1230"/>
      <c r="M77" s="1231"/>
      <c r="N77" s="1227"/>
      <c r="O77" s="1227"/>
      <c r="P77" s="1227"/>
      <c r="Q77" s="1228"/>
      <c r="R77" s="1229"/>
      <c r="S77" s="1227"/>
      <c r="T77" s="1227"/>
      <c r="U77" s="1227"/>
      <c r="V77" s="1227"/>
      <c r="W77" s="1227"/>
      <c r="X77" s="1227"/>
      <c r="Y77" s="1227"/>
      <c r="Z77" s="1227"/>
      <c r="AA77" s="1227"/>
      <c r="AB77" s="1232"/>
      <c r="AC77" s="1200"/>
      <c r="AD77" s="1200"/>
      <c r="AE77" s="1200"/>
      <c r="AF77" s="1200"/>
      <c r="AG77" s="1242"/>
      <c r="AH77" s="962"/>
      <c r="AI77" s="962"/>
      <c r="AJ77" s="962"/>
      <c r="AK77" s="962"/>
      <c r="AL77" s="962"/>
      <c r="AM77" s="962"/>
      <c r="AN77" s="962"/>
      <c r="AO77" s="962"/>
      <c r="AP77" s="962"/>
      <c r="AQ77" s="962"/>
      <c r="AR77" s="962"/>
      <c r="AS77" s="962"/>
      <c r="AT77" s="962"/>
      <c r="AU77" s="962"/>
      <c r="AV77" s="962"/>
      <c r="AW77" s="962"/>
      <c r="AX77" s="962"/>
      <c r="AY77" s="962"/>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442"/>
      <c r="CF77" s="442"/>
      <c r="CG77" s="442"/>
      <c r="CH77" s="1875"/>
      <c r="CI77" s="1875"/>
      <c r="CJ77" s="1875"/>
      <c r="CK77" s="1875"/>
      <c r="CL77" s="1875"/>
      <c r="CM77" s="1875"/>
      <c r="CN77" s="1875"/>
      <c r="CO77" s="1875"/>
      <c r="CP77" s="1875"/>
      <c r="CQ77" s="1875"/>
      <c r="CR77" s="1875"/>
      <c r="CS77" s="1875"/>
      <c r="CT77" s="1875"/>
      <c r="CU77" s="1875"/>
      <c r="CV77" s="1875"/>
      <c r="CW77" s="1875"/>
      <c r="CX77" s="1875"/>
      <c r="CY77" s="1875"/>
      <c r="CZ77" s="1875"/>
    </row>
    <row r="78" spans="1:104" s="807" customFormat="1" ht="15" customHeight="1" x14ac:dyDescent="0.2">
      <c r="A78" s="1127"/>
      <c r="B78" s="1151"/>
      <c r="C78" s="1226"/>
      <c r="D78" s="1227"/>
      <c r="E78" s="1227"/>
      <c r="F78" s="1227"/>
      <c r="G78" s="1228"/>
      <c r="H78" s="1229"/>
      <c r="I78" s="1227"/>
      <c r="J78" s="1227"/>
      <c r="K78" s="1227"/>
      <c r="L78" s="1230"/>
      <c r="M78" s="1231"/>
      <c r="N78" s="1227"/>
      <c r="O78" s="1227"/>
      <c r="P78" s="1227"/>
      <c r="Q78" s="1228"/>
      <c r="R78" s="1229"/>
      <c r="S78" s="1227"/>
      <c r="T78" s="1227"/>
      <c r="U78" s="1227"/>
      <c r="V78" s="1227"/>
      <c r="W78" s="1227"/>
      <c r="X78" s="1227"/>
      <c r="Y78" s="1227"/>
      <c r="Z78" s="1227"/>
      <c r="AA78" s="1227"/>
      <c r="AB78" s="1232"/>
      <c r="AC78" s="1200"/>
      <c r="AD78" s="1200"/>
      <c r="AE78" s="1200"/>
      <c r="AF78" s="1200"/>
      <c r="AG78" s="1242"/>
      <c r="AH78" s="962"/>
      <c r="AI78" s="962"/>
      <c r="AJ78" s="962"/>
      <c r="AK78" s="962"/>
      <c r="AL78" s="962"/>
      <c r="AM78" s="962"/>
      <c r="AN78" s="962"/>
      <c r="AO78" s="962"/>
      <c r="AP78" s="962"/>
      <c r="AQ78" s="962"/>
      <c r="AR78" s="962"/>
      <c r="AS78" s="962"/>
      <c r="AT78" s="962"/>
      <c r="AU78" s="962"/>
      <c r="AV78" s="962"/>
      <c r="AW78" s="962"/>
      <c r="AX78" s="962"/>
      <c r="AY78" s="962"/>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442"/>
      <c r="CF78" s="442"/>
      <c r="CG78" s="442"/>
      <c r="CH78" s="1875"/>
      <c r="CI78" s="1875"/>
      <c r="CJ78" s="1875"/>
      <c r="CK78" s="1875"/>
      <c r="CL78" s="1875"/>
      <c r="CM78" s="1875"/>
      <c r="CN78" s="1875"/>
      <c r="CO78" s="1875"/>
      <c r="CP78" s="1875"/>
      <c r="CQ78" s="1875"/>
      <c r="CR78" s="1875"/>
      <c r="CS78" s="1875"/>
      <c r="CT78" s="1875"/>
      <c r="CU78" s="1875"/>
      <c r="CV78" s="1875"/>
      <c r="CW78" s="1875"/>
      <c r="CX78" s="1875"/>
      <c r="CY78" s="1875"/>
      <c r="CZ78" s="1875"/>
    </row>
    <row r="79" spans="1:104" s="807" customFormat="1" ht="15" customHeight="1" x14ac:dyDescent="0.2">
      <c r="A79" s="1127"/>
      <c r="B79" s="1151"/>
      <c r="C79" s="1226"/>
      <c r="D79" s="1227"/>
      <c r="E79" s="1227"/>
      <c r="F79" s="1227"/>
      <c r="G79" s="1228"/>
      <c r="H79" s="1229"/>
      <c r="I79" s="1227"/>
      <c r="J79" s="1227"/>
      <c r="K79" s="1227"/>
      <c r="L79" s="1230"/>
      <c r="M79" s="1231"/>
      <c r="N79" s="1227"/>
      <c r="O79" s="1227"/>
      <c r="P79" s="1227"/>
      <c r="Q79" s="1228"/>
      <c r="R79" s="1229"/>
      <c r="S79" s="1227"/>
      <c r="T79" s="1227"/>
      <c r="U79" s="1227"/>
      <c r="V79" s="1227"/>
      <c r="W79" s="1227"/>
      <c r="X79" s="1227"/>
      <c r="Y79" s="1227"/>
      <c r="Z79" s="1227"/>
      <c r="AA79" s="1227"/>
      <c r="AB79" s="1232"/>
      <c r="AC79" s="1200"/>
      <c r="AD79" s="1200"/>
      <c r="AE79" s="1200"/>
      <c r="AF79" s="1200"/>
      <c r="AG79" s="1242"/>
      <c r="AH79" s="962"/>
      <c r="AI79" s="962"/>
      <c r="AJ79" s="962"/>
      <c r="AK79" s="962"/>
      <c r="AL79" s="962"/>
      <c r="AM79" s="962"/>
      <c r="AN79" s="962"/>
      <c r="AO79" s="962"/>
      <c r="AP79" s="962"/>
      <c r="AQ79" s="962"/>
      <c r="AR79" s="962"/>
      <c r="AS79" s="962"/>
      <c r="AT79" s="962"/>
      <c r="AU79" s="962"/>
      <c r="AV79" s="962"/>
      <c r="AW79" s="962"/>
      <c r="AX79" s="962"/>
      <c r="AY79" s="962"/>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442"/>
      <c r="CF79" s="442"/>
      <c r="CG79" s="442"/>
      <c r="CH79" s="1875"/>
      <c r="CI79" s="1875"/>
      <c r="CJ79" s="1875"/>
      <c r="CK79" s="1875"/>
      <c r="CL79" s="1875"/>
      <c r="CM79" s="1875"/>
      <c r="CN79" s="1875"/>
      <c r="CO79" s="1875"/>
      <c r="CP79" s="1875"/>
      <c r="CQ79" s="1875"/>
      <c r="CR79" s="1875"/>
      <c r="CS79" s="1875"/>
      <c r="CT79" s="1875"/>
      <c r="CU79" s="1875"/>
      <c r="CV79" s="1875"/>
      <c r="CW79" s="1875"/>
      <c r="CX79" s="1875"/>
      <c r="CY79" s="1875"/>
      <c r="CZ79" s="1875"/>
    </row>
    <row r="80" spans="1:104" s="807" customFormat="1" ht="15" customHeight="1" x14ac:dyDescent="0.2">
      <c r="A80" s="1127"/>
      <c r="B80" s="1151"/>
      <c r="C80" s="1226"/>
      <c r="D80" s="1227"/>
      <c r="E80" s="1227"/>
      <c r="F80" s="1227"/>
      <c r="G80" s="1228"/>
      <c r="H80" s="1229"/>
      <c r="I80" s="1227"/>
      <c r="J80" s="1227"/>
      <c r="K80" s="1227"/>
      <c r="L80" s="1230"/>
      <c r="M80" s="1231"/>
      <c r="N80" s="1227"/>
      <c r="O80" s="1227"/>
      <c r="P80" s="1227"/>
      <c r="Q80" s="1228"/>
      <c r="R80" s="1229"/>
      <c r="S80" s="1227"/>
      <c r="T80" s="1227"/>
      <c r="U80" s="1227"/>
      <c r="V80" s="1227"/>
      <c r="W80" s="1227"/>
      <c r="X80" s="1227"/>
      <c r="Y80" s="1227"/>
      <c r="Z80" s="1227"/>
      <c r="AA80" s="1227"/>
      <c r="AB80" s="1232"/>
      <c r="AC80" s="1200"/>
      <c r="AD80" s="1200"/>
      <c r="AE80" s="1200"/>
      <c r="AF80" s="1200"/>
      <c r="AG80" s="1242"/>
      <c r="AH80" s="962"/>
      <c r="AI80" s="962"/>
      <c r="AJ80" s="962"/>
      <c r="AK80" s="962"/>
      <c r="AL80" s="962"/>
      <c r="AM80" s="962"/>
      <c r="AN80" s="962"/>
      <c r="AO80" s="962"/>
      <c r="AP80" s="962"/>
      <c r="AQ80" s="962"/>
      <c r="AR80" s="962"/>
      <c r="AS80" s="962"/>
      <c r="AT80" s="962"/>
      <c r="AU80" s="962"/>
      <c r="AV80" s="962"/>
      <c r="AW80" s="962"/>
      <c r="AX80" s="962"/>
      <c r="AY80" s="962"/>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442"/>
      <c r="CF80" s="442"/>
      <c r="CG80" s="442"/>
      <c r="CH80" s="1875"/>
      <c r="CI80" s="1875"/>
      <c r="CJ80" s="1875"/>
      <c r="CK80" s="1875"/>
      <c r="CL80" s="1875"/>
      <c r="CM80" s="1875"/>
      <c r="CN80" s="1875"/>
      <c r="CO80" s="1875"/>
      <c r="CP80" s="1875"/>
      <c r="CQ80" s="1875"/>
      <c r="CR80" s="1875"/>
      <c r="CS80" s="1875"/>
      <c r="CT80" s="1875"/>
      <c r="CU80" s="1875"/>
      <c r="CV80" s="1875"/>
      <c r="CW80" s="1875"/>
      <c r="CX80" s="1875"/>
      <c r="CY80" s="1875"/>
      <c r="CZ80" s="1875"/>
    </row>
    <row r="81" spans="1:104" s="807" customFormat="1" ht="15" customHeight="1" x14ac:dyDescent="0.2">
      <c r="A81" s="1127"/>
      <c r="B81" s="1151"/>
      <c r="C81" s="1226"/>
      <c r="D81" s="1227"/>
      <c r="E81" s="1227"/>
      <c r="F81" s="1227"/>
      <c r="G81" s="1228"/>
      <c r="H81" s="1229"/>
      <c r="I81" s="1227"/>
      <c r="J81" s="1227"/>
      <c r="K81" s="1227"/>
      <c r="L81" s="1230"/>
      <c r="M81" s="1231"/>
      <c r="N81" s="1227"/>
      <c r="O81" s="1227"/>
      <c r="P81" s="1227"/>
      <c r="Q81" s="1228"/>
      <c r="R81" s="1229"/>
      <c r="S81" s="1227"/>
      <c r="T81" s="1227"/>
      <c r="U81" s="1227"/>
      <c r="V81" s="1227"/>
      <c r="W81" s="1227"/>
      <c r="X81" s="1227"/>
      <c r="Y81" s="1227"/>
      <c r="Z81" s="1227"/>
      <c r="AA81" s="1227"/>
      <c r="AB81" s="1232"/>
      <c r="AC81" s="1200"/>
      <c r="AD81" s="1200"/>
      <c r="AE81" s="1200"/>
      <c r="AF81" s="1200"/>
      <c r="AG81" s="1242"/>
      <c r="AH81" s="962"/>
      <c r="AI81" s="962"/>
      <c r="AJ81" s="962"/>
      <c r="AK81" s="962"/>
      <c r="AL81" s="962"/>
      <c r="AM81" s="962"/>
      <c r="AN81" s="962"/>
      <c r="AO81" s="962"/>
      <c r="AP81" s="962"/>
      <c r="AQ81" s="962"/>
      <c r="AR81" s="962"/>
      <c r="AS81" s="962"/>
      <c r="AT81" s="962"/>
      <c r="AU81" s="962"/>
      <c r="AV81" s="962"/>
      <c r="AW81" s="962"/>
      <c r="AX81" s="962"/>
      <c r="AY81" s="962"/>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442"/>
      <c r="CF81" s="442"/>
      <c r="CG81" s="442"/>
      <c r="CH81" s="1875"/>
      <c r="CI81" s="1875"/>
      <c r="CJ81" s="1875"/>
      <c r="CK81" s="1875"/>
      <c r="CL81" s="1875"/>
      <c r="CM81" s="1875"/>
      <c r="CN81" s="1875"/>
      <c r="CO81" s="1875"/>
      <c r="CP81" s="1875"/>
      <c r="CQ81" s="1875"/>
      <c r="CR81" s="1875"/>
      <c r="CS81" s="1875"/>
      <c r="CT81" s="1875"/>
      <c r="CU81" s="1875"/>
      <c r="CV81" s="1875"/>
      <c r="CW81" s="1875"/>
      <c r="CX81" s="1875"/>
      <c r="CY81" s="1875"/>
      <c r="CZ81" s="1875"/>
    </row>
    <row r="82" spans="1:104" s="807" customFormat="1" ht="15" customHeight="1" x14ac:dyDescent="0.2">
      <c r="A82" s="1127"/>
      <c r="B82" s="1151"/>
      <c r="C82" s="1226"/>
      <c r="D82" s="1227"/>
      <c r="E82" s="1227"/>
      <c r="F82" s="1227"/>
      <c r="G82" s="1228"/>
      <c r="H82" s="1229"/>
      <c r="I82" s="1227"/>
      <c r="J82" s="1227"/>
      <c r="K82" s="1227"/>
      <c r="L82" s="1230"/>
      <c r="M82" s="1231"/>
      <c r="N82" s="1227"/>
      <c r="O82" s="1227"/>
      <c r="P82" s="1227"/>
      <c r="Q82" s="1228"/>
      <c r="R82" s="1229"/>
      <c r="S82" s="1227"/>
      <c r="T82" s="1227"/>
      <c r="U82" s="1227"/>
      <c r="V82" s="1227"/>
      <c r="W82" s="1227"/>
      <c r="X82" s="1227"/>
      <c r="Y82" s="1227"/>
      <c r="Z82" s="1227"/>
      <c r="AA82" s="1227"/>
      <c r="AB82" s="1232"/>
      <c r="AC82" s="1200"/>
      <c r="AD82" s="1200"/>
      <c r="AE82" s="1200"/>
      <c r="AF82" s="1200"/>
      <c r="AG82" s="1242"/>
      <c r="AH82" s="962"/>
      <c r="AI82" s="962"/>
      <c r="AJ82" s="962"/>
      <c r="AK82" s="962"/>
      <c r="AL82" s="962"/>
      <c r="AM82" s="962"/>
      <c r="AN82" s="962"/>
      <c r="AO82" s="962"/>
      <c r="AP82" s="962"/>
      <c r="AQ82" s="962"/>
      <c r="AR82" s="962"/>
      <c r="AS82" s="962"/>
      <c r="AT82" s="962"/>
      <c r="AU82" s="962"/>
      <c r="AV82" s="962"/>
      <c r="AW82" s="962"/>
      <c r="AX82" s="962"/>
      <c r="AY82" s="962"/>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442"/>
      <c r="CF82" s="442"/>
      <c r="CG82" s="442"/>
      <c r="CH82" s="1875"/>
      <c r="CI82" s="1875"/>
      <c r="CJ82" s="1875"/>
      <c r="CK82" s="1875"/>
      <c r="CL82" s="1875"/>
      <c r="CM82" s="1875"/>
      <c r="CN82" s="1875"/>
      <c r="CO82" s="1875"/>
      <c r="CP82" s="1875"/>
      <c r="CQ82" s="1875"/>
      <c r="CR82" s="1875"/>
      <c r="CS82" s="1875"/>
      <c r="CT82" s="1875"/>
      <c r="CU82" s="1875"/>
      <c r="CV82" s="1875"/>
      <c r="CW82" s="1875"/>
      <c r="CX82" s="1875"/>
      <c r="CY82" s="1875"/>
      <c r="CZ82" s="1875"/>
    </row>
    <row r="83" spans="1:104" s="807" customFormat="1" ht="15" customHeight="1" x14ac:dyDescent="0.2">
      <c r="A83" s="1127"/>
      <c r="B83" s="1151"/>
      <c r="C83" s="1226"/>
      <c r="D83" s="1227"/>
      <c r="E83" s="1227"/>
      <c r="F83" s="1227"/>
      <c r="G83" s="1228"/>
      <c r="H83" s="1229"/>
      <c r="I83" s="1227"/>
      <c r="J83" s="1227"/>
      <c r="K83" s="1227"/>
      <c r="L83" s="1230"/>
      <c r="M83" s="1231"/>
      <c r="N83" s="1227"/>
      <c r="O83" s="1227"/>
      <c r="P83" s="1227"/>
      <c r="Q83" s="1228"/>
      <c r="R83" s="1229"/>
      <c r="S83" s="1227"/>
      <c r="T83" s="1227"/>
      <c r="U83" s="1227"/>
      <c r="V83" s="1227"/>
      <c r="W83" s="1227"/>
      <c r="X83" s="1227"/>
      <c r="Y83" s="1227"/>
      <c r="Z83" s="1227"/>
      <c r="AA83" s="1227"/>
      <c r="AB83" s="1232"/>
      <c r="AC83" s="1200"/>
      <c r="AD83" s="1200"/>
      <c r="AE83" s="1200"/>
      <c r="AF83" s="1200"/>
      <c r="AG83" s="1242"/>
      <c r="AH83" s="962"/>
      <c r="AI83" s="962"/>
      <c r="AJ83" s="962"/>
      <c r="AK83" s="962"/>
      <c r="AL83" s="962"/>
      <c r="AM83" s="962"/>
      <c r="AN83" s="962"/>
      <c r="AO83" s="962"/>
      <c r="AP83" s="962"/>
      <c r="AQ83" s="962"/>
      <c r="AR83" s="962"/>
      <c r="AS83" s="962"/>
      <c r="AT83" s="962"/>
      <c r="AU83" s="962"/>
      <c r="AV83" s="962"/>
      <c r="AW83" s="962"/>
      <c r="AX83" s="962"/>
      <c r="AY83" s="962"/>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442"/>
      <c r="CF83" s="442"/>
      <c r="CG83" s="442"/>
      <c r="CH83" s="1875"/>
      <c r="CI83" s="1875"/>
      <c r="CJ83" s="1875"/>
      <c r="CK83" s="1875"/>
      <c r="CL83" s="1875"/>
      <c r="CM83" s="1875"/>
      <c r="CN83" s="1875"/>
      <c r="CO83" s="1875"/>
      <c r="CP83" s="1875"/>
      <c r="CQ83" s="1875"/>
      <c r="CR83" s="1875"/>
      <c r="CS83" s="1875"/>
      <c r="CT83" s="1875"/>
      <c r="CU83" s="1875"/>
      <c r="CV83" s="1875"/>
      <c r="CW83" s="1875"/>
      <c r="CX83" s="1875"/>
      <c r="CY83" s="1875"/>
      <c r="CZ83" s="1875"/>
    </row>
    <row r="84" spans="1:104" s="807" customFormat="1" ht="15" customHeight="1" x14ac:dyDescent="0.2">
      <c r="A84" s="1127"/>
      <c r="B84" s="1151"/>
      <c r="C84" s="1226"/>
      <c r="D84" s="1227"/>
      <c r="E84" s="1227"/>
      <c r="F84" s="1227"/>
      <c r="G84" s="1228"/>
      <c r="H84" s="1229"/>
      <c r="I84" s="1227"/>
      <c r="J84" s="1227"/>
      <c r="K84" s="1227"/>
      <c r="L84" s="1230"/>
      <c r="M84" s="1231"/>
      <c r="N84" s="1227"/>
      <c r="O84" s="1227"/>
      <c r="P84" s="1227"/>
      <c r="Q84" s="1228"/>
      <c r="R84" s="1229"/>
      <c r="S84" s="1227"/>
      <c r="T84" s="1227"/>
      <c r="U84" s="1227"/>
      <c r="V84" s="1227"/>
      <c r="W84" s="1227"/>
      <c r="X84" s="1227"/>
      <c r="Y84" s="1227"/>
      <c r="Z84" s="1227"/>
      <c r="AA84" s="1227"/>
      <c r="AB84" s="1232"/>
      <c r="AC84" s="1200"/>
      <c r="AD84" s="1200"/>
      <c r="AE84" s="1200"/>
      <c r="AF84" s="1200"/>
      <c r="AG84" s="1242"/>
      <c r="AH84" s="962"/>
      <c r="AI84" s="962"/>
      <c r="AJ84" s="962"/>
      <c r="AK84" s="962"/>
      <c r="AL84" s="962"/>
      <c r="AM84" s="962"/>
      <c r="AN84" s="962"/>
      <c r="AO84" s="962"/>
      <c r="AP84" s="962"/>
      <c r="AQ84" s="962"/>
      <c r="AR84" s="962"/>
      <c r="AS84" s="962"/>
      <c r="AT84" s="962"/>
      <c r="AU84" s="962"/>
      <c r="AV84" s="962"/>
      <c r="AW84" s="962"/>
      <c r="AX84" s="962"/>
      <c r="AY84" s="962"/>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442"/>
      <c r="CF84" s="442"/>
      <c r="CG84" s="442"/>
      <c r="CH84" s="1875"/>
      <c r="CI84" s="1875"/>
      <c r="CJ84" s="1875"/>
      <c r="CK84" s="1875"/>
      <c r="CL84" s="1875"/>
      <c r="CM84" s="1875"/>
      <c r="CN84" s="1875"/>
      <c r="CO84" s="1875"/>
      <c r="CP84" s="1875"/>
      <c r="CQ84" s="1875"/>
      <c r="CR84" s="1875"/>
      <c r="CS84" s="1875"/>
      <c r="CT84" s="1875"/>
      <c r="CU84" s="1875"/>
      <c r="CV84" s="1875"/>
      <c r="CW84" s="1875"/>
      <c r="CX84" s="1875"/>
      <c r="CY84" s="1875"/>
      <c r="CZ84" s="1875"/>
    </row>
    <row r="85" spans="1:104" s="807" customFormat="1" ht="15" customHeight="1" x14ac:dyDescent="0.2">
      <c r="A85" s="1127"/>
      <c r="B85" s="1151"/>
      <c r="C85" s="1226"/>
      <c r="D85" s="1227"/>
      <c r="E85" s="1227"/>
      <c r="F85" s="1227"/>
      <c r="G85" s="1228"/>
      <c r="H85" s="1229"/>
      <c r="I85" s="1227"/>
      <c r="J85" s="1227"/>
      <c r="K85" s="1227"/>
      <c r="L85" s="1230"/>
      <c r="M85" s="1231"/>
      <c r="N85" s="1227"/>
      <c r="O85" s="1227"/>
      <c r="P85" s="1227"/>
      <c r="Q85" s="1228"/>
      <c r="R85" s="1229"/>
      <c r="S85" s="1227"/>
      <c r="T85" s="1227"/>
      <c r="U85" s="1227"/>
      <c r="V85" s="1227"/>
      <c r="W85" s="1227"/>
      <c r="X85" s="1227"/>
      <c r="Y85" s="1227"/>
      <c r="Z85" s="1227"/>
      <c r="AA85" s="1227"/>
      <c r="AB85" s="1232"/>
      <c r="AC85" s="1200"/>
      <c r="AD85" s="1200"/>
      <c r="AE85" s="1200"/>
      <c r="AF85" s="1200"/>
      <c r="AG85" s="1242"/>
      <c r="AH85" s="962"/>
      <c r="AI85" s="962"/>
      <c r="AJ85" s="962"/>
      <c r="AK85" s="962"/>
      <c r="AL85" s="962"/>
      <c r="AM85" s="962"/>
      <c r="AN85" s="962"/>
      <c r="AO85" s="962"/>
      <c r="AP85" s="962"/>
      <c r="AQ85" s="962"/>
      <c r="AR85" s="962"/>
      <c r="AS85" s="962"/>
      <c r="AT85" s="962"/>
      <c r="AU85" s="962"/>
      <c r="AV85" s="962"/>
      <c r="AW85" s="962"/>
      <c r="AX85" s="962"/>
      <c r="AY85" s="962"/>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442"/>
      <c r="CF85" s="442"/>
      <c r="CG85" s="442"/>
      <c r="CH85" s="1875"/>
      <c r="CI85" s="1875"/>
      <c r="CJ85" s="1875"/>
      <c r="CK85" s="1875"/>
      <c r="CL85" s="1875"/>
      <c r="CM85" s="1875"/>
      <c r="CN85" s="1875"/>
      <c r="CO85" s="1875"/>
      <c r="CP85" s="1875"/>
      <c r="CQ85" s="1875"/>
      <c r="CR85" s="1875"/>
      <c r="CS85" s="1875"/>
      <c r="CT85" s="1875"/>
      <c r="CU85" s="1875"/>
      <c r="CV85" s="1875"/>
      <c r="CW85" s="1875"/>
      <c r="CX85" s="1875"/>
      <c r="CY85" s="1875"/>
      <c r="CZ85" s="1875"/>
    </row>
    <row r="86" spans="1:104" s="807" customFormat="1" ht="15" customHeight="1" x14ac:dyDescent="0.2">
      <c r="A86" s="1127"/>
      <c r="B86" s="1151"/>
      <c r="C86" s="1226"/>
      <c r="D86" s="1227"/>
      <c r="E86" s="1227"/>
      <c r="F86" s="1227"/>
      <c r="G86" s="1228"/>
      <c r="H86" s="1229"/>
      <c r="I86" s="1227"/>
      <c r="J86" s="1227"/>
      <c r="K86" s="1227"/>
      <c r="L86" s="1230"/>
      <c r="M86" s="1231"/>
      <c r="N86" s="1227"/>
      <c r="O86" s="1227"/>
      <c r="P86" s="1227"/>
      <c r="Q86" s="1228"/>
      <c r="R86" s="1229"/>
      <c r="S86" s="1227"/>
      <c r="T86" s="1227"/>
      <c r="U86" s="1227"/>
      <c r="V86" s="1227"/>
      <c r="W86" s="1227"/>
      <c r="X86" s="1227"/>
      <c r="Y86" s="1227"/>
      <c r="Z86" s="1227"/>
      <c r="AA86" s="1227"/>
      <c r="AB86" s="1232"/>
      <c r="AC86" s="1200"/>
      <c r="AD86" s="1200"/>
      <c r="AE86" s="1200"/>
      <c r="AF86" s="1200"/>
      <c r="AG86" s="1242"/>
      <c r="AH86" s="962"/>
      <c r="AI86" s="962"/>
      <c r="AJ86" s="962"/>
      <c r="AK86" s="962"/>
      <c r="AL86" s="962"/>
      <c r="AM86" s="962"/>
      <c r="AN86" s="962"/>
      <c r="AO86" s="962"/>
      <c r="AP86" s="962"/>
      <c r="AQ86" s="962"/>
      <c r="AR86" s="962"/>
      <c r="AS86" s="962"/>
      <c r="AT86" s="962"/>
      <c r="AU86" s="962"/>
      <c r="AV86" s="962"/>
      <c r="AW86" s="962"/>
      <c r="AX86" s="962"/>
      <c r="AY86" s="962"/>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442"/>
      <c r="CF86" s="442"/>
      <c r="CG86" s="442"/>
      <c r="CH86" s="1875"/>
      <c r="CI86" s="1875"/>
      <c r="CJ86" s="1875"/>
      <c r="CK86" s="1875"/>
      <c r="CL86" s="1875"/>
      <c r="CM86" s="1875"/>
      <c r="CN86" s="1875"/>
      <c r="CO86" s="1875"/>
      <c r="CP86" s="1875"/>
      <c r="CQ86" s="1875"/>
      <c r="CR86" s="1875"/>
      <c r="CS86" s="1875"/>
      <c r="CT86" s="1875"/>
      <c r="CU86" s="1875"/>
      <c r="CV86" s="1875"/>
      <c r="CW86" s="1875"/>
      <c r="CX86" s="1875"/>
      <c r="CY86" s="1875"/>
      <c r="CZ86" s="1875"/>
    </row>
    <row r="87" spans="1:104" s="807" customFormat="1" ht="15" customHeight="1" x14ac:dyDescent="0.2">
      <c r="A87" s="1127"/>
      <c r="B87" s="1151"/>
      <c r="C87" s="1226"/>
      <c r="D87" s="1227"/>
      <c r="E87" s="1227"/>
      <c r="F87" s="1227"/>
      <c r="G87" s="1228"/>
      <c r="H87" s="1229"/>
      <c r="I87" s="1227"/>
      <c r="J87" s="1227"/>
      <c r="K87" s="1227"/>
      <c r="L87" s="1230"/>
      <c r="M87" s="1231"/>
      <c r="N87" s="1227"/>
      <c r="O87" s="1227"/>
      <c r="P87" s="1227"/>
      <c r="Q87" s="1228"/>
      <c r="R87" s="1229"/>
      <c r="S87" s="1227"/>
      <c r="T87" s="1227"/>
      <c r="U87" s="1227"/>
      <c r="V87" s="1227"/>
      <c r="W87" s="1227"/>
      <c r="X87" s="1227"/>
      <c r="Y87" s="1227"/>
      <c r="Z87" s="1227"/>
      <c r="AA87" s="1227"/>
      <c r="AB87" s="1232"/>
      <c r="AC87" s="1200"/>
      <c r="AD87" s="1200"/>
      <c r="AE87" s="1200"/>
      <c r="AF87" s="1200"/>
      <c r="AG87" s="1242"/>
      <c r="AH87" s="962"/>
      <c r="AI87" s="962"/>
      <c r="AJ87" s="962"/>
      <c r="AK87" s="962"/>
      <c r="AL87" s="962"/>
      <c r="AM87" s="962"/>
      <c r="AN87" s="962"/>
      <c r="AO87" s="962"/>
      <c r="AP87" s="962"/>
      <c r="AQ87" s="962"/>
      <c r="AR87" s="962"/>
      <c r="AS87" s="962"/>
      <c r="AT87" s="962"/>
      <c r="AU87" s="962"/>
      <c r="AV87" s="962"/>
      <c r="AW87" s="962"/>
      <c r="AX87" s="962"/>
      <c r="AY87" s="962"/>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442"/>
      <c r="CF87" s="442"/>
      <c r="CG87" s="442"/>
      <c r="CH87" s="1875"/>
      <c r="CI87" s="1875"/>
      <c r="CJ87" s="1875"/>
      <c r="CK87" s="1875"/>
      <c r="CL87" s="1875"/>
      <c r="CM87" s="1875"/>
      <c r="CN87" s="1875"/>
      <c r="CO87" s="1875"/>
      <c r="CP87" s="1875"/>
      <c r="CQ87" s="1875"/>
      <c r="CR87" s="1875"/>
      <c r="CS87" s="1875"/>
      <c r="CT87" s="1875"/>
      <c r="CU87" s="1875"/>
      <c r="CV87" s="1875"/>
      <c r="CW87" s="1875"/>
      <c r="CX87" s="1875"/>
      <c r="CY87" s="1875"/>
      <c r="CZ87" s="1875"/>
    </row>
    <row r="88" spans="1:104" s="807" customFormat="1" ht="15" customHeight="1" x14ac:dyDescent="0.2">
      <c r="A88" s="1127"/>
      <c r="B88" s="1151"/>
      <c r="C88" s="1226"/>
      <c r="D88" s="1227"/>
      <c r="E88" s="1227"/>
      <c r="F88" s="1227"/>
      <c r="G88" s="1228"/>
      <c r="H88" s="1229"/>
      <c r="I88" s="1227"/>
      <c r="J88" s="1227"/>
      <c r="K88" s="1227"/>
      <c r="L88" s="1230"/>
      <c r="M88" s="1231"/>
      <c r="N88" s="1227"/>
      <c r="O88" s="1227"/>
      <c r="P88" s="1227"/>
      <c r="Q88" s="1228"/>
      <c r="R88" s="1229"/>
      <c r="S88" s="1227"/>
      <c r="T88" s="1227"/>
      <c r="U88" s="1227"/>
      <c r="V88" s="1227"/>
      <c r="W88" s="1227"/>
      <c r="X88" s="1227"/>
      <c r="Y88" s="1227"/>
      <c r="Z88" s="1227"/>
      <c r="AA88" s="1227"/>
      <c r="AB88" s="1232"/>
      <c r="AC88" s="1200"/>
      <c r="AD88" s="1200"/>
      <c r="AE88" s="1200"/>
      <c r="AF88" s="1200"/>
      <c r="AG88" s="1242"/>
      <c r="AH88" s="962"/>
      <c r="AI88" s="962"/>
      <c r="AJ88" s="962"/>
      <c r="AK88" s="962"/>
      <c r="AL88" s="962"/>
      <c r="AM88" s="962"/>
      <c r="AN88" s="962"/>
      <c r="AO88" s="962"/>
      <c r="AP88" s="962"/>
      <c r="AQ88" s="962"/>
      <c r="AR88" s="962"/>
      <c r="AS88" s="962"/>
      <c r="AT88" s="962"/>
      <c r="AU88" s="962"/>
      <c r="AV88" s="962"/>
      <c r="AW88" s="962"/>
      <c r="AX88" s="962"/>
      <c r="AY88" s="962"/>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442"/>
      <c r="CF88" s="442"/>
      <c r="CG88" s="442"/>
      <c r="CH88" s="1875"/>
      <c r="CI88" s="1875"/>
      <c r="CJ88" s="1875"/>
      <c r="CK88" s="1875"/>
      <c r="CL88" s="1875"/>
      <c r="CM88" s="1875"/>
      <c r="CN88" s="1875"/>
      <c r="CO88" s="1875"/>
      <c r="CP88" s="1875"/>
      <c r="CQ88" s="1875"/>
      <c r="CR88" s="1875"/>
      <c r="CS88" s="1875"/>
      <c r="CT88" s="1875"/>
      <c r="CU88" s="1875"/>
      <c r="CV88" s="1875"/>
      <c r="CW88" s="1875"/>
      <c r="CX88" s="1875"/>
      <c r="CY88" s="1875"/>
      <c r="CZ88" s="1875"/>
    </row>
    <row r="89" spans="1:104" s="807" customFormat="1" ht="15" customHeight="1" x14ac:dyDescent="0.2">
      <c r="A89" s="1127"/>
      <c r="B89" s="1151"/>
      <c r="C89" s="1226"/>
      <c r="D89" s="1227"/>
      <c r="E89" s="1227"/>
      <c r="F89" s="1227"/>
      <c r="G89" s="1228"/>
      <c r="H89" s="1229"/>
      <c r="I89" s="1227"/>
      <c r="J89" s="1227"/>
      <c r="K89" s="1227"/>
      <c r="L89" s="1230"/>
      <c r="M89" s="1231"/>
      <c r="N89" s="1227"/>
      <c r="O89" s="1227"/>
      <c r="P89" s="1227"/>
      <c r="Q89" s="1228"/>
      <c r="R89" s="1229"/>
      <c r="S89" s="1227"/>
      <c r="T89" s="1227"/>
      <c r="U89" s="1227"/>
      <c r="V89" s="1227"/>
      <c r="W89" s="1227"/>
      <c r="X89" s="1227"/>
      <c r="Y89" s="1227"/>
      <c r="Z89" s="1227"/>
      <c r="AA89" s="1227"/>
      <c r="AB89" s="1232"/>
      <c r="AC89" s="1200"/>
      <c r="AD89" s="1200"/>
      <c r="AE89" s="1200"/>
      <c r="AF89" s="1200"/>
      <c r="AG89" s="1242"/>
      <c r="AH89" s="962"/>
      <c r="AI89" s="962"/>
      <c r="AJ89" s="962"/>
      <c r="AK89" s="962"/>
      <c r="AL89" s="962"/>
      <c r="AM89" s="962"/>
      <c r="AN89" s="962"/>
      <c r="AO89" s="962"/>
      <c r="AP89" s="962"/>
      <c r="AQ89" s="962"/>
      <c r="AR89" s="962"/>
      <c r="AS89" s="962"/>
      <c r="AT89" s="962"/>
      <c r="AU89" s="962"/>
      <c r="AV89" s="962"/>
      <c r="AW89" s="962"/>
      <c r="AX89" s="962"/>
      <c r="AY89" s="962"/>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442"/>
      <c r="CF89" s="442"/>
      <c r="CG89" s="442"/>
      <c r="CH89" s="1875"/>
      <c r="CI89" s="1875"/>
      <c r="CJ89" s="1875"/>
      <c r="CK89" s="1875"/>
      <c r="CL89" s="1875"/>
      <c r="CM89" s="1875"/>
      <c r="CN89" s="1875"/>
      <c r="CO89" s="1875"/>
      <c r="CP89" s="1875"/>
      <c r="CQ89" s="1875"/>
      <c r="CR89" s="1875"/>
      <c r="CS89" s="1875"/>
      <c r="CT89" s="1875"/>
      <c r="CU89" s="1875"/>
      <c r="CV89" s="1875"/>
      <c r="CW89" s="1875"/>
      <c r="CX89" s="1875"/>
      <c r="CY89" s="1875"/>
      <c r="CZ89" s="1875"/>
    </row>
    <row r="90" spans="1:104" s="807" customFormat="1" ht="15" customHeight="1" x14ac:dyDescent="0.2">
      <c r="A90" s="1128"/>
      <c r="B90" s="1152"/>
      <c r="C90" s="1233"/>
      <c r="D90" s="1234"/>
      <c r="E90" s="1234"/>
      <c r="F90" s="1234"/>
      <c r="G90" s="1235"/>
      <c r="H90" s="1236"/>
      <c r="I90" s="1234"/>
      <c r="J90" s="1234"/>
      <c r="K90" s="1234"/>
      <c r="L90" s="1237"/>
      <c r="M90" s="1238"/>
      <c r="N90" s="1234"/>
      <c r="O90" s="1234"/>
      <c r="P90" s="1234"/>
      <c r="Q90" s="1235"/>
      <c r="R90" s="1236"/>
      <c r="S90" s="1234"/>
      <c r="T90" s="1234"/>
      <c r="U90" s="1234"/>
      <c r="V90" s="1234"/>
      <c r="W90" s="1234"/>
      <c r="X90" s="1234"/>
      <c r="Y90" s="1234"/>
      <c r="Z90" s="1234"/>
      <c r="AA90" s="1234"/>
      <c r="AB90" s="1239"/>
      <c r="AC90" s="1200"/>
      <c r="AD90" s="1200"/>
      <c r="AE90" s="1200"/>
      <c r="AF90" s="1200"/>
      <c r="AG90" s="1242"/>
      <c r="AH90" s="962"/>
      <c r="AI90" s="962"/>
      <c r="AJ90" s="962"/>
      <c r="AK90" s="962"/>
      <c r="AL90" s="962"/>
      <c r="AM90" s="962"/>
      <c r="AN90" s="962"/>
      <c r="AO90" s="962"/>
      <c r="AP90" s="962"/>
      <c r="AQ90" s="962"/>
      <c r="AR90" s="962"/>
      <c r="AS90" s="962"/>
      <c r="AT90" s="962"/>
      <c r="AU90" s="962"/>
      <c r="AV90" s="962"/>
      <c r="AW90" s="962"/>
      <c r="AX90" s="962"/>
      <c r="AY90" s="962"/>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442"/>
      <c r="CF90" s="442"/>
      <c r="CG90" s="442"/>
      <c r="CH90" s="1875"/>
      <c r="CI90" s="1875"/>
      <c r="CJ90" s="1875"/>
      <c r="CK90" s="1875"/>
      <c r="CL90" s="1875"/>
      <c r="CM90" s="1875"/>
      <c r="CN90" s="1875"/>
      <c r="CO90" s="1875"/>
      <c r="CP90" s="1875"/>
      <c r="CQ90" s="1875"/>
      <c r="CR90" s="1875"/>
      <c r="CS90" s="1875"/>
      <c r="CT90" s="1875"/>
      <c r="CU90" s="1875"/>
      <c r="CV90" s="1875"/>
      <c r="CW90" s="1875"/>
      <c r="CX90" s="1875"/>
      <c r="CY90" s="1875"/>
      <c r="CZ90" s="1875"/>
    </row>
    <row r="91" spans="1:104" s="807" customFormat="1" ht="15" customHeight="1" x14ac:dyDescent="0.2">
      <c r="A91" s="1044"/>
      <c r="B91" s="1153"/>
      <c r="C91" s="1240"/>
      <c r="D91" s="1200"/>
      <c r="E91" s="1200"/>
      <c r="F91" s="1200"/>
      <c r="G91" s="1201"/>
      <c r="H91" s="1241"/>
      <c r="I91" s="1200"/>
      <c r="J91" s="1200"/>
      <c r="K91" s="1200"/>
      <c r="L91" s="1242"/>
      <c r="M91" s="1240"/>
      <c r="N91" s="1200"/>
      <c r="O91" s="1200"/>
      <c r="P91" s="1200"/>
      <c r="Q91" s="1201"/>
      <c r="R91" s="1241"/>
      <c r="S91" s="1200"/>
      <c r="T91" s="1200"/>
      <c r="U91" s="1200"/>
      <c r="V91" s="1200"/>
      <c r="W91" s="1200"/>
      <c r="X91" s="1200"/>
      <c r="Y91" s="1200"/>
      <c r="Z91" s="1200"/>
      <c r="AA91" s="1200"/>
      <c r="AB91" s="1200"/>
      <c r="AC91" s="1200"/>
      <c r="AD91" s="1200"/>
      <c r="AE91" s="1200"/>
      <c r="AF91" s="1200"/>
      <c r="AG91" s="1242"/>
      <c r="AH91" s="962"/>
      <c r="AI91" s="962"/>
      <c r="AJ91" s="962"/>
      <c r="AK91" s="962"/>
      <c r="AL91" s="962"/>
      <c r="AM91" s="962"/>
      <c r="AN91" s="962"/>
      <c r="AO91" s="962"/>
      <c r="AP91" s="962"/>
      <c r="AQ91" s="962"/>
      <c r="AR91" s="962"/>
      <c r="AS91" s="962"/>
      <c r="AT91" s="962"/>
      <c r="AU91" s="962"/>
      <c r="AV91" s="962"/>
      <c r="AW91" s="962"/>
      <c r="AX91" s="962"/>
      <c r="AY91" s="962"/>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442"/>
      <c r="CF91" s="442"/>
      <c r="CG91" s="442"/>
      <c r="CH91" s="1875"/>
      <c r="CI91" s="1875"/>
      <c r="CJ91" s="1875"/>
      <c r="CK91" s="1875"/>
      <c r="CL91" s="1875"/>
      <c r="CM91" s="1875"/>
      <c r="CN91" s="1875"/>
      <c r="CO91" s="1875"/>
      <c r="CP91" s="1875"/>
      <c r="CQ91" s="1875"/>
      <c r="CR91" s="1875"/>
      <c r="CS91" s="1875"/>
      <c r="CT91" s="1875"/>
      <c r="CU91" s="1875"/>
      <c r="CV91" s="1875"/>
      <c r="CW91" s="1875"/>
      <c r="CX91" s="1875"/>
      <c r="CY91" s="1875"/>
      <c r="CZ91" s="1875"/>
    </row>
    <row r="92" spans="1:104" s="807" customFormat="1" ht="15" customHeight="1" x14ac:dyDescent="0.2">
      <c r="A92" s="1044"/>
      <c r="B92" s="1153"/>
      <c r="C92" s="1240"/>
      <c r="D92" s="1200"/>
      <c r="E92" s="1200"/>
      <c r="F92" s="1200"/>
      <c r="G92" s="1201"/>
      <c r="H92" s="1241"/>
      <c r="I92" s="1200"/>
      <c r="J92" s="1200"/>
      <c r="K92" s="1200"/>
      <c r="L92" s="1242"/>
      <c r="M92" s="1240"/>
      <c r="N92" s="1200"/>
      <c r="O92" s="1200"/>
      <c r="P92" s="1200"/>
      <c r="Q92" s="1201"/>
      <c r="R92" s="1241"/>
      <c r="S92" s="1200"/>
      <c r="T92" s="1200"/>
      <c r="U92" s="1200"/>
      <c r="V92" s="1200"/>
      <c r="W92" s="1200"/>
      <c r="X92" s="1200"/>
      <c r="Y92" s="1200"/>
      <c r="Z92" s="1200"/>
      <c r="AA92" s="1200"/>
      <c r="AB92" s="1200"/>
      <c r="AC92" s="1200"/>
      <c r="AD92" s="1200"/>
      <c r="AE92" s="1200"/>
      <c r="AF92" s="1200"/>
      <c r="AG92" s="1242"/>
      <c r="AH92" s="962"/>
      <c r="AI92" s="962"/>
      <c r="AJ92" s="962"/>
      <c r="AK92" s="962"/>
      <c r="AL92" s="962"/>
      <c r="AM92" s="962"/>
      <c r="AN92" s="962"/>
      <c r="AO92" s="962"/>
      <c r="AP92" s="962"/>
      <c r="AQ92" s="962"/>
      <c r="AR92" s="962"/>
      <c r="AS92" s="962"/>
      <c r="AT92" s="962"/>
      <c r="AU92" s="962"/>
      <c r="AV92" s="962"/>
      <c r="AW92" s="962"/>
      <c r="AX92" s="962"/>
      <c r="AY92" s="962"/>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442"/>
      <c r="CF92" s="442"/>
      <c r="CG92" s="442"/>
      <c r="CH92" s="1875"/>
      <c r="CI92" s="1875"/>
      <c r="CJ92" s="1875"/>
      <c r="CK92" s="1875"/>
      <c r="CL92" s="1875"/>
      <c r="CM92" s="1875"/>
      <c r="CN92" s="1875"/>
      <c r="CO92" s="1875"/>
      <c r="CP92" s="1875"/>
      <c r="CQ92" s="1875"/>
      <c r="CR92" s="1875"/>
      <c r="CS92" s="1875"/>
      <c r="CT92" s="1875"/>
      <c r="CU92" s="1875"/>
      <c r="CV92" s="1875"/>
      <c r="CW92" s="1875"/>
      <c r="CX92" s="1875"/>
      <c r="CY92" s="1875"/>
      <c r="CZ92" s="1875"/>
    </row>
    <row r="93" spans="1:104" s="807" customFormat="1" ht="15" customHeight="1" x14ac:dyDescent="0.2">
      <c r="A93" s="1129"/>
      <c r="B93" s="1154"/>
      <c r="C93" s="1047"/>
      <c r="D93" s="1048"/>
      <c r="E93" s="1048"/>
      <c r="F93" s="1048"/>
      <c r="G93" s="1109"/>
      <c r="H93" s="1097"/>
      <c r="I93" s="1048"/>
      <c r="J93" s="1048"/>
      <c r="K93" s="1048"/>
      <c r="L93" s="1070"/>
      <c r="M93" s="1047"/>
      <c r="N93" s="1048"/>
      <c r="O93" s="1048"/>
      <c r="P93" s="1048"/>
      <c r="Q93" s="1109"/>
      <c r="R93" s="1097"/>
      <c r="S93" s="1048"/>
      <c r="T93" s="1048"/>
      <c r="U93" s="1048"/>
      <c r="V93" s="1048"/>
      <c r="W93" s="1048"/>
      <c r="X93" s="1048"/>
      <c r="Y93" s="1048"/>
      <c r="Z93" s="1048"/>
      <c r="AA93" s="1048"/>
      <c r="AB93" s="1048"/>
      <c r="AC93" s="1200"/>
      <c r="AD93" s="1200"/>
      <c r="AE93" s="1200"/>
      <c r="AF93" s="1200"/>
      <c r="AG93" s="1242"/>
      <c r="AH93" s="962"/>
      <c r="AI93" s="962"/>
      <c r="AJ93" s="962"/>
      <c r="AK93" s="962"/>
      <c r="AL93" s="962"/>
      <c r="AM93" s="962"/>
      <c r="AN93" s="962"/>
      <c r="AO93" s="962"/>
      <c r="AP93" s="962"/>
      <c r="AQ93" s="962"/>
      <c r="AR93" s="962"/>
      <c r="AS93" s="962"/>
      <c r="AT93" s="962"/>
      <c r="AU93" s="962"/>
      <c r="AV93" s="962"/>
      <c r="AW93" s="962"/>
      <c r="AX93" s="962"/>
      <c r="AY93" s="962"/>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442"/>
      <c r="CF93" s="442"/>
      <c r="CG93" s="442"/>
      <c r="CH93" s="1875"/>
      <c r="CI93" s="1875"/>
      <c r="CJ93" s="1875"/>
      <c r="CK93" s="1875"/>
      <c r="CL93" s="1875"/>
      <c r="CM93" s="1875"/>
      <c r="CN93" s="1875"/>
      <c r="CO93" s="1875"/>
      <c r="CP93" s="1875"/>
      <c r="CQ93" s="1875"/>
      <c r="CR93" s="1875"/>
      <c r="CS93" s="1875"/>
      <c r="CT93" s="1875"/>
      <c r="CU93" s="1875"/>
      <c r="CV93" s="1875"/>
      <c r="CW93" s="1875"/>
      <c r="CX93" s="1875"/>
      <c r="CY93" s="1875"/>
      <c r="CZ93" s="1875"/>
    </row>
    <row r="94" spans="1:104" s="807" customFormat="1" ht="15" customHeight="1" x14ac:dyDescent="0.2">
      <c r="A94" s="1381"/>
      <c r="B94" s="1154"/>
      <c r="C94" s="1047"/>
      <c r="D94" s="1049"/>
      <c r="E94" s="1049"/>
      <c r="F94" s="1049"/>
      <c r="G94" s="1110"/>
      <c r="H94" s="1097"/>
      <c r="I94" s="1049"/>
      <c r="J94" s="1049"/>
      <c r="K94" s="1049"/>
      <c r="L94" s="1071"/>
      <c r="M94" s="1047"/>
      <c r="N94" s="1049"/>
      <c r="O94" s="1049"/>
      <c r="P94" s="1049"/>
      <c r="Q94" s="1110"/>
      <c r="R94" s="1097"/>
      <c r="S94" s="1049"/>
      <c r="T94" s="1049"/>
      <c r="U94" s="1049"/>
      <c r="V94" s="1049"/>
      <c r="W94" s="1049"/>
      <c r="X94" s="1049"/>
      <c r="Y94" s="1049"/>
      <c r="Z94" s="1049"/>
      <c r="AA94" s="1049"/>
      <c r="AB94" s="1049"/>
      <c r="AC94" s="1200"/>
      <c r="AD94" s="1200"/>
      <c r="AE94" s="1200"/>
      <c r="AF94" s="1200"/>
      <c r="AG94" s="1242"/>
      <c r="AH94" s="962"/>
      <c r="AI94" s="962"/>
      <c r="AJ94" s="962"/>
      <c r="AK94" s="962"/>
      <c r="AL94" s="962"/>
      <c r="AM94" s="962"/>
      <c r="AN94" s="962"/>
      <c r="AO94" s="962"/>
      <c r="AP94" s="962"/>
      <c r="AQ94" s="962"/>
      <c r="AR94" s="962"/>
      <c r="AS94" s="962"/>
      <c r="AT94" s="962"/>
      <c r="AU94" s="962"/>
      <c r="AV94" s="962"/>
      <c r="AW94" s="962"/>
      <c r="AX94" s="962"/>
      <c r="AY94" s="962"/>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442"/>
      <c r="CF94" s="442"/>
      <c r="CG94" s="442"/>
      <c r="CH94" s="1875"/>
      <c r="CI94" s="1875"/>
      <c r="CJ94" s="1875"/>
      <c r="CK94" s="1875"/>
      <c r="CL94" s="1875"/>
      <c r="CM94" s="1875"/>
      <c r="CN94" s="1875"/>
      <c r="CO94" s="1875"/>
      <c r="CP94" s="1875"/>
      <c r="CQ94" s="1875"/>
      <c r="CR94" s="1875"/>
      <c r="CS94" s="1875"/>
      <c r="CT94" s="1875"/>
      <c r="CU94" s="1875"/>
      <c r="CV94" s="1875"/>
      <c r="CW94" s="1875"/>
      <c r="CX94" s="1875"/>
      <c r="CY94" s="1875"/>
      <c r="CZ94" s="1875"/>
    </row>
    <row r="95" spans="1:104" s="807" customFormat="1" ht="15" customHeight="1" x14ac:dyDescent="0.2">
      <c r="A95" s="1129"/>
      <c r="B95" s="1155"/>
      <c r="C95" s="1243"/>
      <c r="D95" s="1244"/>
      <c r="E95" s="1244"/>
      <c r="F95" s="1244"/>
      <c r="G95" s="1245"/>
      <c r="H95" s="1246"/>
      <c r="I95" s="1244"/>
      <c r="J95" s="1244"/>
      <c r="K95" s="1244"/>
      <c r="L95" s="1247"/>
      <c r="M95" s="1243"/>
      <c r="N95" s="1244"/>
      <c r="O95" s="1244"/>
      <c r="P95" s="1244"/>
      <c r="Q95" s="1245"/>
      <c r="R95" s="1246"/>
      <c r="S95" s="1244"/>
      <c r="T95" s="1244"/>
      <c r="U95" s="1244"/>
      <c r="V95" s="1244"/>
      <c r="W95" s="1244"/>
      <c r="X95" s="1244"/>
      <c r="Y95" s="1244"/>
      <c r="Z95" s="1244"/>
      <c r="AA95" s="1244"/>
      <c r="AB95" s="1244"/>
      <c r="AC95" s="1200"/>
      <c r="AD95" s="1200"/>
      <c r="AE95" s="1200"/>
      <c r="AF95" s="1200"/>
      <c r="AG95" s="1242"/>
      <c r="AH95" s="962"/>
      <c r="AI95" s="962"/>
      <c r="AJ95" s="962"/>
      <c r="AK95" s="962"/>
      <c r="AL95" s="962"/>
      <c r="AM95" s="962"/>
      <c r="AN95" s="962"/>
      <c r="AO95" s="962"/>
      <c r="AP95" s="962"/>
      <c r="AQ95" s="962"/>
      <c r="AR95" s="962"/>
      <c r="AS95" s="962"/>
      <c r="AT95" s="962"/>
      <c r="AU95" s="962"/>
      <c r="AV95" s="962"/>
      <c r="AW95" s="962"/>
      <c r="AX95" s="962"/>
      <c r="AY95" s="962"/>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442"/>
      <c r="CF95" s="442"/>
      <c r="CG95" s="442"/>
      <c r="CH95" s="1875"/>
      <c r="CI95" s="1875"/>
      <c r="CJ95" s="1875"/>
      <c r="CK95" s="1875"/>
      <c r="CL95" s="1875"/>
      <c r="CM95" s="1875"/>
      <c r="CN95" s="1875"/>
      <c r="CO95" s="1875"/>
      <c r="CP95" s="1875"/>
      <c r="CQ95" s="1875"/>
      <c r="CR95" s="1875"/>
      <c r="CS95" s="1875"/>
      <c r="CT95" s="1875"/>
      <c r="CU95" s="1875"/>
      <c r="CV95" s="1875"/>
      <c r="CW95" s="1875"/>
      <c r="CX95" s="1875"/>
      <c r="CY95" s="1875"/>
      <c r="CZ95" s="1875"/>
    </row>
    <row r="96" spans="1:104" s="131" customFormat="1" ht="15" customHeight="1" x14ac:dyDescent="0.2">
      <c r="A96" s="1381"/>
      <c r="B96" s="1155"/>
      <c r="C96" s="1243"/>
      <c r="D96" s="1244"/>
      <c r="E96" s="1244"/>
      <c r="F96" s="1244"/>
      <c r="G96" s="1245"/>
      <c r="H96" s="1246"/>
      <c r="I96" s="1244"/>
      <c r="J96" s="1244"/>
      <c r="K96" s="1244"/>
      <c r="L96" s="1247"/>
      <c r="M96" s="1243"/>
      <c r="N96" s="1244"/>
      <c r="O96" s="1244"/>
      <c r="P96" s="1244"/>
      <c r="Q96" s="1245"/>
      <c r="R96" s="1246"/>
      <c r="S96" s="1244"/>
      <c r="T96" s="1244"/>
      <c r="U96" s="1244"/>
      <c r="V96" s="1244"/>
      <c r="W96" s="1244"/>
      <c r="X96" s="1244"/>
      <c r="Y96" s="1244"/>
      <c r="Z96" s="1244"/>
      <c r="AA96" s="1244"/>
      <c r="AB96" s="1244"/>
      <c r="AC96" s="1200"/>
      <c r="AD96" s="1200"/>
      <c r="AE96" s="1200"/>
      <c r="AF96" s="1200"/>
      <c r="AG96" s="1242"/>
      <c r="AH96" s="962"/>
      <c r="AI96" s="962"/>
      <c r="AJ96" s="962"/>
      <c r="AK96" s="962"/>
      <c r="AL96" s="962"/>
      <c r="AM96" s="962"/>
      <c r="AN96" s="962"/>
      <c r="AO96" s="962"/>
      <c r="AP96" s="962"/>
      <c r="AQ96" s="962"/>
      <c r="AR96" s="962"/>
      <c r="AS96" s="962"/>
      <c r="AT96" s="962"/>
      <c r="AU96" s="962"/>
      <c r="AV96" s="962"/>
      <c r="AW96" s="962"/>
      <c r="AX96" s="962"/>
      <c r="AY96" s="962"/>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442"/>
      <c r="CF96" s="442"/>
      <c r="CG96" s="442"/>
      <c r="CH96" s="1875"/>
      <c r="CI96" s="1875"/>
      <c r="CJ96" s="1875"/>
      <c r="CK96" s="1875"/>
      <c r="CL96" s="1875"/>
      <c r="CM96" s="1875"/>
      <c r="CN96" s="1875"/>
      <c r="CO96" s="1875"/>
      <c r="CP96" s="1875"/>
      <c r="CQ96" s="1875"/>
      <c r="CR96" s="1875"/>
      <c r="CS96" s="1875"/>
      <c r="CT96" s="1875"/>
      <c r="CU96" s="1875"/>
      <c r="CV96" s="1875"/>
      <c r="CW96" s="1875"/>
      <c r="CX96" s="1875"/>
      <c r="CY96" s="1875"/>
      <c r="CZ96" s="1875"/>
    </row>
    <row r="97" spans="1:104" s="131" customFormat="1" ht="15" customHeight="1" x14ac:dyDescent="0.2">
      <c r="A97" s="1129"/>
      <c r="B97" s="1155"/>
      <c r="C97" s="1243"/>
      <c r="D97" s="1244"/>
      <c r="E97" s="1244"/>
      <c r="F97" s="1244"/>
      <c r="G97" s="1245"/>
      <c r="H97" s="1246"/>
      <c r="I97" s="1244"/>
      <c r="J97" s="1244"/>
      <c r="K97" s="1244"/>
      <c r="L97" s="1247"/>
      <c r="M97" s="1243"/>
      <c r="N97" s="1244"/>
      <c r="O97" s="1244"/>
      <c r="P97" s="1244"/>
      <c r="Q97" s="1245"/>
      <c r="R97" s="1246"/>
      <c r="S97" s="1244"/>
      <c r="T97" s="1244"/>
      <c r="U97" s="1244"/>
      <c r="V97" s="1244"/>
      <c r="W97" s="1244"/>
      <c r="X97" s="1244"/>
      <c r="Y97" s="1244"/>
      <c r="Z97" s="1244"/>
      <c r="AA97" s="1244"/>
      <c r="AB97" s="1244"/>
      <c r="AC97" s="1200"/>
      <c r="AD97" s="1200"/>
      <c r="AE97" s="1200"/>
      <c r="AF97" s="1200"/>
      <c r="AG97" s="1242"/>
      <c r="AH97" s="962"/>
      <c r="AI97" s="962"/>
      <c r="AJ97" s="962"/>
      <c r="AK97" s="962"/>
      <c r="AL97" s="962"/>
      <c r="AM97" s="962"/>
      <c r="AN97" s="962"/>
      <c r="AO97" s="962"/>
      <c r="AP97" s="962"/>
      <c r="AQ97" s="962"/>
      <c r="AR97" s="962"/>
      <c r="AS97" s="962"/>
      <c r="AT97" s="962"/>
      <c r="AU97" s="962"/>
      <c r="AV97" s="962"/>
      <c r="AW97" s="962"/>
      <c r="AX97" s="962"/>
      <c r="AY97" s="962"/>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442"/>
      <c r="CF97" s="442"/>
      <c r="CG97" s="442"/>
      <c r="CH97" s="1875"/>
      <c r="CI97" s="1875"/>
      <c r="CJ97" s="1875"/>
      <c r="CK97" s="1875"/>
      <c r="CL97" s="1875"/>
      <c r="CM97" s="1875"/>
      <c r="CN97" s="1875"/>
      <c r="CO97" s="1875"/>
      <c r="CP97" s="1875"/>
      <c r="CQ97" s="1875"/>
      <c r="CR97" s="1875"/>
      <c r="CS97" s="1875"/>
      <c r="CT97" s="1875"/>
      <c r="CU97" s="1875"/>
      <c r="CV97" s="1875"/>
      <c r="CW97" s="1875"/>
      <c r="CX97" s="1875"/>
      <c r="CY97" s="1875"/>
      <c r="CZ97" s="1875"/>
    </row>
    <row r="98" spans="1:104" s="131" customFormat="1" ht="15" customHeight="1" x14ac:dyDescent="0.2">
      <c r="A98" s="1381"/>
      <c r="B98" s="1155"/>
      <c r="C98" s="1243"/>
      <c r="D98" s="1244"/>
      <c r="E98" s="1244"/>
      <c r="F98" s="1244"/>
      <c r="G98" s="1245"/>
      <c r="H98" s="1246"/>
      <c r="I98" s="1244"/>
      <c r="J98" s="1244"/>
      <c r="K98" s="1244"/>
      <c r="L98" s="1247"/>
      <c r="M98" s="1243"/>
      <c r="N98" s="1244"/>
      <c r="O98" s="1244"/>
      <c r="P98" s="1244"/>
      <c r="Q98" s="1245"/>
      <c r="R98" s="1246"/>
      <c r="S98" s="1244"/>
      <c r="T98" s="1244"/>
      <c r="U98" s="1244"/>
      <c r="V98" s="1244"/>
      <c r="W98" s="1244"/>
      <c r="X98" s="1244"/>
      <c r="Y98" s="1244"/>
      <c r="Z98" s="1244"/>
      <c r="AA98" s="1244"/>
      <c r="AB98" s="1244"/>
      <c r="AC98" s="1200"/>
      <c r="AD98" s="1200"/>
      <c r="AE98" s="1200"/>
      <c r="AF98" s="1200"/>
      <c r="AG98" s="1242"/>
      <c r="AH98" s="962"/>
      <c r="AI98" s="962"/>
      <c r="AJ98" s="962"/>
      <c r="AK98" s="962"/>
      <c r="AL98" s="962"/>
      <c r="AM98" s="962"/>
      <c r="AN98" s="962"/>
      <c r="AO98" s="962"/>
      <c r="AP98" s="962"/>
      <c r="AQ98" s="962"/>
      <c r="AR98" s="962"/>
      <c r="AS98" s="962"/>
      <c r="AT98" s="962"/>
      <c r="AU98" s="962"/>
      <c r="AV98" s="962"/>
      <c r="AW98" s="962"/>
      <c r="AX98" s="962"/>
      <c r="AY98" s="962"/>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442"/>
      <c r="CF98" s="442"/>
      <c r="CG98" s="442"/>
      <c r="CH98" s="1875"/>
      <c r="CI98" s="1875"/>
      <c r="CJ98" s="1875"/>
      <c r="CK98" s="1875"/>
      <c r="CL98" s="1875"/>
      <c r="CM98" s="1875"/>
      <c r="CN98" s="1875"/>
      <c r="CO98" s="1875"/>
      <c r="CP98" s="1875"/>
      <c r="CQ98" s="1875"/>
      <c r="CR98" s="1875"/>
      <c r="CS98" s="1875"/>
      <c r="CT98" s="1875"/>
      <c r="CU98" s="1875"/>
      <c r="CV98" s="1875"/>
      <c r="CW98" s="1875"/>
      <c r="CX98" s="1875"/>
      <c r="CY98" s="1875"/>
      <c r="CZ98" s="1875"/>
    </row>
    <row r="99" spans="1:104" s="131" customFormat="1" ht="15" customHeight="1" x14ac:dyDescent="0.2">
      <c r="A99" s="1381"/>
      <c r="B99" s="1155"/>
      <c r="C99" s="1243"/>
      <c r="D99" s="1244"/>
      <c r="E99" s="1244"/>
      <c r="F99" s="1244"/>
      <c r="G99" s="1245"/>
      <c r="H99" s="1246"/>
      <c r="I99" s="1244"/>
      <c r="J99" s="1244"/>
      <c r="K99" s="1244"/>
      <c r="L99" s="1247"/>
      <c r="M99" s="1243"/>
      <c r="N99" s="1244"/>
      <c r="O99" s="1244"/>
      <c r="P99" s="1244"/>
      <c r="Q99" s="1245"/>
      <c r="R99" s="1246"/>
      <c r="S99" s="1244"/>
      <c r="T99" s="1244"/>
      <c r="U99" s="1244"/>
      <c r="V99" s="1244"/>
      <c r="W99" s="1244"/>
      <c r="X99" s="1244"/>
      <c r="Y99" s="1244"/>
      <c r="Z99" s="1244"/>
      <c r="AA99" s="1244"/>
      <c r="AB99" s="1244"/>
      <c r="AC99" s="1200"/>
      <c r="AD99" s="1200"/>
      <c r="AE99" s="1200"/>
      <c r="AF99" s="1200"/>
      <c r="AG99" s="1242"/>
      <c r="AH99" s="962"/>
      <c r="AI99" s="962"/>
      <c r="AJ99" s="962"/>
      <c r="AK99" s="962"/>
      <c r="AL99" s="962"/>
      <c r="AM99" s="962"/>
      <c r="AN99" s="962"/>
      <c r="AO99" s="962"/>
      <c r="AP99" s="962"/>
      <c r="AQ99" s="962"/>
      <c r="AR99" s="962"/>
      <c r="AS99" s="962"/>
      <c r="AT99" s="962"/>
      <c r="AU99" s="962"/>
      <c r="AV99" s="962"/>
      <c r="AW99" s="962"/>
      <c r="AX99" s="962"/>
      <c r="AY99" s="962"/>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442"/>
      <c r="CF99" s="442"/>
      <c r="CG99" s="442"/>
      <c r="CH99" s="1875"/>
      <c r="CI99" s="1875"/>
      <c r="CJ99" s="1875"/>
      <c r="CK99" s="1875"/>
      <c r="CL99" s="1875"/>
      <c r="CM99" s="1875"/>
      <c r="CN99" s="1875"/>
      <c r="CO99" s="1875"/>
      <c r="CP99" s="1875"/>
      <c r="CQ99" s="1875"/>
      <c r="CR99" s="1875"/>
      <c r="CS99" s="1875"/>
      <c r="CT99" s="1875"/>
      <c r="CU99" s="1875"/>
      <c r="CV99" s="1875"/>
      <c r="CW99" s="1875"/>
      <c r="CX99" s="1875"/>
      <c r="CY99" s="1875"/>
      <c r="CZ99" s="1875"/>
    </row>
    <row r="100" spans="1:104" s="131" customFormat="1" ht="15" customHeight="1" x14ac:dyDescent="0.2">
      <c r="A100" s="1381"/>
      <c r="B100" s="1155"/>
      <c r="C100" s="1243"/>
      <c r="D100" s="1244"/>
      <c r="E100" s="1244"/>
      <c r="F100" s="1244"/>
      <c r="G100" s="1245"/>
      <c r="H100" s="1246"/>
      <c r="I100" s="1244"/>
      <c r="J100" s="1244"/>
      <c r="K100" s="1244"/>
      <c r="L100" s="1247"/>
      <c r="M100" s="1243"/>
      <c r="N100" s="1244"/>
      <c r="O100" s="1244"/>
      <c r="P100" s="1244"/>
      <c r="Q100" s="1245"/>
      <c r="R100" s="1246"/>
      <c r="S100" s="1244"/>
      <c r="T100" s="1244"/>
      <c r="U100" s="1244"/>
      <c r="V100" s="1244"/>
      <c r="W100" s="1244"/>
      <c r="X100" s="1244"/>
      <c r="Y100" s="1244"/>
      <c r="Z100" s="1244"/>
      <c r="AA100" s="1244"/>
      <c r="AB100" s="1244"/>
      <c r="AC100" s="1200"/>
      <c r="AD100" s="1200"/>
      <c r="AE100" s="1200"/>
      <c r="AF100" s="1200"/>
      <c r="AG100" s="1242"/>
      <c r="AH100" s="962"/>
      <c r="AI100" s="962"/>
      <c r="AJ100" s="962"/>
      <c r="AK100" s="962"/>
      <c r="AL100" s="962"/>
      <c r="AM100" s="962"/>
      <c r="AN100" s="962"/>
      <c r="AO100" s="962"/>
      <c r="AP100" s="962"/>
      <c r="AQ100" s="962"/>
      <c r="AR100" s="962"/>
      <c r="AS100" s="962"/>
      <c r="AT100" s="962"/>
      <c r="AU100" s="962"/>
      <c r="AV100" s="962"/>
      <c r="AW100" s="962"/>
      <c r="AX100" s="962"/>
      <c r="AY100" s="962"/>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442"/>
      <c r="CF100" s="442"/>
      <c r="CG100" s="442"/>
      <c r="CH100" s="1875"/>
      <c r="CI100" s="1875"/>
      <c r="CJ100" s="1875"/>
      <c r="CK100" s="1875"/>
      <c r="CL100" s="1875"/>
      <c r="CM100" s="1875"/>
      <c r="CN100" s="1875"/>
      <c r="CO100" s="1875"/>
      <c r="CP100" s="1875"/>
      <c r="CQ100" s="1875"/>
      <c r="CR100" s="1875"/>
      <c r="CS100" s="1875"/>
      <c r="CT100" s="1875"/>
      <c r="CU100" s="1875"/>
      <c r="CV100" s="1875"/>
      <c r="CW100" s="1875"/>
      <c r="CX100" s="1875"/>
      <c r="CY100" s="1875"/>
      <c r="CZ100" s="1875"/>
    </row>
    <row r="101" spans="1:104" s="131" customFormat="1" ht="15" customHeight="1" x14ac:dyDescent="0.2">
      <c r="A101" s="1129"/>
      <c r="B101" s="1155"/>
      <c r="C101" s="1243"/>
      <c r="D101" s="1244"/>
      <c r="E101" s="1244"/>
      <c r="F101" s="1244"/>
      <c r="G101" s="1245"/>
      <c r="H101" s="1246"/>
      <c r="I101" s="1244"/>
      <c r="J101" s="1244"/>
      <c r="K101" s="1244"/>
      <c r="L101" s="1247"/>
      <c r="M101" s="1243"/>
      <c r="N101" s="1244"/>
      <c r="O101" s="1244"/>
      <c r="P101" s="1244"/>
      <c r="Q101" s="1245"/>
      <c r="R101" s="1246"/>
      <c r="S101" s="1244"/>
      <c r="T101" s="1244"/>
      <c r="U101" s="1244"/>
      <c r="V101" s="1244"/>
      <c r="W101" s="1244"/>
      <c r="X101" s="1244"/>
      <c r="Y101" s="1244"/>
      <c r="Z101" s="1244"/>
      <c r="AA101" s="1244"/>
      <c r="AB101" s="1244"/>
      <c r="AC101" s="1200"/>
      <c r="AD101" s="1200"/>
      <c r="AE101" s="1200"/>
      <c r="AF101" s="1200"/>
      <c r="AG101" s="1242"/>
      <c r="AH101" s="962"/>
      <c r="AI101" s="962"/>
      <c r="AJ101" s="962"/>
      <c r="AK101" s="962"/>
      <c r="AL101" s="962"/>
      <c r="AM101" s="962"/>
      <c r="AN101" s="962"/>
      <c r="AO101" s="962"/>
      <c r="AP101" s="962"/>
      <c r="AQ101" s="962"/>
      <c r="AR101" s="962"/>
      <c r="AS101" s="962"/>
      <c r="AT101" s="962"/>
      <c r="AU101" s="962"/>
      <c r="AV101" s="962"/>
      <c r="AW101" s="962"/>
      <c r="AX101" s="962"/>
      <c r="AY101" s="962"/>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442"/>
      <c r="CF101" s="442"/>
      <c r="CG101" s="442"/>
      <c r="CH101" s="1875"/>
      <c r="CI101" s="1875"/>
      <c r="CJ101" s="1875"/>
      <c r="CK101" s="1875"/>
      <c r="CL101" s="1875"/>
      <c r="CM101" s="1875"/>
      <c r="CN101" s="1875"/>
      <c r="CO101" s="1875"/>
      <c r="CP101" s="1875"/>
      <c r="CQ101" s="1875"/>
      <c r="CR101" s="1875"/>
      <c r="CS101" s="1875"/>
      <c r="CT101" s="1875"/>
      <c r="CU101" s="1875"/>
      <c r="CV101" s="1875"/>
      <c r="CW101" s="1875"/>
      <c r="CX101" s="1875"/>
      <c r="CY101" s="1875"/>
      <c r="CZ101" s="1875"/>
    </row>
    <row r="102" spans="1:104" s="131" customFormat="1" ht="15" customHeight="1" x14ac:dyDescent="0.2">
      <c r="A102" s="1381"/>
      <c r="B102" s="1155"/>
      <c r="C102" s="1243"/>
      <c r="D102" s="1244"/>
      <c r="E102" s="1244"/>
      <c r="F102" s="1244"/>
      <c r="G102" s="1245"/>
      <c r="H102" s="1246"/>
      <c r="I102" s="1244"/>
      <c r="J102" s="1244"/>
      <c r="K102" s="1244"/>
      <c r="L102" s="1247"/>
      <c r="M102" s="1243"/>
      <c r="N102" s="1244"/>
      <c r="O102" s="1244"/>
      <c r="P102" s="1244"/>
      <c r="Q102" s="1245"/>
      <c r="R102" s="1246"/>
      <c r="S102" s="1244"/>
      <c r="T102" s="1244"/>
      <c r="U102" s="1244"/>
      <c r="V102" s="1244"/>
      <c r="W102" s="1244"/>
      <c r="X102" s="1244"/>
      <c r="Y102" s="1244"/>
      <c r="Z102" s="1244"/>
      <c r="AA102" s="1244"/>
      <c r="AB102" s="1244"/>
      <c r="AC102" s="1200"/>
      <c r="AD102" s="1200"/>
      <c r="AE102" s="1200"/>
      <c r="AF102" s="1200"/>
      <c r="AG102" s="1242"/>
      <c r="AH102" s="962"/>
      <c r="AI102" s="962"/>
      <c r="AJ102" s="962"/>
      <c r="AK102" s="962"/>
      <c r="AL102" s="962"/>
      <c r="AM102" s="962"/>
      <c r="AN102" s="962"/>
      <c r="AO102" s="962"/>
      <c r="AP102" s="962"/>
      <c r="AQ102" s="962"/>
      <c r="AR102" s="962"/>
      <c r="AS102" s="962"/>
      <c r="AT102" s="962"/>
      <c r="AU102" s="962"/>
      <c r="AV102" s="962"/>
      <c r="AW102" s="962"/>
      <c r="AX102" s="962"/>
      <c r="AY102" s="962"/>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442"/>
      <c r="CF102" s="442"/>
      <c r="CG102" s="442"/>
      <c r="CH102" s="1875"/>
      <c r="CI102" s="1875"/>
      <c r="CJ102" s="1875"/>
      <c r="CK102" s="1875"/>
      <c r="CL102" s="1875"/>
      <c r="CM102" s="1875"/>
      <c r="CN102" s="1875"/>
      <c r="CO102" s="1875"/>
      <c r="CP102" s="1875"/>
      <c r="CQ102" s="1875"/>
      <c r="CR102" s="1875"/>
      <c r="CS102" s="1875"/>
      <c r="CT102" s="1875"/>
      <c r="CU102" s="1875"/>
      <c r="CV102" s="1875"/>
      <c r="CW102" s="1875"/>
      <c r="CX102" s="1875"/>
      <c r="CY102" s="1875"/>
      <c r="CZ102" s="1875"/>
    </row>
    <row r="103" spans="1:104" s="131" customFormat="1" ht="15" customHeight="1" x14ac:dyDescent="0.2">
      <c r="A103" s="1381"/>
      <c r="B103" s="1155"/>
      <c r="C103" s="1243"/>
      <c r="D103" s="1244"/>
      <c r="E103" s="1244"/>
      <c r="F103" s="1244"/>
      <c r="G103" s="1245"/>
      <c r="H103" s="1246"/>
      <c r="I103" s="1244"/>
      <c r="J103" s="1244"/>
      <c r="K103" s="1244"/>
      <c r="L103" s="1247"/>
      <c r="M103" s="1243"/>
      <c r="N103" s="1244"/>
      <c r="O103" s="1244"/>
      <c r="P103" s="1244"/>
      <c r="Q103" s="1245"/>
      <c r="R103" s="1246"/>
      <c r="S103" s="1244"/>
      <c r="T103" s="1244"/>
      <c r="U103" s="1244"/>
      <c r="V103" s="1244"/>
      <c r="W103" s="1244"/>
      <c r="X103" s="1244"/>
      <c r="Y103" s="1244"/>
      <c r="Z103" s="1244"/>
      <c r="AA103" s="1244"/>
      <c r="AB103" s="1244"/>
      <c r="AC103" s="1200"/>
      <c r="AD103" s="1200"/>
      <c r="AE103" s="1200"/>
      <c r="AF103" s="1200"/>
      <c r="AG103" s="1242"/>
      <c r="AH103" s="962"/>
      <c r="AI103" s="962"/>
      <c r="AJ103" s="962"/>
      <c r="AK103" s="962"/>
      <c r="AL103" s="962"/>
      <c r="AM103" s="962"/>
      <c r="AN103" s="962"/>
      <c r="AO103" s="962"/>
      <c r="AP103" s="962"/>
      <c r="AQ103" s="962"/>
      <c r="AR103" s="962"/>
      <c r="AS103" s="962"/>
      <c r="AT103" s="962"/>
      <c r="AU103" s="962"/>
      <c r="AV103" s="962"/>
      <c r="AW103" s="962"/>
      <c r="AX103" s="962"/>
      <c r="AY103" s="962"/>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442"/>
      <c r="CF103" s="442"/>
      <c r="CG103" s="442"/>
      <c r="CH103" s="1875"/>
      <c r="CI103" s="1875"/>
      <c r="CJ103" s="1875"/>
      <c r="CK103" s="1875"/>
      <c r="CL103" s="1875"/>
      <c r="CM103" s="1875"/>
      <c r="CN103" s="1875"/>
      <c r="CO103" s="1875"/>
      <c r="CP103" s="1875"/>
      <c r="CQ103" s="1875"/>
      <c r="CR103" s="1875"/>
      <c r="CS103" s="1875"/>
      <c r="CT103" s="1875"/>
      <c r="CU103" s="1875"/>
      <c r="CV103" s="1875"/>
      <c r="CW103" s="1875"/>
      <c r="CX103" s="1875"/>
      <c r="CY103" s="1875"/>
      <c r="CZ103" s="1875"/>
    </row>
    <row r="104" spans="1:104" s="131" customFormat="1" ht="15" customHeight="1" x14ac:dyDescent="0.2">
      <c r="A104" s="1381"/>
      <c r="B104" s="1155"/>
      <c r="C104" s="1243"/>
      <c r="D104" s="1244"/>
      <c r="E104" s="1244"/>
      <c r="F104" s="1244"/>
      <c r="G104" s="1245"/>
      <c r="H104" s="1246"/>
      <c r="I104" s="1244"/>
      <c r="J104" s="1244"/>
      <c r="K104" s="1244"/>
      <c r="L104" s="1247"/>
      <c r="M104" s="1243"/>
      <c r="N104" s="1244"/>
      <c r="O104" s="1244"/>
      <c r="P104" s="1244"/>
      <c r="Q104" s="1245"/>
      <c r="R104" s="1246"/>
      <c r="S104" s="1244"/>
      <c r="T104" s="1244"/>
      <c r="U104" s="1244"/>
      <c r="V104" s="1244"/>
      <c r="W104" s="1244"/>
      <c r="X104" s="1244"/>
      <c r="Y104" s="1244"/>
      <c r="Z104" s="1244"/>
      <c r="AA104" s="1244"/>
      <c r="AB104" s="1244"/>
      <c r="AC104" s="1200"/>
      <c r="AD104" s="1200"/>
      <c r="AE104" s="1200"/>
      <c r="AF104" s="1200"/>
      <c r="AG104" s="1242"/>
      <c r="AH104" s="962"/>
      <c r="AI104" s="962"/>
      <c r="AJ104" s="962"/>
      <c r="AK104" s="962"/>
      <c r="AL104" s="962"/>
      <c r="AM104" s="962"/>
      <c r="AN104" s="962"/>
      <c r="AO104" s="962"/>
      <c r="AP104" s="962"/>
      <c r="AQ104" s="962"/>
      <c r="AR104" s="962"/>
      <c r="AS104" s="962"/>
      <c r="AT104" s="962"/>
      <c r="AU104" s="962"/>
      <c r="AV104" s="962"/>
      <c r="AW104" s="962"/>
      <c r="AX104" s="962"/>
      <c r="AY104" s="962"/>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442"/>
      <c r="CF104" s="442"/>
      <c r="CG104" s="442"/>
      <c r="CH104" s="1875"/>
      <c r="CI104" s="1875"/>
      <c r="CJ104" s="1875"/>
      <c r="CK104" s="1875"/>
      <c r="CL104" s="1875"/>
      <c r="CM104" s="1875"/>
      <c r="CN104" s="1875"/>
      <c r="CO104" s="1875"/>
      <c r="CP104" s="1875"/>
      <c r="CQ104" s="1875"/>
      <c r="CR104" s="1875"/>
      <c r="CS104" s="1875"/>
      <c r="CT104" s="1875"/>
      <c r="CU104" s="1875"/>
      <c r="CV104" s="1875"/>
      <c r="CW104" s="1875"/>
      <c r="CX104" s="1875"/>
      <c r="CY104" s="1875"/>
      <c r="CZ104" s="1875"/>
    </row>
    <row r="105" spans="1:104" s="131" customFormat="1" ht="15" customHeight="1" x14ac:dyDescent="0.2">
      <c r="A105" s="1149"/>
      <c r="B105" s="1156"/>
      <c r="C105" s="1248"/>
      <c r="D105" s="1249"/>
      <c r="E105" s="1249"/>
      <c r="F105" s="1249"/>
      <c r="G105" s="1250"/>
      <c r="H105" s="1251"/>
      <c r="I105" s="1249"/>
      <c r="J105" s="1249"/>
      <c r="K105" s="1249"/>
      <c r="L105" s="1252"/>
      <c r="M105" s="1248"/>
      <c r="N105" s="1249"/>
      <c r="O105" s="1249"/>
      <c r="P105" s="1249"/>
      <c r="Q105" s="1250"/>
      <c r="R105" s="1251"/>
      <c r="S105" s="1249"/>
      <c r="T105" s="1249"/>
      <c r="U105" s="1249"/>
      <c r="V105" s="1249"/>
      <c r="W105" s="1249"/>
      <c r="X105" s="1249"/>
      <c r="Y105" s="1249"/>
      <c r="Z105" s="1249"/>
      <c r="AA105" s="1249"/>
      <c r="AB105" s="1249"/>
      <c r="AC105" s="1253"/>
      <c r="AD105" s="1253"/>
      <c r="AE105" s="1253"/>
      <c r="AF105" s="1253"/>
      <c r="AG105" s="1380"/>
      <c r="AH105" s="962"/>
      <c r="AI105" s="962"/>
      <c r="AJ105" s="962"/>
      <c r="AK105" s="962"/>
      <c r="AL105" s="962"/>
      <c r="AM105" s="962"/>
      <c r="AN105" s="962"/>
      <c r="AO105" s="962"/>
      <c r="AP105" s="962"/>
      <c r="AQ105" s="962"/>
      <c r="AR105" s="962"/>
      <c r="AS105" s="962"/>
      <c r="AT105" s="962"/>
      <c r="AU105" s="962"/>
      <c r="AV105" s="962"/>
      <c r="AW105" s="962"/>
      <c r="AX105" s="962"/>
      <c r="AY105" s="962"/>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503"/>
      <c r="CF105" s="503"/>
      <c r="CG105" s="503"/>
      <c r="CH105" s="1875"/>
      <c r="CI105" s="1875"/>
      <c r="CJ105" s="1875"/>
      <c r="CK105" s="1875"/>
      <c r="CL105" s="1875"/>
      <c r="CM105" s="1875"/>
      <c r="CN105" s="1875"/>
      <c r="CO105" s="1875"/>
      <c r="CP105" s="1875"/>
      <c r="CQ105" s="1875"/>
      <c r="CR105" s="1875"/>
      <c r="CS105" s="1875"/>
      <c r="CT105" s="1875"/>
      <c r="CU105" s="1875"/>
      <c r="CV105" s="1875"/>
      <c r="CW105" s="1875"/>
      <c r="CX105" s="1875"/>
      <c r="CY105" s="1875"/>
      <c r="CZ105" s="1875"/>
    </row>
    <row r="106" spans="1:104" s="131" customFormat="1" ht="250.15" customHeight="1" x14ac:dyDescent="0.2">
      <c r="A106" s="808"/>
      <c r="B106" s="980"/>
      <c r="C106" s="981"/>
      <c r="D106" s="981"/>
      <c r="E106" s="981"/>
      <c r="F106" s="981"/>
      <c r="G106" s="981"/>
      <c r="H106" s="981"/>
      <c r="I106" s="981"/>
      <c r="J106" s="981"/>
      <c r="K106" s="981"/>
      <c r="L106" s="981"/>
      <c r="M106" s="981"/>
      <c r="N106" s="981"/>
      <c r="O106" s="981"/>
      <c r="P106" s="981"/>
      <c r="Q106" s="981"/>
      <c r="R106" s="981"/>
      <c r="S106" s="981"/>
      <c r="T106" s="981"/>
      <c r="U106" s="981"/>
      <c r="V106" s="981"/>
      <c r="W106" s="981"/>
      <c r="X106" s="981"/>
      <c r="Y106" s="981"/>
      <c r="Z106" s="981"/>
      <c r="AA106" s="981"/>
      <c r="AB106" s="981"/>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436"/>
      <c r="CF106" s="436"/>
      <c r="CG106" s="436"/>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pans="1:104" s="111" customFormat="1" ht="18" customHeight="1" x14ac:dyDescent="0.2">
      <c r="A107" s="808"/>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pans="1:104" s="111" customFormat="1" ht="22.5" customHeight="1" x14ac:dyDescent="0.35">
      <c r="A108" s="2285" t="str">
        <f>A1026</f>
        <v>State of Palestine</v>
      </c>
      <c r="B108" s="2286"/>
      <c r="C108" s="113"/>
      <c r="D108" s="113"/>
      <c r="E108" s="113"/>
      <c r="F108" s="113"/>
      <c r="G108" s="113"/>
      <c r="H108" s="113"/>
      <c r="I108" s="113"/>
      <c r="J108" s="113"/>
      <c r="K108" s="113"/>
      <c r="L108" s="113"/>
      <c r="M108" s="113"/>
      <c r="N108" s="113"/>
      <c r="O108" s="113"/>
      <c r="P108" s="113"/>
      <c r="Q108" s="113"/>
      <c r="R108" s="113"/>
      <c r="S108" s="113"/>
      <c r="T108" s="113"/>
      <c r="U108" s="113"/>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pans="1:104" s="111" customFormat="1" ht="22.5" customHeight="1" x14ac:dyDescent="0.35">
      <c r="A109" s="138" t="str">
        <f>A1035</f>
        <v>2011</v>
      </c>
      <c r="B109" s="139"/>
      <c r="C109" s="113"/>
      <c r="D109" s="113"/>
      <c r="E109" s="113"/>
      <c r="F109" s="113"/>
      <c r="G109" s="113"/>
      <c r="H109" s="113"/>
      <c r="I109" s="113"/>
      <c r="J109" s="113"/>
      <c r="K109" s="113"/>
      <c r="L109" s="113"/>
      <c r="M109" s="113"/>
      <c r="N109" s="113"/>
      <c r="O109" s="113"/>
      <c r="P109" s="113"/>
      <c r="Q109" s="113"/>
      <c r="R109" s="113"/>
      <c r="S109" s="113"/>
      <c r="T109" s="113"/>
      <c r="U109" s="113"/>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pans="1:104" s="111" customFormat="1" ht="22.5" customHeight="1"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pans="1:104" s="111" customFormat="1" ht="20.100000000000001" customHeight="1"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pans="1:104" s="111" customFormat="1" ht="15" customHeight="1" x14ac:dyDescent="0.2">
      <c r="A112" s="803" t="s">
        <v>98</v>
      </c>
      <c r="B112" s="248"/>
      <c r="C112" s="113"/>
      <c r="D112" s="113"/>
      <c r="E112" s="113"/>
      <c r="F112" s="113"/>
      <c r="G112" s="113"/>
      <c r="H112" s="113"/>
      <c r="I112" s="113"/>
      <c r="J112" s="113"/>
      <c r="K112" s="113"/>
      <c r="L112" s="113"/>
      <c r="M112" s="113"/>
      <c r="N112" s="113"/>
      <c r="O112" s="113"/>
      <c r="P112" s="113"/>
      <c r="Q112" s="113"/>
      <c r="R112" s="113"/>
      <c r="S112" s="113"/>
      <c r="T112" s="113"/>
      <c r="U112" s="113"/>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pans="1:104" s="111" customFormat="1" ht="15" customHeight="1"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pans="1:104" s="111" customFormat="1" ht="15" customHeight="1"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pans="1:104" s="111" customFormat="1" ht="15" customHeight="1" x14ac:dyDescent="0.2">
      <c r="A115" s="150" t="s">
        <v>136</v>
      </c>
      <c r="B115" s="247" t="str">
        <f>A1025</f>
        <v>MICS11</v>
      </c>
      <c r="C115" s="113"/>
      <c r="D115" s="113"/>
      <c r="E115" s="113"/>
      <c r="F115" s="113"/>
      <c r="G115" s="113"/>
      <c r="H115" s="113"/>
      <c r="I115" s="113"/>
      <c r="J115" s="113"/>
      <c r="K115" s="113"/>
      <c r="L115" s="113"/>
      <c r="M115" s="113"/>
      <c r="N115" s="113"/>
      <c r="O115" s="113"/>
      <c r="P115" s="113"/>
      <c r="Q115" s="113"/>
      <c r="R115" s="113"/>
      <c r="S115" s="113"/>
      <c r="T115" s="113"/>
      <c r="U115" s="113"/>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pans="1:104" s="111" customFormat="1" ht="15" customHeight="1" x14ac:dyDescent="0.2">
      <c r="A116" s="974" t="str">
        <f>B1030</f>
        <v/>
      </c>
      <c r="B116" s="975"/>
      <c r="C116" s="113"/>
      <c r="D116" s="113"/>
      <c r="E116" s="113"/>
      <c r="F116" s="113"/>
      <c r="G116" s="113"/>
      <c r="H116" s="113"/>
      <c r="I116" s="113"/>
      <c r="J116" s="113"/>
      <c r="K116" s="113"/>
      <c r="L116" s="113"/>
      <c r="M116" s="113"/>
      <c r="N116" s="113"/>
      <c r="O116" s="113"/>
      <c r="P116" s="113"/>
      <c r="Q116" s="113"/>
      <c r="R116" s="113"/>
      <c r="S116" s="113"/>
      <c r="T116" s="113"/>
      <c r="U116" s="113"/>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pans="1:104" s="111" customFormat="1" ht="15" customHeight="1" x14ac:dyDescent="0.2">
      <c r="A117" s="974" t="str">
        <f>B1029</f>
        <v/>
      </c>
      <c r="B117" s="976"/>
      <c r="C117" s="113"/>
      <c r="D117" s="113"/>
      <c r="E117" s="113"/>
      <c r="F117" s="113"/>
      <c r="G117" s="113"/>
      <c r="H117" s="113"/>
      <c r="I117" s="113"/>
      <c r="J117" s="113"/>
      <c r="K117" s="113"/>
      <c r="L117" s="113"/>
      <c r="M117" s="113"/>
      <c r="N117" s="113"/>
      <c r="O117" s="113"/>
      <c r="P117" s="113"/>
      <c r="Q117" s="113"/>
      <c r="R117" s="113"/>
      <c r="S117" s="113"/>
      <c r="T117" s="113"/>
      <c r="U117" s="113"/>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pans="1:104" s="111" customFormat="1" ht="21" customHeight="1" x14ac:dyDescent="0.2">
      <c r="A118" s="977"/>
      <c r="B118" s="975"/>
      <c r="C118" s="113"/>
      <c r="D118" s="113"/>
      <c r="E118" s="113"/>
      <c r="F118" s="113"/>
      <c r="G118" s="113"/>
      <c r="H118" s="113"/>
      <c r="I118" s="113"/>
      <c r="J118" s="113"/>
      <c r="K118" s="113"/>
      <c r="L118" s="113"/>
      <c r="M118" s="113"/>
      <c r="N118" s="113"/>
      <c r="O118" s="113"/>
      <c r="P118" s="113"/>
      <c r="Q118" s="113"/>
      <c r="R118" s="113"/>
      <c r="S118" s="113"/>
      <c r="T118" s="113"/>
      <c r="U118" s="113"/>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pans="1:104" s="111" customFormat="1" ht="15" customHeight="1" x14ac:dyDescent="0.2">
      <c r="A119" s="978"/>
      <c r="B119" s="979"/>
      <c r="C119" s="113"/>
      <c r="D119" s="113"/>
      <c r="E119" s="113"/>
      <c r="F119" s="113"/>
      <c r="G119" s="113"/>
      <c r="H119" s="113"/>
      <c r="I119" s="113"/>
      <c r="J119" s="113"/>
      <c r="K119" s="113"/>
      <c r="L119" s="113"/>
      <c r="M119" s="113"/>
      <c r="N119" s="113"/>
      <c r="O119" s="113"/>
      <c r="P119" s="113"/>
      <c r="Q119" s="113"/>
      <c r="R119" s="113"/>
      <c r="S119" s="113"/>
      <c r="T119" s="113"/>
      <c r="U119" s="113"/>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pans="1:104" s="807" customFormat="1" ht="15" customHeight="1" x14ac:dyDescent="0.2">
      <c r="A120" s="116" t="s">
        <v>99</v>
      </c>
      <c r="B120" s="231"/>
      <c r="C120" s="2335" t="s">
        <v>115</v>
      </c>
      <c r="D120" s="2336"/>
      <c r="E120" s="2336"/>
      <c r="F120" s="2336"/>
      <c r="G120" s="2337"/>
      <c r="H120" s="2348" t="s">
        <v>38</v>
      </c>
      <c r="I120" s="2349"/>
      <c r="J120" s="2349"/>
      <c r="K120" s="2349"/>
      <c r="L120" s="2350"/>
      <c r="M120" s="2351" t="s">
        <v>37</v>
      </c>
      <c r="N120" s="2352"/>
      <c r="O120" s="2352"/>
      <c r="P120" s="2352"/>
      <c r="Q120" s="2353"/>
      <c r="R120" s="1786" t="s">
        <v>140</v>
      </c>
      <c r="S120" s="1824"/>
      <c r="T120" s="1824"/>
      <c r="U120" s="1824"/>
      <c r="V120" s="1824"/>
      <c r="W120" s="1824"/>
      <c r="X120" s="1824"/>
      <c r="Y120" s="1824"/>
      <c r="Z120" s="1824"/>
      <c r="AA120" s="1824"/>
      <c r="AB120" s="1824"/>
      <c r="AC120" s="1824"/>
      <c r="AD120" s="1824"/>
      <c r="AE120" s="1824"/>
      <c r="AF120" s="1824"/>
      <c r="AG120" s="1825"/>
      <c r="AH120" s="962"/>
      <c r="AI120" s="962"/>
      <c r="AJ120" s="962"/>
      <c r="AK120" s="962"/>
      <c r="AL120" s="962"/>
      <c r="AM120" s="962"/>
      <c r="AN120" s="962"/>
      <c r="AO120" s="962"/>
      <c r="AP120" s="962"/>
      <c r="AQ120" s="962"/>
      <c r="AR120" s="962"/>
      <c r="AS120" s="962"/>
      <c r="AT120" s="962"/>
      <c r="AU120" s="962"/>
      <c r="AV120" s="962"/>
      <c r="AW120" s="962"/>
      <c r="AX120" s="962"/>
      <c r="AY120" s="962"/>
      <c r="AZ120" s="240"/>
      <c r="BA120" s="241" t="s">
        <v>131</v>
      </c>
      <c r="BB120" s="116" t="s">
        <v>99</v>
      </c>
      <c r="BC120" s="2375" t="s">
        <v>115</v>
      </c>
      <c r="BD120" s="2376"/>
      <c r="BE120" s="2376"/>
      <c r="BF120" s="2376"/>
      <c r="BG120" s="2377"/>
      <c r="BH120" s="2378" t="s">
        <v>38</v>
      </c>
      <c r="BI120" s="2376"/>
      <c r="BJ120" s="2376"/>
      <c r="BK120" s="2376"/>
      <c r="BL120" s="2377"/>
      <c r="BM120" s="2378" t="s">
        <v>37</v>
      </c>
      <c r="BN120" s="2376"/>
      <c r="BO120" s="2376"/>
      <c r="BP120" s="2376"/>
      <c r="BQ120" s="2402"/>
      <c r="BR120" s="1803" t="s">
        <v>140</v>
      </c>
      <c r="BS120" s="1804"/>
      <c r="BT120" s="1804"/>
      <c r="BU120" s="1804"/>
      <c r="BV120" s="1804"/>
      <c r="BW120" s="1804"/>
      <c r="BX120" s="1804"/>
      <c r="BY120" s="1805"/>
      <c r="BZ120" s="461"/>
      <c r="CA120" s="461"/>
      <c r="CB120" s="461"/>
      <c r="CC120" s="461"/>
      <c r="CD120" s="461"/>
      <c r="CE120" s="461"/>
      <c r="CF120" s="461"/>
      <c r="CG120" s="461"/>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pans="1:104" s="807" customFormat="1" ht="24" x14ac:dyDescent="0.2">
      <c r="A121" s="206" t="s">
        <v>87</v>
      </c>
      <c r="B121" s="279"/>
      <c r="C121" s="411" t="s">
        <v>0</v>
      </c>
      <c r="D121" s="412" t="s">
        <v>1</v>
      </c>
      <c r="E121" s="412" t="s">
        <v>2</v>
      </c>
      <c r="F121" s="412" t="s">
        <v>3</v>
      </c>
      <c r="G121" s="413" t="s">
        <v>4</v>
      </c>
      <c r="H121" s="1098" t="s">
        <v>0</v>
      </c>
      <c r="I121" s="1035" t="s">
        <v>1</v>
      </c>
      <c r="J121" s="1035" t="s">
        <v>2</v>
      </c>
      <c r="K121" s="1035" t="s">
        <v>3</v>
      </c>
      <c r="L121" s="1036" t="s">
        <v>4</v>
      </c>
      <c r="M121" s="1083" t="s">
        <v>0</v>
      </c>
      <c r="N121" s="1035" t="s">
        <v>1</v>
      </c>
      <c r="O121" s="1035" t="s">
        <v>2</v>
      </c>
      <c r="P121" s="1035" t="s">
        <v>3</v>
      </c>
      <c r="Q121" s="1118" t="s">
        <v>4</v>
      </c>
      <c r="R121" s="1098" t="s">
        <v>156</v>
      </c>
      <c r="S121" s="1035" t="s">
        <v>157</v>
      </c>
      <c r="T121" s="1035" t="s">
        <v>158</v>
      </c>
      <c r="U121" s="1035" t="s">
        <v>159</v>
      </c>
      <c r="V121" s="1035" t="s">
        <v>160</v>
      </c>
      <c r="W121" s="1035" t="s">
        <v>161</v>
      </c>
      <c r="X121" s="1035" t="s">
        <v>162</v>
      </c>
      <c r="Y121" s="1035" t="s">
        <v>163</v>
      </c>
      <c r="Z121" s="1035" t="s">
        <v>164</v>
      </c>
      <c r="AA121" s="1035" t="s">
        <v>165</v>
      </c>
      <c r="AB121" s="1035" t="s">
        <v>166</v>
      </c>
      <c r="AC121" s="1035" t="s">
        <v>167</v>
      </c>
      <c r="AD121" s="1035" t="s">
        <v>168</v>
      </c>
      <c r="AE121" s="1035" t="s">
        <v>169</v>
      </c>
      <c r="AF121" s="1035" t="s">
        <v>170</v>
      </c>
      <c r="AG121" s="1037" t="s">
        <v>171</v>
      </c>
      <c r="AH121" s="962"/>
      <c r="AI121" s="962"/>
      <c r="AJ121" s="962"/>
      <c r="AK121" s="962"/>
      <c r="AL121" s="962"/>
      <c r="AM121" s="962"/>
      <c r="AN121" s="962"/>
      <c r="AO121" s="962"/>
      <c r="AP121" s="962"/>
      <c r="AQ121" s="962"/>
      <c r="AR121" s="962"/>
      <c r="AS121" s="962"/>
      <c r="AT121" s="962"/>
      <c r="AU121" s="962"/>
      <c r="AV121" s="962"/>
      <c r="AW121" s="962"/>
      <c r="AX121" s="962"/>
      <c r="AY121" s="962"/>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156</v>
      </c>
      <c r="BS121" s="186" t="s">
        <v>157</v>
      </c>
      <c r="BT121" s="186" t="s">
        <v>158</v>
      </c>
      <c r="BU121" s="186" t="s">
        <v>159</v>
      </c>
      <c r="BV121" s="186" t="s">
        <v>160</v>
      </c>
      <c r="BW121" s="186" t="s">
        <v>161</v>
      </c>
      <c r="BX121" s="186" t="s">
        <v>162</v>
      </c>
      <c r="BY121" s="187" t="s">
        <v>163</v>
      </c>
      <c r="BZ121" s="187" t="s">
        <v>164</v>
      </c>
      <c r="CA121" s="187" t="s">
        <v>165</v>
      </c>
      <c r="CB121" s="187" t="s">
        <v>166</v>
      </c>
      <c r="CC121" s="187" t="s">
        <v>167</v>
      </c>
      <c r="CD121" s="187" t="s">
        <v>168</v>
      </c>
      <c r="CE121" s="187" t="s">
        <v>169</v>
      </c>
      <c r="CF121" s="187" t="s">
        <v>170</v>
      </c>
      <c r="CG121" s="187" t="s">
        <v>171</v>
      </c>
      <c r="CH121" s="1876"/>
      <c r="CI121" s="1876"/>
      <c r="CJ121" s="1876"/>
      <c r="CK121" s="1876"/>
      <c r="CL121" s="1876"/>
      <c r="CM121" s="1876"/>
      <c r="CN121" s="1876"/>
      <c r="CO121" s="1876"/>
      <c r="CP121" s="1876"/>
      <c r="CQ121" s="1876"/>
      <c r="CR121" s="1876"/>
      <c r="CS121" s="1876"/>
      <c r="CT121" s="1876"/>
      <c r="CU121" s="1876"/>
      <c r="CV121" s="1876"/>
      <c r="CW121" s="1876"/>
      <c r="CX121" s="1876"/>
      <c r="CY121" s="1876"/>
      <c r="CZ121" s="1876"/>
    </row>
    <row r="122" spans="1:104" s="807" customFormat="1" ht="15" customHeight="1" x14ac:dyDescent="0.2">
      <c r="A122" s="2324" t="s">
        <v>18</v>
      </c>
      <c r="B122" s="1391" t="s">
        <v>14</v>
      </c>
      <c r="C122" s="1255">
        <v>94.973357146825066</v>
      </c>
      <c r="D122" s="1256">
        <v>99.586645320103557</v>
      </c>
      <c r="E122" s="1256">
        <v>99.792314333557314</v>
      </c>
      <c r="F122" s="1256">
        <v>99.366306843268092</v>
      </c>
      <c r="G122" s="1257">
        <v>99.735231865108673</v>
      </c>
      <c r="H122" s="1258">
        <v>98.338571430269866</v>
      </c>
      <c r="I122" s="1256">
        <v>99.715711962275776</v>
      </c>
      <c r="J122" s="1256">
        <v>99.711731001811344</v>
      </c>
      <c r="K122" s="1256">
        <v>99.791167668147125</v>
      </c>
      <c r="L122" s="1259">
        <v>99.829314667501109</v>
      </c>
      <c r="M122" s="1260">
        <v>78.662818767763767</v>
      </c>
      <c r="N122" s="1256">
        <v>98.64329212448267</v>
      </c>
      <c r="O122" s="1256">
        <v>99.221799619412778</v>
      </c>
      <c r="P122" s="1256">
        <v>98.060148074553737</v>
      </c>
      <c r="Q122" s="1257">
        <v>98.734158812921933</v>
      </c>
      <c r="R122" s="1258">
        <v>96.012673112732315</v>
      </c>
      <c r="S122" s="1256">
        <v>99.649148392587833</v>
      </c>
      <c r="T122" s="1256">
        <v>99.946132520445559</v>
      </c>
      <c r="U122" s="1256">
        <v>98.514771277551588</v>
      </c>
      <c r="V122" s="1256">
        <v>99.695901486880018</v>
      </c>
      <c r="W122" s="1256">
        <v>98.124514216679188</v>
      </c>
      <c r="X122" s="1256">
        <v>97.660581750442319</v>
      </c>
      <c r="Y122" s="1256">
        <v>99.717950660651042</v>
      </c>
      <c r="Z122" s="1256">
        <v>98.738387754900486</v>
      </c>
      <c r="AA122" s="1256">
        <v>99.938624930840362</v>
      </c>
      <c r="AB122" s="1256">
        <v>100</v>
      </c>
      <c r="AC122" s="1256">
        <v>99.558536568108309</v>
      </c>
      <c r="AD122" s="1256">
        <v>96.523620753292178</v>
      </c>
      <c r="AE122" s="1256">
        <v>99.74068832192269</v>
      </c>
      <c r="AF122" s="1256">
        <v>87.475935674148388</v>
      </c>
      <c r="AG122" s="1844">
        <v>99.619902478699132</v>
      </c>
      <c r="AH122" s="962"/>
      <c r="AI122" s="962"/>
      <c r="AJ122" s="962"/>
      <c r="AK122" s="962"/>
      <c r="AL122" s="962"/>
      <c r="AM122" s="962"/>
      <c r="AN122" s="962"/>
      <c r="AO122" s="962"/>
      <c r="AP122" s="962"/>
      <c r="AQ122" s="962"/>
      <c r="AR122" s="962"/>
      <c r="AS122" s="962"/>
      <c r="AT122" s="962"/>
      <c r="AU122" s="962"/>
      <c r="AV122" s="962"/>
      <c r="AW122" s="962"/>
      <c r="AX122" s="962"/>
      <c r="AY122" s="962"/>
      <c r="AZ122" s="240"/>
      <c r="BA122" s="2403" t="s">
        <v>18</v>
      </c>
      <c r="BB122" s="169" t="s">
        <v>14</v>
      </c>
      <c r="BC122" s="683">
        <v>15358.338945036323</v>
      </c>
      <c r="BD122" s="701">
        <v>16088.166559836793</v>
      </c>
      <c r="BE122" s="701">
        <v>16129.266783614668</v>
      </c>
      <c r="BF122" s="701">
        <v>16059.759671085018</v>
      </c>
      <c r="BG122" s="720">
        <v>16121.422398553212</v>
      </c>
      <c r="BH122" s="739">
        <v>11604.762597303334</v>
      </c>
      <c r="BI122" s="701">
        <v>11777.863588184755</v>
      </c>
      <c r="BJ122" s="701">
        <v>11770.84800425389</v>
      </c>
      <c r="BK122" s="701">
        <v>11780.542991077298</v>
      </c>
      <c r="BL122" s="720">
        <v>11780.111108161173</v>
      </c>
      <c r="BM122" s="739">
        <v>2204.3253442382706</v>
      </c>
      <c r="BN122" s="701">
        <v>2765.2460466673997</v>
      </c>
      <c r="BO122" s="701">
        <v>2781.824142135933</v>
      </c>
      <c r="BP122" s="701">
        <v>2746.273537292318</v>
      </c>
      <c r="BQ122" s="720">
        <v>2766.4276148402269</v>
      </c>
      <c r="BR122" s="739">
        <v>3612.8810086613244</v>
      </c>
      <c r="BS122" s="701">
        <v>4182.6701686351525</v>
      </c>
      <c r="BT122" s="701">
        <v>10242.620633185068</v>
      </c>
      <c r="BU122" s="701">
        <v>11855.229280046393</v>
      </c>
      <c r="BV122" s="701">
        <v>5458.8980957337772</v>
      </c>
      <c r="BW122" s="701">
        <v>845.88399889705374</v>
      </c>
      <c r="BX122" s="701">
        <v>7556.0759037503112</v>
      </c>
      <c r="BY122" s="759">
        <v>5739.5803994949165</v>
      </c>
      <c r="BZ122" s="759">
        <v>6792.078966175075</v>
      </c>
      <c r="CA122" s="759">
        <v>5797.9497367683352</v>
      </c>
      <c r="CB122" s="759">
        <v>2015.7581673646437</v>
      </c>
      <c r="CC122" s="759">
        <v>3853.1264454335237</v>
      </c>
      <c r="CD122" s="759">
        <v>5994.8303613926737</v>
      </c>
      <c r="CE122" s="759">
        <v>1314.4620106661141</v>
      </c>
      <c r="CF122" s="759">
        <v>971.96004417001654</v>
      </c>
      <c r="CG122" s="759">
        <v>3522.9491377516988</v>
      </c>
      <c r="CH122" s="1877"/>
      <c r="CI122" s="1877"/>
      <c r="CJ122" s="1877"/>
      <c r="CK122" s="1877"/>
      <c r="CL122" s="1877"/>
      <c r="CM122" s="1877"/>
      <c r="CN122" s="1877"/>
      <c r="CO122" s="1877"/>
      <c r="CP122" s="1877"/>
      <c r="CQ122" s="1877"/>
      <c r="CR122" s="1877"/>
      <c r="CS122" s="1877"/>
      <c r="CT122" s="1877"/>
      <c r="CU122" s="1877"/>
      <c r="CV122" s="1877"/>
      <c r="CW122" s="1877"/>
      <c r="CX122" s="1877"/>
      <c r="CY122" s="1877"/>
      <c r="CZ122" s="1878"/>
    </row>
    <row r="123" spans="1:104" s="807" customFormat="1" ht="15" customHeight="1" x14ac:dyDescent="0.2">
      <c r="A123" s="2325"/>
      <c r="B123" s="1392" t="s">
        <v>51</v>
      </c>
      <c r="C123" s="1261">
        <v>5.0266428531749101</v>
      </c>
      <c r="D123" s="1262">
        <v>0.41335467989645691</v>
      </c>
      <c r="E123" s="1262">
        <v>0.2076856664426768</v>
      </c>
      <c r="F123" s="1262">
        <v>0.63369315673189408</v>
      </c>
      <c r="G123" s="1263">
        <v>0.26476813489131545</v>
      </c>
      <c r="H123" s="1264">
        <v>1.6614285697300797</v>
      </c>
      <c r="I123" s="1262">
        <v>0.28428803772423683</v>
      </c>
      <c r="J123" s="1262">
        <v>0.2882689981886451</v>
      </c>
      <c r="K123" s="1262">
        <v>0.20883233185287928</v>
      </c>
      <c r="L123" s="1265">
        <v>0.17068533249889306</v>
      </c>
      <c r="M123" s="1266">
        <v>21.337181232236365</v>
      </c>
      <c r="N123" s="1262">
        <v>1.3567078755173625</v>
      </c>
      <c r="O123" s="1262">
        <v>0.77820038058719887</v>
      </c>
      <c r="P123" s="1262">
        <v>1.9398519254462701</v>
      </c>
      <c r="Q123" s="1263">
        <v>1.2658411870780688</v>
      </c>
      <c r="R123" s="1264">
        <v>3.9873268872676784</v>
      </c>
      <c r="S123" s="1262">
        <v>0.35085160741218668</v>
      </c>
      <c r="T123" s="1262">
        <v>5.3867479554444223E-2</v>
      </c>
      <c r="U123" s="1262">
        <v>1.48522872244842</v>
      </c>
      <c r="V123" s="1262">
        <v>0.30409851311997149</v>
      </c>
      <c r="W123" s="1262">
        <v>1.8754857833208163</v>
      </c>
      <c r="X123" s="1262">
        <v>2.3394182495576605</v>
      </c>
      <c r="Y123" s="1262">
        <v>0.28204933934896653</v>
      </c>
      <c r="Z123" s="1262">
        <v>1.2616122450995386</v>
      </c>
      <c r="AA123" s="1262">
        <v>6.1375069159645655E-2</v>
      </c>
      <c r="AB123" s="1262">
        <v>0</v>
      </c>
      <c r="AC123" s="1262">
        <v>0.44146343189168036</v>
      </c>
      <c r="AD123" s="1262">
        <v>3.4763792467078716</v>
      </c>
      <c r="AE123" s="1262">
        <v>0.25931167807731387</v>
      </c>
      <c r="AF123" s="1262">
        <v>12.524064325851445</v>
      </c>
      <c r="AG123" s="1845">
        <v>0.38009752130086571</v>
      </c>
      <c r="AH123" s="962"/>
      <c r="AI123" s="962"/>
      <c r="AJ123" s="962"/>
      <c r="AK123" s="962"/>
      <c r="AL123" s="962"/>
      <c r="AM123" s="962"/>
      <c r="AN123" s="962"/>
      <c r="AO123" s="962"/>
      <c r="AP123" s="962"/>
      <c r="AQ123" s="962"/>
      <c r="AR123" s="962"/>
      <c r="AS123" s="962"/>
      <c r="AT123" s="962"/>
      <c r="AU123" s="962"/>
      <c r="AV123" s="962"/>
      <c r="AW123" s="962"/>
      <c r="AX123" s="962"/>
      <c r="AY123" s="962"/>
      <c r="AZ123" s="240"/>
      <c r="BA123" s="2404"/>
      <c r="BB123" s="170" t="s">
        <v>51</v>
      </c>
      <c r="BC123" s="684">
        <v>812.86886147822702</v>
      </c>
      <c r="BD123" s="702">
        <v>66.777216132610917</v>
      </c>
      <c r="BE123" s="702">
        <v>33.567890909814224</v>
      </c>
      <c r="BF123" s="702">
        <v>102.41861779544342</v>
      </c>
      <c r="BG123" s="721">
        <v>42.797704085483552</v>
      </c>
      <c r="BH123" s="740">
        <v>196.06227590733559</v>
      </c>
      <c r="BI123" s="702">
        <v>33.578516987729138</v>
      </c>
      <c r="BJ123" s="702">
        <v>34.029802992342411</v>
      </c>
      <c r="BK123" s="702">
        <v>24.653066206229354</v>
      </c>
      <c r="BL123" s="721">
        <v>20.141300058678688</v>
      </c>
      <c r="BM123" s="740">
        <v>597.92021315283057</v>
      </c>
      <c r="BN123" s="702">
        <v>38.032298075803787</v>
      </c>
      <c r="BO123" s="702">
        <v>21.817953458216596</v>
      </c>
      <c r="BP123" s="702">
        <v>54.32751340604058</v>
      </c>
      <c r="BQ123" s="721">
        <v>35.467542925747743</v>
      </c>
      <c r="BR123" s="740">
        <v>150.0399595105504</v>
      </c>
      <c r="BS123" s="702">
        <v>14.726634152046618</v>
      </c>
      <c r="BT123" s="702">
        <v>5.5204152839946783</v>
      </c>
      <c r="BU123" s="702">
        <v>178.73184710878635</v>
      </c>
      <c r="BV123" s="702">
        <v>16.651063578622107</v>
      </c>
      <c r="BW123" s="702">
        <v>16.167656236919456</v>
      </c>
      <c r="BX123" s="702">
        <v>181.00262713411811</v>
      </c>
      <c r="BY123" s="760">
        <v>16.234237156827358</v>
      </c>
      <c r="BZ123" s="760">
        <v>86.784584883848296</v>
      </c>
      <c r="CA123" s="760">
        <v>3.5606810312285297</v>
      </c>
      <c r="CB123" s="760">
        <v>0</v>
      </c>
      <c r="CC123" s="760">
        <v>17.085570788297048</v>
      </c>
      <c r="CD123" s="760">
        <v>215.90884897641939</v>
      </c>
      <c r="CE123" s="760">
        <v>3.4174152543901299</v>
      </c>
      <c r="CF123" s="760">
        <v>139.15701525831329</v>
      </c>
      <c r="CG123" s="760">
        <v>13.441734047217757</v>
      </c>
      <c r="CH123" s="1879"/>
      <c r="CI123" s="1879"/>
      <c r="CJ123" s="1879"/>
      <c r="CK123" s="1879"/>
      <c r="CL123" s="1879"/>
      <c r="CM123" s="1879"/>
      <c r="CN123" s="1879"/>
      <c r="CO123" s="1879"/>
      <c r="CP123" s="1879"/>
      <c r="CQ123" s="1879"/>
      <c r="CR123" s="1879"/>
      <c r="CS123" s="1879"/>
      <c r="CT123" s="1879"/>
      <c r="CU123" s="1879"/>
      <c r="CV123" s="1879"/>
      <c r="CW123" s="1879"/>
      <c r="CX123" s="1879"/>
      <c r="CY123" s="1879"/>
      <c r="CZ123" s="1880"/>
    </row>
    <row r="124" spans="1:104" s="807" customFormat="1" ht="15" customHeight="1" x14ac:dyDescent="0.2">
      <c r="A124" s="2325" t="s">
        <v>50</v>
      </c>
      <c r="B124" s="1392" t="s">
        <v>15</v>
      </c>
      <c r="C124" s="1267">
        <f>C122*C129/100</f>
        <v>86.574726189952855</v>
      </c>
      <c r="D124" s="1268">
        <f>D122*D129/100</f>
        <v>92.023879966909448</v>
      </c>
      <c r="E124" s="1268">
        <f t="shared" ref="E124:AG124" si="1">E122*E129/100</f>
        <v>91.706359366775828</v>
      </c>
      <c r="F124" s="1268">
        <f t="shared" si="1"/>
        <v>90.712488392490854</v>
      </c>
      <c r="G124" s="1269">
        <f t="shared" si="1"/>
        <v>92.75899419624578</v>
      </c>
      <c r="H124" s="1270">
        <f t="shared" si="1"/>
        <v>89.077536541066152</v>
      </c>
      <c r="I124" s="1268">
        <f t="shared" si="1"/>
        <v>91.651044241886922</v>
      </c>
      <c r="J124" s="1268">
        <f t="shared" si="1"/>
        <v>91.12779336121784</v>
      </c>
      <c r="K124" s="1268">
        <f t="shared" si="1"/>
        <v>91.520536150026587</v>
      </c>
      <c r="L124" s="1271">
        <f t="shared" si="1"/>
        <v>93.153082787562482</v>
      </c>
      <c r="M124" s="1267">
        <f t="shared" si="1"/>
        <v>72.37592534682706</v>
      </c>
      <c r="N124" s="1268">
        <f t="shared" si="1"/>
        <v>92.143037620674036</v>
      </c>
      <c r="O124" s="1268">
        <f t="shared" si="1"/>
        <v>91.04070083413437</v>
      </c>
      <c r="P124" s="1268">
        <f t="shared" si="1"/>
        <v>90.328694015972417</v>
      </c>
      <c r="Q124" s="1269">
        <f t="shared" si="1"/>
        <v>91.697336422553178</v>
      </c>
      <c r="R124" s="1270">
        <f t="shared" si="1"/>
        <v>90.863009100951345</v>
      </c>
      <c r="S124" s="1268">
        <f t="shared" si="1"/>
        <v>98.869367686796849</v>
      </c>
      <c r="T124" s="1268">
        <f t="shared" si="1"/>
        <v>95.636630360803849</v>
      </c>
      <c r="U124" s="1268">
        <f t="shared" si="1"/>
        <v>85.081485384522324</v>
      </c>
      <c r="V124" s="1268">
        <f t="shared" si="1"/>
        <v>85.76150413453415</v>
      </c>
      <c r="W124" s="1268">
        <f t="shared" si="1"/>
        <v>95.462859444155526</v>
      </c>
      <c r="X124" s="1268">
        <f t="shared" si="1"/>
        <v>88.323530635104632</v>
      </c>
      <c r="Y124" s="1268">
        <f t="shared" si="1"/>
        <v>94.589640644538989</v>
      </c>
      <c r="Z124" s="1268">
        <f t="shared" si="1"/>
        <v>97.322957575227719</v>
      </c>
      <c r="AA124" s="1268">
        <f t="shared" si="1"/>
        <v>92.83605167080033</v>
      </c>
      <c r="AB124" s="1268">
        <f t="shared" si="1"/>
        <v>95.318300978291788</v>
      </c>
      <c r="AC124" s="1268">
        <f t="shared" si="1"/>
        <v>96.640764782799408</v>
      </c>
      <c r="AD124" s="1268">
        <f t="shared" si="1"/>
        <v>80.090455890601774</v>
      </c>
      <c r="AE124" s="1268">
        <f t="shared" si="1"/>
        <v>66.533043745864347</v>
      </c>
      <c r="AF124" s="1268">
        <f t="shared" si="1"/>
        <v>78.441553124066829</v>
      </c>
      <c r="AG124" s="1271">
        <f t="shared" si="1"/>
        <v>98.21867451550736</v>
      </c>
      <c r="AH124" s="962"/>
      <c r="AI124" s="962"/>
      <c r="AJ124" s="962"/>
      <c r="AK124" s="962"/>
      <c r="AL124" s="962"/>
      <c r="AM124" s="962"/>
      <c r="AN124" s="962"/>
      <c r="AO124" s="962"/>
      <c r="AP124" s="962"/>
      <c r="AQ124" s="962"/>
      <c r="AR124" s="962"/>
      <c r="AS124" s="962"/>
      <c r="AT124" s="962"/>
      <c r="AU124" s="962"/>
      <c r="AV124" s="962"/>
      <c r="AW124" s="962"/>
      <c r="AX124" s="962"/>
      <c r="AY124" s="962"/>
      <c r="AZ124" s="240"/>
      <c r="BA124" s="2404" t="s">
        <v>50</v>
      </c>
      <c r="BB124" s="170" t="s">
        <v>15</v>
      </c>
      <c r="BC124" s="684">
        <v>14000.178880098256</v>
      </c>
      <c r="BD124" s="702">
        <v>14866.406069119788</v>
      </c>
      <c r="BE124" s="702">
        <v>14822.347250477278</v>
      </c>
      <c r="BF124" s="702">
        <v>14661.114104274367</v>
      </c>
      <c r="BG124" s="721">
        <v>14993.767986875024</v>
      </c>
      <c r="BH124" s="740">
        <v>10511.884088581462</v>
      </c>
      <c r="BI124" s="702">
        <v>10825.310029416491</v>
      </c>
      <c r="BJ124" s="702">
        <v>10757.524654731613</v>
      </c>
      <c r="BK124" s="702">
        <v>10804.178725187683</v>
      </c>
      <c r="BL124" s="721">
        <v>10992.298894970374</v>
      </c>
      <c r="BM124" s="740">
        <v>2028.1511526521585</v>
      </c>
      <c r="BN124" s="702">
        <v>2583.0258198089377</v>
      </c>
      <c r="BO124" s="702">
        <v>2552.4554127097258</v>
      </c>
      <c r="BP124" s="702">
        <v>2529.7463536934283</v>
      </c>
      <c r="BQ124" s="721">
        <v>2569.263229023893</v>
      </c>
      <c r="BR124" s="740">
        <v>3419.1032217716174</v>
      </c>
      <c r="BS124" s="702">
        <v>4149.9396782215308</v>
      </c>
      <c r="BT124" s="702">
        <v>9800.9767733781646</v>
      </c>
      <c r="BU124" s="702">
        <v>10238.672877579631</v>
      </c>
      <c r="BV124" s="702">
        <v>4695.913318652154</v>
      </c>
      <c r="BW124" s="702">
        <v>822.93915987656112</v>
      </c>
      <c r="BX124" s="702">
        <v>6833.6609264878143</v>
      </c>
      <c r="BY124" s="760">
        <v>5444.4043809746618</v>
      </c>
      <c r="BZ124" s="760">
        <v>6694.7134554548775</v>
      </c>
      <c r="CA124" s="760">
        <v>5385.893209155267</v>
      </c>
      <c r="CB124" s="760">
        <v>1921.3864369631299</v>
      </c>
      <c r="CC124" s="760">
        <v>3740.2024911925691</v>
      </c>
      <c r="CD124" s="760">
        <v>4974.2093477609651</v>
      </c>
      <c r="CE124" s="760">
        <v>876.82529496543498</v>
      </c>
      <c r="CF124" s="760">
        <v>871.57747844204391</v>
      </c>
      <c r="CG124" s="760">
        <v>3473.396239968291</v>
      </c>
      <c r="CH124" s="1879"/>
      <c r="CI124" s="1879"/>
      <c r="CJ124" s="1879"/>
      <c r="CK124" s="1879"/>
      <c r="CL124" s="1879"/>
      <c r="CM124" s="1879"/>
      <c r="CN124" s="1879"/>
      <c r="CO124" s="1879"/>
      <c r="CP124" s="1879"/>
      <c r="CQ124" s="1879"/>
      <c r="CR124" s="1879"/>
      <c r="CS124" s="1879"/>
      <c r="CT124" s="1879"/>
      <c r="CU124" s="1879"/>
      <c r="CV124" s="1879"/>
      <c r="CW124" s="1879"/>
      <c r="CX124" s="1879"/>
      <c r="CY124" s="1879"/>
      <c r="CZ124" s="1880"/>
    </row>
    <row r="125" spans="1:104" s="807" customFormat="1" ht="15" customHeight="1" x14ac:dyDescent="0.2">
      <c r="A125" s="2325"/>
      <c r="B125" s="1392" t="s">
        <v>16</v>
      </c>
      <c r="C125" s="1267">
        <f>C122*C128/100</f>
        <v>8.3986309568720738</v>
      </c>
      <c r="D125" s="1268">
        <f>D122*D128/100</f>
        <v>7.5627653531942567</v>
      </c>
      <c r="E125" s="1268">
        <f t="shared" ref="E125:AG125" si="2">E122*E128/100</f>
        <v>8.0859549667816069</v>
      </c>
      <c r="F125" s="1268">
        <f t="shared" si="2"/>
        <v>8.6538184507771874</v>
      </c>
      <c r="G125" s="1269">
        <f t="shared" si="2"/>
        <v>6.9762376688630194</v>
      </c>
      <c r="H125" s="1270">
        <f t="shared" si="2"/>
        <v>9.2610348892038843</v>
      </c>
      <c r="I125" s="1268">
        <f t="shared" si="2"/>
        <v>8.0646677203888331</v>
      </c>
      <c r="J125" s="1268">
        <f t="shared" si="2"/>
        <v>8.5839376405934722</v>
      </c>
      <c r="K125" s="1268">
        <f t="shared" si="2"/>
        <v>8.2706315181204246</v>
      </c>
      <c r="L125" s="1271">
        <f t="shared" si="2"/>
        <v>6.6762318799385323</v>
      </c>
      <c r="M125" s="1267">
        <f t="shared" si="2"/>
        <v>6.2868934209367273</v>
      </c>
      <c r="N125" s="1268">
        <f t="shared" si="2"/>
        <v>6.5002545038086188</v>
      </c>
      <c r="O125" s="1268">
        <f t="shared" si="2"/>
        <v>8.1810987852784347</v>
      </c>
      <c r="P125" s="1268">
        <f t="shared" si="2"/>
        <v>7.7314540585813702</v>
      </c>
      <c r="Q125" s="1269">
        <f t="shared" si="2"/>
        <v>7.0368223903687666</v>
      </c>
      <c r="R125" s="1270">
        <f t="shared" si="2"/>
        <v>5.1496640117809251</v>
      </c>
      <c r="S125" s="1268">
        <f t="shared" si="2"/>
        <v>0.77978070579097702</v>
      </c>
      <c r="T125" s="1268">
        <f t="shared" si="2"/>
        <v>4.3095021596418119</v>
      </c>
      <c r="U125" s="1268">
        <f t="shared" si="2"/>
        <v>13.433285893029126</v>
      </c>
      <c r="V125" s="1268">
        <f t="shared" si="2"/>
        <v>13.934397352345611</v>
      </c>
      <c r="W125" s="1268">
        <f t="shared" si="2"/>
        <v>2.6616547725236548</v>
      </c>
      <c r="X125" s="1268">
        <f t="shared" si="2"/>
        <v>9.3370511153376228</v>
      </c>
      <c r="Y125" s="1268">
        <f t="shared" si="2"/>
        <v>5.1283100161120698</v>
      </c>
      <c r="Z125" s="1268">
        <f t="shared" si="2"/>
        <v>1.4154301796727702</v>
      </c>
      <c r="AA125" s="1268">
        <f t="shared" si="2"/>
        <v>7.1025732600399794</v>
      </c>
      <c r="AB125" s="1268">
        <f t="shared" si="2"/>
        <v>4.6816990217082086</v>
      </c>
      <c r="AC125" s="1268">
        <f t="shared" si="2"/>
        <v>2.9177717853088736</v>
      </c>
      <c r="AD125" s="1268">
        <f t="shared" si="2"/>
        <v>16.433164862690408</v>
      </c>
      <c r="AE125" s="1268">
        <f t="shared" si="2"/>
        <v>33.207644576058343</v>
      </c>
      <c r="AF125" s="1268">
        <f t="shared" si="2"/>
        <v>9.034382550081558</v>
      </c>
      <c r="AG125" s="1271">
        <f t="shared" si="2"/>
        <v>1.4012279631917748</v>
      </c>
      <c r="AH125" s="962"/>
      <c r="AI125" s="962"/>
      <c r="AJ125" s="962"/>
      <c r="AK125" s="962"/>
      <c r="AL125" s="962"/>
      <c r="AM125" s="962"/>
      <c r="AN125" s="962"/>
      <c r="AO125" s="962"/>
      <c r="AP125" s="962"/>
      <c r="AQ125" s="962"/>
      <c r="AR125" s="962"/>
      <c r="AS125" s="962"/>
      <c r="AT125" s="962"/>
      <c r="AU125" s="962"/>
      <c r="AV125" s="962"/>
      <c r="AW125" s="962"/>
      <c r="AX125" s="962"/>
      <c r="AY125" s="962"/>
      <c r="AZ125" s="240"/>
      <c r="BA125" s="2404"/>
      <c r="BB125" s="170" t="s">
        <v>16</v>
      </c>
      <c r="BC125" s="684">
        <v>1358.1600649380448</v>
      </c>
      <c r="BD125" s="702">
        <v>1221.7604907170257</v>
      </c>
      <c r="BE125" s="702">
        <v>1306.9195331374124</v>
      </c>
      <c r="BF125" s="702">
        <v>1398.6455668106425</v>
      </c>
      <c r="BG125" s="721">
        <v>1127.6544116782095</v>
      </c>
      <c r="BH125" s="740">
        <v>1092.8785087218907</v>
      </c>
      <c r="BI125" s="702">
        <v>952.55355876826059</v>
      </c>
      <c r="BJ125" s="702">
        <v>1013.3233495222748</v>
      </c>
      <c r="BK125" s="702">
        <v>976.36426588960103</v>
      </c>
      <c r="BL125" s="721">
        <v>787.81221319078793</v>
      </c>
      <c r="BM125" s="740">
        <v>176.17419158611264</v>
      </c>
      <c r="BN125" s="702">
        <v>182.22022685846173</v>
      </c>
      <c r="BO125" s="702">
        <v>229.36872942620792</v>
      </c>
      <c r="BP125" s="702">
        <v>216.5271835988907</v>
      </c>
      <c r="BQ125" s="721">
        <v>197.16438581633435</v>
      </c>
      <c r="BR125" s="740">
        <v>193.77778688970542</v>
      </c>
      <c r="BS125" s="702">
        <v>32.730490413621922</v>
      </c>
      <c r="BT125" s="702">
        <v>441.64385980691333</v>
      </c>
      <c r="BU125" s="702">
        <v>1616.5564024667456</v>
      </c>
      <c r="BV125" s="702">
        <v>762.98477708160942</v>
      </c>
      <c r="BW125" s="702">
        <v>22.944839020492552</v>
      </c>
      <c r="BX125" s="702">
        <v>722.41497726249247</v>
      </c>
      <c r="BY125" s="760">
        <v>295.17601852025587</v>
      </c>
      <c r="BZ125" s="760">
        <v>97.365510720197989</v>
      </c>
      <c r="CA125" s="760">
        <v>412.0565276130655</v>
      </c>
      <c r="CB125" s="760">
        <v>94.37173040151383</v>
      </c>
      <c r="CC125" s="760">
        <v>112.92395424095398</v>
      </c>
      <c r="CD125" s="760">
        <v>1020.621013631709</v>
      </c>
      <c r="CE125" s="760">
        <v>437.63671570067913</v>
      </c>
      <c r="CF125" s="760">
        <v>100.38256572797253</v>
      </c>
      <c r="CG125" s="760">
        <v>49.552897783407801</v>
      </c>
      <c r="CH125" s="1879"/>
      <c r="CI125" s="1879"/>
      <c r="CJ125" s="1879"/>
      <c r="CK125" s="1879"/>
      <c r="CL125" s="1879"/>
      <c r="CM125" s="1879"/>
      <c r="CN125" s="1879"/>
      <c r="CO125" s="1879"/>
      <c r="CP125" s="1879"/>
      <c r="CQ125" s="1879"/>
      <c r="CR125" s="1879"/>
      <c r="CS125" s="1879"/>
      <c r="CT125" s="1879"/>
      <c r="CU125" s="1879"/>
      <c r="CV125" s="1879"/>
      <c r="CW125" s="1879"/>
      <c r="CX125" s="1879"/>
      <c r="CY125" s="1879"/>
      <c r="CZ125" s="1880"/>
    </row>
    <row r="126" spans="1:104" s="807" customFormat="1" ht="15" customHeight="1" x14ac:dyDescent="0.2">
      <c r="A126" s="2325"/>
      <c r="B126" s="1392" t="s">
        <v>22</v>
      </c>
      <c r="C126" s="1267">
        <f>100-C124-C125-C127</f>
        <v>2.6098744175053321</v>
      </c>
      <c r="D126" s="1268">
        <f>100-D124-D125-D127</f>
        <v>0.38492804486911797</v>
      </c>
      <c r="E126" s="1268">
        <f t="shared" ref="E126:AG126" si="3">100-E124-E125-E127</f>
        <v>0.20768566644256481</v>
      </c>
      <c r="F126" s="1268">
        <f t="shared" si="3"/>
        <v>0.54487437199561173</v>
      </c>
      <c r="G126" s="1269">
        <f t="shared" si="3"/>
        <v>0.26476813489120055</v>
      </c>
      <c r="H126" s="1270">
        <f t="shared" si="3"/>
        <v>1.3347762411464852</v>
      </c>
      <c r="I126" s="1268">
        <f t="shared" si="3"/>
        <v>0.28428803772424516</v>
      </c>
      <c r="J126" s="1268">
        <f t="shared" si="3"/>
        <v>0.24936722401511957</v>
      </c>
      <c r="K126" s="1268">
        <f t="shared" si="3"/>
        <v>0.17771175150001958</v>
      </c>
      <c r="L126" s="1271">
        <f t="shared" si="3"/>
        <v>0.17068533249898543</v>
      </c>
      <c r="M126" s="1267">
        <f t="shared" si="3"/>
        <v>9.1552447927804703</v>
      </c>
      <c r="N126" s="1268">
        <f t="shared" si="3"/>
        <v>0.96769177814701091</v>
      </c>
      <c r="O126" s="1268">
        <f t="shared" si="3"/>
        <v>0.77820038058719554</v>
      </c>
      <c r="P126" s="1268">
        <f t="shared" si="3"/>
        <v>1.5584621942808505</v>
      </c>
      <c r="Q126" s="1269">
        <f t="shared" si="3"/>
        <v>1.2658411870780553</v>
      </c>
      <c r="R126" s="1270">
        <f t="shared" si="3"/>
        <v>0.72782210961963978</v>
      </c>
      <c r="S126" s="1268">
        <f t="shared" si="3"/>
        <v>0.24439267640319895</v>
      </c>
      <c r="T126" s="1268">
        <f t="shared" si="3"/>
        <v>5.3867479554338793E-2</v>
      </c>
      <c r="U126" s="1268">
        <f t="shared" si="3"/>
        <v>0.7922308062279303</v>
      </c>
      <c r="V126" s="1268">
        <f t="shared" si="3"/>
        <v>0.24884839338342146</v>
      </c>
      <c r="W126" s="1268">
        <f t="shared" si="3"/>
        <v>1.8754857833208187</v>
      </c>
      <c r="X126" s="1268">
        <f t="shared" si="3"/>
        <v>1.7470186255473106</v>
      </c>
      <c r="Y126" s="1268">
        <f t="shared" si="3"/>
        <v>0.2652867171137317</v>
      </c>
      <c r="Z126" s="1268">
        <f t="shared" si="3"/>
        <v>0.92017494610076001</v>
      </c>
      <c r="AA126" s="1268">
        <f t="shared" si="3"/>
        <v>4.4721171210682087E-14</v>
      </c>
      <c r="AB126" s="1268">
        <f t="shared" si="3"/>
        <v>3.5527136788005009E-15</v>
      </c>
      <c r="AC126" s="1268">
        <f t="shared" si="3"/>
        <v>0.39560888857892479</v>
      </c>
      <c r="AD126" s="1268">
        <f t="shared" si="3"/>
        <v>3.1701969236624197</v>
      </c>
      <c r="AE126" s="1268">
        <f t="shared" si="3"/>
        <v>0.25931167807731015</v>
      </c>
      <c r="AF126" s="1268">
        <f t="shared" si="3"/>
        <v>3.4641028986399274</v>
      </c>
      <c r="AG126" s="1271">
        <f t="shared" si="3"/>
        <v>0.35402585016470522</v>
      </c>
      <c r="AH126" s="962"/>
      <c r="AI126" s="962"/>
      <c r="AJ126" s="962"/>
      <c r="AK126" s="962"/>
      <c r="AL126" s="962"/>
      <c r="AM126" s="962"/>
      <c r="AN126" s="962"/>
      <c r="AO126" s="962"/>
      <c r="AP126" s="962"/>
      <c r="AQ126" s="962"/>
      <c r="AR126" s="962"/>
      <c r="AS126" s="962"/>
      <c r="AT126" s="962"/>
      <c r="AU126" s="962"/>
      <c r="AV126" s="962"/>
      <c r="AW126" s="962"/>
      <c r="AX126" s="962"/>
      <c r="AY126" s="962"/>
      <c r="AZ126" s="240"/>
      <c r="BA126" s="2404"/>
      <c r="BB126" s="170" t="s">
        <v>22</v>
      </c>
      <c r="BC126" s="684">
        <v>422.04821554382261</v>
      </c>
      <c r="BD126" s="702">
        <v>62.184909226570319</v>
      </c>
      <c r="BE126" s="702">
        <v>33.567890909814224</v>
      </c>
      <c r="BF126" s="702">
        <v>88.063567452338162</v>
      </c>
      <c r="BG126" s="721">
        <v>42.797704085483552</v>
      </c>
      <c r="BH126" s="740">
        <v>157.51460666693458</v>
      </c>
      <c r="BI126" s="702">
        <v>33.578516987729138</v>
      </c>
      <c r="BJ126" s="702">
        <v>29.437496086301824</v>
      </c>
      <c r="BK126" s="702">
        <v>20.979220681396882</v>
      </c>
      <c r="BL126" s="721">
        <v>20.141300058678688</v>
      </c>
      <c r="BM126" s="740">
        <v>256.55244047397497</v>
      </c>
      <c r="BN126" s="702">
        <v>27.127094060656077</v>
      </c>
      <c r="BO126" s="702">
        <v>21.817953458216596</v>
      </c>
      <c r="BP126" s="702">
        <v>43.646308587767791</v>
      </c>
      <c r="BQ126" s="721">
        <v>35.467542925747743</v>
      </c>
      <c r="BR126" s="740">
        <v>27.387370773866351</v>
      </c>
      <c r="BS126" s="702">
        <v>10.258130385594479</v>
      </c>
      <c r="BT126" s="702">
        <v>5.5204152839946783</v>
      </c>
      <c r="BU126" s="702">
        <v>95.336747258801509</v>
      </c>
      <c r="BV126" s="702">
        <v>13.62581611185368</v>
      </c>
      <c r="BW126" s="702">
        <v>16.167656236919456</v>
      </c>
      <c r="BX126" s="702">
        <v>135.16820300776669</v>
      </c>
      <c r="BY126" s="760">
        <v>15.269411692726507</v>
      </c>
      <c r="BZ126" s="760">
        <v>63.297578973303118</v>
      </c>
      <c r="CA126" s="760">
        <v>0</v>
      </c>
      <c r="CB126" s="760">
        <v>0</v>
      </c>
      <c r="CC126" s="760">
        <v>15.310902743021682</v>
      </c>
      <c r="CD126" s="760">
        <v>196.89266338381987</v>
      </c>
      <c r="CE126" s="760">
        <v>3.4174152543901299</v>
      </c>
      <c r="CF126" s="760">
        <v>38.490238262937723</v>
      </c>
      <c r="CG126" s="760">
        <v>12.519737849033145</v>
      </c>
      <c r="CH126" s="1879"/>
      <c r="CI126" s="1879"/>
      <c r="CJ126" s="1879"/>
      <c r="CK126" s="1879"/>
      <c r="CL126" s="1879"/>
      <c r="CM126" s="1879"/>
      <c r="CN126" s="1879"/>
      <c r="CO126" s="1879"/>
      <c r="CP126" s="1879"/>
      <c r="CQ126" s="1879"/>
      <c r="CR126" s="1879"/>
      <c r="CS126" s="1879"/>
      <c r="CT126" s="1879"/>
      <c r="CU126" s="1879"/>
      <c r="CV126" s="1879"/>
      <c r="CW126" s="1879"/>
      <c r="CX126" s="1879"/>
      <c r="CY126" s="1879"/>
      <c r="CZ126" s="1880"/>
    </row>
    <row r="127" spans="1:104" s="807" customFormat="1" ht="15" customHeight="1" x14ac:dyDescent="0.2">
      <c r="A127" s="2325"/>
      <c r="B127" s="1392" t="s">
        <v>19</v>
      </c>
      <c r="C127" s="1261">
        <v>2.4167684356697388</v>
      </c>
      <c r="D127" s="1262">
        <v>2.8426635027177748E-2</v>
      </c>
      <c r="E127" s="1262">
        <v>0</v>
      </c>
      <c r="F127" s="1262">
        <v>8.881878473634644E-2</v>
      </c>
      <c r="G127" s="1263">
        <v>0</v>
      </c>
      <c r="H127" s="1264">
        <v>0.32665232858347848</v>
      </c>
      <c r="I127" s="1262">
        <v>0</v>
      </c>
      <c r="J127" s="1262">
        <v>3.8901774173568118E-2</v>
      </c>
      <c r="K127" s="1262">
        <v>3.1120580352969201E-2</v>
      </c>
      <c r="L127" s="1265">
        <v>0</v>
      </c>
      <c r="M127" s="1266">
        <v>12.181936439455741</v>
      </c>
      <c r="N127" s="1262">
        <v>0.3890160973703341</v>
      </c>
      <c r="O127" s="1262">
        <v>0</v>
      </c>
      <c r="P127" s="1262">
        <v>0.38138973116536246</v>
      </c>
      <c r="Q127" s="1263">
        <v>0</v>
      </c>
      <c r="R127" s="1264">
        <v>3.2595047776480901</v>
      </c>
      <c r="S127" s="1262">
        <v>0.10645893100897486</v>
      </c>
      <c r="T127" s="1262">
        <v>0</v>
      </c>
      <c r="U127" s="1262">
        <v>0.69299791622061979</v>
      </c>
      <c r="V127" s="1262">
        <v>5.5250119736817913E-2</v>
      </c>
      <c r="W127" s="1262">
        <v>0</v>
      </c>
      <c r="X127" s="1262">
        <v>0.59239962401043467</v>
      </c>
      <c r="Y127" s="1262">
        <v>1.6762622235209895E-2</v>
      </c>
      <c r="Z127" s="1262">
        <v>0.3414372989987513</v>
      </c>
      <c r="AA127" s="1262">
        <v>6.1375069159645655E-2</v>
      </c>
      <c r="AB127" s="1262">
        <v>0</v>
      </c>
      <c r="AC127" s="1262">
        <v>4.5854543312793296E-2</v>
      </c>
      <c r="AD127" s="1262">
        <v>0.30618232304539855</v>
      </c>
      <c r="AE127" s="1262">
        <v>0</v>
      </c>
      <c r="AF127" s="1262">
        <v>9.059961427211686</v>
      </c>
      <c r="AG127" s="1845">
        <v>2.6071671136160463E-2</v>
      </c>
      <c r="AH127" s="962"/>
      <c r="AI127" s="962"/>
      <c r="AJ127" s="962"/>
      <c r="AK127" s="962"/>
      <c r="AL127" s="962"/>
      <c r="AM127" s="962"/>
      <c r="AN127" s="962"/>
      <c r="AO127" s="962"/>
      <c r="AP127" s="962"/>
      <c r="AQ127" s="962"/>
      <c r="AR127" s="962"/>
      <c r="AS127" s="962"/>
      <c r="AT127" s="962"/>
      <c r="AU127" s="962"/>
      <c r="AV127" s="962"/>
      <c r="AW127" s="962"/>
      <c r="AX127" s="962"/>
      <c r="AY127" s="962"/>
      <c r="AZ127" s="240"/>
      <c r="BA127" s="2404"/>
      <c r="BB127" s="170" t="s">
        <v>19</v>
      </c>
      <c r="BC127" s="684">
        <v>390.82064593440447</v>
      </c>
      <c r="BD127" s="702">
        <v>4.5923069060405899</v>
      </c>
      <c r="BE127" s="702">
        <v>0</v>
      </c>
      <c r="BF127" s="702">
        <v>14.355050343105258</v>
      </c>
      <c r="BG127" s="721">
        <v>0</v>
      </c>
      <c r="BH127" s="740">
        <v>38.547669240400992</v>
      </c>
      <c r="BI127" s="702">
        <v>0</v>
      </c>
      <c r="BJ127" s="702">
        <v>4.5923069060405899</v>
      </c>
      <c r="BK127" s="702">
        <v>3.6738455248324722</v>
      </c>
      <c r="BL127" s="721">
        <v>0</v>
      </c>
      <c r="BM127" s="740">
        <v>341.36777267885577</v>
      </c>
      <c r="BN127" s="702">
        <v>10.905204015147707</v>
      </c>
      <c r="BO127" s="702">
        <v>0</v>
      </c>
      <c r="BP127" s="702">
        <v>10.681204818272786</v>
      </c>
      <c r="BQ127" s="721">
        <v>0</v>
      </c>
      <c r="BR127" s="740">
        <v>122.65258873668404</v>
      </c>
      <c r="BS127" s="702">
        <v>4.4685037664521401</v>
      </c>
      <c r="BT127" s="702">
        <v>0</v>
      </c>
      <c r="BU127" s="702">
        <v>83.395099849984803</v>
      </c>
      <c r="BV127" s="702">
        <v>3.0252474667684277</v>
      </c>
      <c r="BW127" s="702">
        <v>0</v>
      </c>
      <c r="BX127" s="702">
        <v>45.834424126351429</v>
      </c>
      <c r="BY127" s="760">
        <v>0.96482546410085068</v>
      </c>
      <c r="BZ127" s="760">
        <v>23.487005910545172</v>
      </c>
      <c r="CA127" s="760">
        <v>3.5606810312285297</v>
      </c>
      <c r="CB127" s="760">
        <v>0</v>
      </c>
      <c r="CC127" s="760">
        <v>1.7746680452753658</v>
      </c>
      <c r="CD127" s="760">
        <v>19.01618559259952</v>
      </c>
      <c r="CE127" s="760">
        <v>0</v>
      </c>
      <c r="CF127" s="760">
        <v>100.66677699537559</v>
      </c>
      <c r="CG127" s="760">
        <v>0.92199619818461143</v>
      </c>
      <c r="CH127" s="1879"/>
      <c r="CI127" s="1879"/>
      <c r="CJ127" s="1879"/>
      <c r="CK127" s="1879"/>
      <c r="CL127" s="1879"/>
      <c r="CM127" s="1879"/>
      <c r="CN127" s="1879"/>
      <c r="CO127" s="1879"/>
      <c r="CP127" s="1879"/>
      <c r="CQ127" s="1879"/>
      <c r="CR127" s="1879"/>
      <c r="CS127" s="1879"/>
      <c r="CT127" s="1879"/>
      <c r="CU127" s="1879"/>
      <c r="CV127" s="1879"/>
      <c r="CW127" s="1879"/>
      <c r="CX127" s="1879"/>
      <c r="CY127" s="1879"/>
      <c r="CZ127" s="1880"/>
    </row>
    <row r="128" spans="1:104" s="807" customFormat="1" ht="15" customHeight="1" x14ac:dyDescent="0.2">
      <c r="A128" s="2325" t="s">
        <v>181</v>
      </c>
      <c r="B128" s="1392" t="s">
        <v>49</v>
      </c>
      <c r="C128" s="1261">
        <v>8.8431442345331881</v>
      </c>
      <c r="D128" s="1262">
        <v>7.5941561530515385</v>
      </c>
      <c r="E128" s="1262">
        <v>8.1027832862500624</v>
      </c>
      <c r="F128" s="1262">
        <v>8.7090068310850892</v>
      </c>
      <c r="G128" s="1263">
        <v>6.9947575579894785</v>
      </c>
      <c r="H128" s="1264">
        <v>9.4174999234870107</v>
      </c>
      <c r="I128" s="1262">
        <v>8.0876599702159684</v>
      </c>
      <c r="J128" s="1262">
        <v>8.6087540095332802</v>
      </c>
      <c r="K128" s="1262">
        <v>8.2879394152638728</v>
      </c>
      <c r="L128" s="1265">
        <v>6.6876467119652006</v>
      </c>
      <c r="M128" s="1266">
        <v>7.9922046011312187</v>
      </c>
      <c r="N128" s="1262">
        <v>6.5896568979121648</v>
      </c>
      <c r="O128" s="1262">
        <v>8.2452634568802967</v>
      </c>
      <c r="P128" s="1262">
        <v>7.8843997387228653</v>
      </c>
      <c r="Q128" s="1263">
        <v>7.1270393903916212</v>
      </c>
      <c r="R128" s="1264">
        <v>5.3635252980973656</v>
      </c>
      <c r="S128" s="1262">
        <v>0.78252621158273661</v>
      </c>
      <c r="T128" s="1262">
        <v>4.3118248310010747</v>
      </c>
      <c r="U128" s="1262">
        <v>13.635808842496038</v>
      </c>
      <c r="V128" s="1262">
        <v>13.976900900163262</v>
      </c>
      <c r="W128" s="1262">
        <v>2.7125278466563119</v>
      </c>
      <c r="X128" s="1262">
        <v>9.5607162562241577</v>
      </c>
      <c r="Y128" s="1262">
        <v>5.1428152926689794</v>
      </c>
      <c r="Z128" s="1262">
        <v>1.4335155878646813</v>
      </c>
      <c r="AA128" s="1262">
        <v>7.1069351464012138</v>
      </c>
      <c r="AB128" s="1262">
        <v>4.6816990217082086</v>
      </c>
      <c r="AC128" s="1262">
        <v>2.9307097973590808</v>
      </c>
      <c r="AD128" s="1262">
        <v>17.025019093194256</v>
      </c>
      <c r="AE128" s="1262">
        <v>33.293979753656266</v>
      </c>
      <c r="AF128" s="1262">
        <v>10.327849002650307</v>
      </c>
      <c r="AG128" s="1845">
        <v>1.4065743173071137</v>
      </c>
      <c r="AH128" s="962"/>
      <c r="AI128" s="962"/>
      <c r="AJ128" s="962"/>
      <c r="AK128" s="962"/>
      <c r="AL128" s="962"/>
      <c r="AM128" s="962"/>
      <c r="AN128" s="962"/>
      <c r="AO128" s="962"/>
      <c r="AP128" s="962"/>
      <c r="AQ128" s="962"/>
      <c r="AR128" s="962"/>
      <c r="AS128" s="962"/>
      <c r="AT128" s="962"/>
      <c r="AU128" s="962"/>
      <c r="AV128" s="962"/>
      <c r="AW128" s="962"/>
      <c r="AX128" s="962"/>
      <c r="AY128" s="962"/>
      <c r="AZ128" s="240"/>
      <c r="BA128" s="2404" t="s">
        <v>109</v>
      </c>
      <c r="BB128" s="170" t="s">
        <v>49</v>
      </c>
      <c r="BC128" s="1481" t="s">
        <v>35</v>
      </c>
      <c r="BD128" s="1500" t="s">
        <v>35</v>
      </c>
      <c r="BE128" s="1500" t="s">
        <v>35</v>
      </c>
      <c r="BF128" s="1500" t="s">
        <v>35</v>
      </c>
      <c r="BG128" s="1520" t="s">
        <v>35</v>
      </c>
      <c r="BH128" s="1540" t="s">
        <v>35</v>
      </c>
      <c r="BI128" s="1500" t="s">
        <v>35</v>
      </c>
      <c r="BJ128" s="1500" t="s">
        <v>35</v>
      </c>
      <c r="BK128" s="1500" t="s">
        <v>35</v>
      </c>
      <c r="BL128" s="1520" t="s">
        <v>35</v>
      </c>
      <c r="BM128" s="1540" t="s">
        <v>35</v>
      </c>
      <c r="BN128" s="1500" t="s">
        <v>35</v>
      </c>
      <c r="BO128" s="1500" t="s">
        <v>35</v>
      </c>
      <c r="BP128" s="1500" t="s">
        <v>35</v>
      </c>
      <c r="BQ128" s="1520" t="s">
        <v>35</v>
      </c>
      <c r="BR128" s="1540" t="s">
        <v>35</v>
      </c>
      <c r="BS128" s="1500" t="s">
        <v>35</v>
      </c>
      <c r="BT128" s="1500" t="s">
        <v>35</v>
      </c>
      <c r="BU128" s="1500" t="s">
        <v>35</v>
      </c>
      <c r="BV128" s="1500" t="s">
        <v>35</v>
      </c>
      <c r="BW128" s="1500" t="s">
        <v>35</v>
      </c>
      <c r="BX128" s="1500" t="s">
        <v>35</v>
      </c>
      <c r="BY128" s="1558" t="s">
        <v>35</v>
      </c>
      <c r="BZ128" s="1558" t="s">
        <v>35</v>
      </c>
      <c r="CA128" s="1558" t="s">
        <v>35</v>
      </c>
      <c r="CB128" s="1558" t="s">
        <v>35</v>
      </c>
      <c r="CC128" s="1558" t="s">
        <v>35</v>
      </c>
      <c r="CD128" s="1558" t="s">
        <v>35</v>
      </c>
      <c r="CE128" s="1558" t="s">
        <v>35</v>
      </c>
      <c r="CF128" s="1558" t="s">
        <v>35</v>
      </c>
      <c r="CG128" s="1558" t="s">
        <v>35</v>
      </c>
      <c r="CH128" s="1880"/>
      <c r="CI128" s="1880"/>
      <c r="CJ128" s="1880"/>
      <c r="CK128" s="1880"/>
      <c r="CL128" s="1880"/>
      <c r="CM128" s="1880"/>
      <c r="CN128" s="1880"/>
      <c r="CO128" s="1880"/>
      <c r="CP128" s="1880"/>
      <c r="CQ128" s="1880"/>
      <c r="CR128" s="1880"/>
      <c r="CS128" s="1880"/>
      <c r="CT128" s="1880"/>
      <c r="CU128" s="1880"/>
      <c r="CV128" s="1880"/>
      <c r="CW128" s="1880"/>
      <c r="CX128" s="1880"/>
      <c r="CY128" s="1880"/>
      <c r="CZ128" s="1880"/>
    </row>
    <row r="129" spans="1:104" s="807" customFormat="1" ht="15" customHeight="1" x14ac:dyDescent="0.2">
      <c r="A129" s="2326"/>
      <c r="B129" s="1393" t="s">
        <v>48</v>
      </c>
      <c r="C129" s="1272">
        <v>91.156855765466673</v>
      </c>
      <c r="D129" s="1273">
        <v>92.405843846948599</v>
      </c>
      <c r="E129" s="1273">
        <v>91.897216713750069</v>
      </c>
      <c r="F129" s="1273">
        <v>91.290993168914852</v>
      </c>
      <c r="G129" s="1274">
        <v>93.005242442010655</v>
      </c>
      <c r="H129" s="1275">
        <v>90.582500076513156</v>
      </c>
      <c r="I129" s="1273">
        <v>91.912340029784005</v>
      </c>
      <c r="J129" s="1273">
        <v>91.3912459904667</v>
      </c>
      <c r="K129" s="1273">
        <v>91.712060584736008</v>
      </c>
      <c r="L129" s="1276">
        <v>93.312353288034714</v>
      </c>
      <c r="M129" s="1277">
        <v>92.007795398868808</v>
      </c>
      <c r="N129" s="1273">
        <v>93.410343102087822</v>
      </c>
      <c r="O129" s="1273">
        <v>91.754736543119733</v>
      </c>
      <c r="P129" s="1273">
        <v>92.11560026127718</v>
      </c>
      <c r="Q129" s="1274">
        <v>92.872960609608398</v>
      </c>
      <c r="R129" s="1275">
        <v>94.6364747019026</v>
      </c>
      <c r="S129" s="1273">
        <v>99.217473788417266</v>
      </c>
      <c r="T129" s="1273">
        <v>95.688175168999024</v>
      </c>
      <c r="U129" s="1273">
        <v>86.364191157503825</v>
      </c>
      <c r="V129" s="1273">
        <v>86.023099099836486</v>
      </c>
      <c r="W129" s="1273">
        <v>97.287472153343685</v>
      </c>
      <c r="X129" s="1273">
        <v>90.439283743775775</v>
      </c>
      <c r="Y129" s="1273">
        <v>94.857184707331044</v>
      </c>
      <c r="Z129" s="1273">
        <v>98.566484412135324</v>
      </c>
      <c r="AA129" s="1273">
        <v>92.893064853598744</v>
      </c>
      <c r="AB129" s="1273">
        <v>95.318300978291788</v>
      </c>
      <c r="AC129" s="1273">
        <v>97.0692902026409</v>
      </c>
      <c r="AD129" s="1273">
        <v>82.974980906805754</v>
      </c>
      <c r="AE129" s="1273">
        <v>66.706020246343741</v>
      </c>
      <c r="AF129" s="1273">
        <v>89.672150997349689</v>
      </c>
      <c r="AG129" s="1846">
        <v>98.593425682692882</v>
      </c>
      <c r="AH129" s="962"/>
      <c r="AI129" s="962"/>
      <c r="AJ129" s="962"/>
      <c r="AK129" s="962"/>
      <c r="AL129" s="962"/>
      <c r="AM129" s="962"/>
      <c r="AN129" s="962"/>
      <c r="AO129" s="962"/>
      <c r="AP129" s="962"/>
      <c r="AQ129" s="962"/>
      <c r="AR129" s="962"/>
      <c r="AS129" s="962"/>
      <c r="AT129" s="962"/>
      <c r="AU129" s="962"/>
      <c r="AV129" s="962"/>
      <c r="AW129" s="962"/>
      <c r="AX129" s="962"/>
      <c r="AY129" s="962"/>
      <c r="AZ129" s="240"/>
      <c r="BA129" s="2405"/>
      <c r="BB129" s="171" t="s">
        <v>48</v>
      </c>
      <c r="BC129" s="1482" t="s">
        <v>35</v>
      </c>
      <c r="BD129" s="1501" t="s">
        <v>35</v>
      </c>
      <c r="BE129" s="1501" t="s">
        <v>35</v>
      </c>
      <c r="BF129" s="1501" t="s">
        <v>35</v>
      </c>
      <c r="BG129" s="1521" t="s">
        <v>35</v>
      </c>
      <c r="BH129" s="1541" t="s">
        <v>35</v>
      </c>
      <c r="BI129" s="1501" t="s">
        <v>35</v>
      </c>
      <c r="BJ129" s="1501" t="s">
        <v>35</v>
      </c>
      <c r="BK129" s="1501" t="s">
        <v>35</v>
      </c>
      <c r="BL129" s="1521" t="s">
        <v>35</v>
      </c>
      <c r="BM129" s="1541" t="s">
        <v>35</v>
      </c>
      <c r="BN129" s="1501" t="s">
        <v>35</v>
      </c>
      <c r="BO129" s="1501" t="s">
        <v>35</v>
      </c>
      <c r="BP129" s="1501" t="s">
        <v>35</v>
      </c>
      <c r="BQ129" s="1521" t="s">
        <v>35</v>
      </c>
      <c r="BR129" s="1541" t="s">
        <v>35</v>
      </c>
      <c r="BS129" s="1501" t="s">
        <v>35</v>
      </c>
      <c r="BT129" s="1501" t="s">
        <v>35</v>
      </c>
      <c r="BU129" s="1501" t="s">
        <v>35</v>
      </c>
      <c r="BV129" s="1501" t="s">
        <v>35</v>
      </c>
      <c r="BW129" s="1501" t="s">
        <v>35</v>
      </c>
      <c r="BX129" s="1501" t="s">
        <v>35</v>
      </c>
      <c r="BY129" s="1559" t="s">
        <v>35</v>
      </c>
      <c r="BZ129" s="1559" t="s">
        <v>35</v>
      </c>
      <c r="CA129" s="1559" t="s">
        <v>35</v>
      </c>
      <c r="CB129" s="1559" t="s">
        <v>35</v>
      </c>
      <c r="CC129" s="1559" t="s">
        <v>35</v>
      </c>
      <c r="CD129" s="1559" t="s">
        <v>35</v>
      </c>
      <c r="CE129" s="1559" t="s">
        <v>35</v>
      </c>
      <c r="CF129" s="1559" t="s">
        <v>35</v>
      </c>
      <c r="CG129" s="1559" t="s">
        <v>35</v>
      </c>
      <c r="CH129" s="1881"/>
      <c r="CI129" s="1881"/>
      <c r="CJ129" s="1881"/>
      <c r="CK129" s="1881"/>
      <c r="CL129" s="1881"/>
      <c r="CM129" s="1881"/>
      <c r="CN129" s="1881"/>
      <c r="CO129" s="1881"/>
      <c r="CP129" s="1881"/>
      <c r="CQ129" s="1881"/>
      <c r="CR129" s="1881"/>
      <c r="CS129" s="1881"/>
      <c r="CT129" s="1881"/>
      <c r="CU129" s="1881"/>
      <c r="CV129" s="1881"/>
      <c r="CW129" s="1881"/>
      <c r="CX129" s="1881"/>
      <c r="CY129" s="1881"/>
      <c r="CZ129" s="1881"/>
    </row>
    <row r="130" spans="1:104" s="131" customFormat="1" ht="15" hidden="1" customHeight="1" x14ac:dyDescent="0.2">
      <c r="A130" s="2327"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339"/>
      <c r="AE130" s="339"/>
      <c r="AF130" s="339"/>
      <c r="AG130" s="339"/>
      <c r="AH130" s="962"/>
      <c r="AI130" s="962"/>
      <c r="AJ130" s="962"/>
      <c r="AK130" s="962"/>
      <c r="AL130" s="962"/>
      <c r="AM130" s="962"/>
      <c r="AN130" s="962"/>
      <c r="AO130" s="962"/>
      <c r="AP130" s="962"/>
      <c r="AQ130" s="962"/>
      <c r="AR130" s="962"/>
      <c r="AS130" s="962"/>
      <c r="AT130" s="962"/>
      <c r="AU130" s="962"/>
      <c r="AV130" s="962"/>
      <c r="AW130" s="962"/>
      <c r="AX130" s="962"/>
      <c r="AY130" s="96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pans="1:104" s="131" customFormat="1" ht="15" hidden="1" customHeight="1" x14ac:dyDescent="0.2">
      <c r="A131" s="2328"/>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344"/>
      <c r="AE131" s="344"/>
      <c r="AF131" s="344"/>
      <c r="AG131" s="344"/>
      <c r="AH131" s="962"/>
      <c r="AI131" s="962"/>
      <c r="AJ131" s="962"/>
      <c r="AK131" s="962"/>
      <c r="AL131" s="962"/>
      <c r="AM131" s="962"/>
      <c r="AN131" s="962"/>
      <c r="AO131" s="962"/>
      <c r="AP131" s="962"/>
      <c r="AQ131" s="962"/>
      <c r="AR131" s="962"/>
      <c r="AS131" s="962"/>
      <c r="AT131" s="962"/>
      <c r="AU131" s="962"/>
      <c r="AV131" s="962"/>
      <c r="AW131" s="962"/>
      <c r="AX131" s="962"/>
      <c r="AY131" s="96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pans="1:104" s="131" customFormat="1" ht="15" hidden="1" customHeight="1" x14ac:dyDescent="0.2">
      <c r="A132" s="2329"/>
      <c r="B132" s="274" t="s">
        <v>46</v>
      </c>
      <c r="C132" s="345"/>
      <c r="D132" s="346"/>
      <c r="E132" s="346"/>
      <c r="F132" s="346"/>
      <c r="G132" s="347"/>
      <c r="H132" s="348"/>
      <c r="I132" s="346"/>
      <c r="J132" s="346"/>
      <c r="K132" s="346"/>
      <c r="L132" s="349"/>
      <c r="M132" s="345"/>
      <c r="N132" s="346"/>
      <c r="O132" s="346"/>
      <c r="P132" s="346"/>
      <c r="Q132" s="347"/>
      <c r="R132" s="1790"/>
      <c r="S132" s="1791"/>
      <c r="T132" s="1791"/>
      <c r="U132" s="1791"/>
      <c r="V132" s="1791"/>
      <c r="W132" s="1791"/>
      <c r="X132" s="1791"/>
      <c r="Y132" s="1791"/>
      <c r="Z132" s="1791"/>
      <c r="AA132" s="1791"/>
      <c r="AB132" s="1792"/>
      <c r="AC132" s="1792"/>
      <c r="AD132" s="1792"/>
      <c r="AE132" s="1792"/>
      <c r="AF132" s="1792"/>
      <c r="AG132" s="1792"/>
      <c r="AH132" s="962"/>
      <c r="AI132" s="962"/>
      <c r="AJ132" s="962"/>
      <c r="AK132" s="962"/>
      <c r="AL132" s="962"/>
      <c r="AM132" s="962"/>
      <c r="AN132" s="962"/>
      <c r="AO132" s="962"/>
      <c r="AP132" s="962"/>
      <c r="AQ132" s="962"/>
      <c r="AR132" s="962"/>
      <c r="AS132" s="962"/>
      <c r="AT132" s="962"/>
      <c r="AU132" s="962"/>
      <c r="AV132" s="962"/>
      <c r="AW132" s="962"/>
      <c r="AX132" s="962"/>
      <c r="AY132" s="96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pans="1:104" s="807" customFormat="1" ht="15" customHeight="1" x14ac:dyDescent="0.2">
      <c r="A133" s="130"/>
      <c r="B133" s="207"/>
      <c r="C133" s="2330" t="s">
        <v>115</v>
      </c>
      <c r="D133" s="2331"/>
      <c r="E133" s="2331"/>
      <c r="F133" s="2331"/>
      <c r="G133" s="2332"/>
      <c r="H133" s="2307" t="s">
        <v>38</v>
      </c>
      <c r="I133" s="2308"/>
      <c r="J133" s="2308"/>
      <c r="K133" s="2308"/>
      <c r="L133" s="2309"/>
      <c r="M133" s="2310" t="s">
        <v>37</v>
      </c>
      <c r="N133" s="2308"/>
      <c r="O133" s="2308"/>
      <c r="P133" s="2308"/>
      <c r="Q133" s="2309"/>
      <c r="R133" s="1787" t="s">
        <v>140</v>
      </c>
      <c r="S133" s="1826"/>
      <c r="T133" s="1826"/>
      <c r="U133" s="1826"/>
      <c r="V133" s="1826"/>
      <c r="W133" s="1826"/>
      <c r="X133" s="1826"/>
      <c r="Y133" s="1826"/>
      <c r="Z133" s="1826"/>
      <c r="AA133" s="1826"/>
      <c r="AB133" s="1826"/>
      <c r="AC133" s="1826"/>
      <c r="AD133" s="1826"/>
      <c r="AE133" s="1826"/>
      <c r="AF133" s="1826"/>
      <c r="AG133" s="1827"/>
      <c r="AH133" s="962"/>
      <c r="AI133" s="962"/>
      <c r="AJ133" s="962"/>
      <c r="AK133" s="962"/>
      <c r="AL133" s="962"/>
      <c r="AM133" s="962"/>
      <c r="AN133" s="962"/>
      <c r="AO133" s="962"/>
      <c r="AP133" s="962"/>
      <c r="AQ133" s="962"/>
      <c r="AR133" s="962"/>
      <c r="AS133" s="962"/>
      <c r="AT133" s="962"/>
      <c r="AU133" s="962"/>
      <c r="AV133" s="962"/>
      <c r="AW133" s="962"/>
      <c r="AX133" s="962"/>
      <c r="AY133" s="962"/>
      <c r="AZ133" s="240"/>
      <c r="BA133" s="241" t="s">
        <v>131</v>
      </c>
      <c r="BB133" s="116" t="s">
        <v>99</v>
      </c>
      <c r="BC133" s="2406" t="s">
        <v>115</v>
      </c>
      <c r="BD133" s="2407"/>
      <c r="BE133" s="2407"/>
      <c r="BF133" s="2407"/>
      <c r="BG133" s="2408"/>
      <c r="BH133" s="2409" t="s">
        <v>38</v>
      </c>
      <c r="BI133" s="2407"/>
      <c r="BJ133" s="2407"/>
      <c r="BK133" s="2407"/>
      <c r="BL133" s="2408"/>
      <c r="BM133" s="2409" t="s">
        <v>37</v>
      </c>
      <c r="BN133" s="2407"/>
      <c r="BO133" s="2407"/>
      <c r="BP133" s="2407"/>
      <c r="BQ133" s="2410"/>
      <c r="BR133" s="1806" t="s">
        <v>140</v>
      </c>
      <c r="BS133" s="1807"/>
      <c r="BT133" s="1807"/>
      <c r="BU133" s="1807"/>
      <c r="BV133" s="1807"/>
      <c r="BW133" s="1807"/>
      <c r="BX133" s="1807"/>
      <c r="BY133" s="1808"/>
      <c r="BZ133" s="461"/>
      <c r="CA133" s="461"/>
      <c r="CB133" s="461"/>
      <c r="CC133" s="461"/>
      <c r="CD133" s="461"/>
      <c r="CE133" s="461"/>
      <c r="CF133" s="461"/>
      <c r="CG133" s="461"/>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pans="1:104" s="807" customFormat="1" ht="24" x14ac:dyDescent="0.2">
      <c r="A134" s="208" t="s">
        <v>69</v>
      </c>
      <c r="B134" s="280"/>
      <c r="C134" s="414" t="s">
        <v>0</v>
      </c>
      <c r="D134" s="415" t="s">
        <v>1</v>
      </c>
      <c r="E134" s="415" t="s">
        <v>2</v>
      </c>
      <c r="F134" s="415" t="s">
        <v>3</v>
      </c>
      <c r="G134" s="416" t="s">
        <v>4</v>
      </c>
      <c r="H134" s="1099" t="s">
        <v>0</v>
      </c>
      <c r="I134" s="1038" t="s">
        <v>1</v>
      </c>
      <c r="J134" s="1038" t="s">
        <v>2</v>
      </c>
      <c r="K134" s="1038" t="s">
        <v>3</v>
      </c>
      <c r="L134" s="1039" t="s">
        <v>4</v>
      </c>
      <c r="M134" s="1084" t="s">
        <v>0</v>
      </c>
      <c r="N134" s="1038" t="s">
        <v>1</v>
      </c>
      <c r="O134" s="1038" t="s">
        <v>2</v>
      </c>
      <c r="P134" s="1038" t="s">
        <v>3</v>
      </c>
      <c r="Q134" s="1119" t="s">
        <v>4</v>
      </c>
      <c r="R134" s="1099" t="s">
        <v>156</v>
      </c>
      <c r="S134" s="1038" t="s">
        <v>157</v>
      </c>
      <c r="T134" s="1038" t="s">
        <v>158</v>
      </c>
      <c r="U134" s="1038" t="s">
        <v>159</v>
      </c>
      <c r="V134" s="1038" t="s">
        <v>160</v>
      </c>
      <c r="W134" s="1038" t="s">
        <v>161</v>
      </c>
      <c r="X134" s="1038" t="s">
        <v>162</v>
      </c>
      <c r="Y134" s="1038" t="s">
        <v>163</v>
      </c>
      <c r="Z134" s="1038" t="s">
        <v>164</v>
      </c>
      <c r="AA134" s="1038" t="s">
        <v>165</v>
      </c>
      <c r="AB134" s="1038" t="s">
        <v>166</v>
      </c>
      <c r="AC134" s="1038" t="s">
        <v>167</v>
      </c>
      <c r="AD134" s="1038" t="s">
        <v>168</v>
      </c>
      <c r="AE134" s="1038" t="s">
        <v>169</v>
      </c>
      <c r="AF134" s="1038" t="s">
        <v>170</v>
      </c>
      <c r="AG134" s="1040" t="s">
        <v>171</v>
      </c>
      <c r="AH134" s="962"/>
      <c r="AI134" s="962"/>
      <c r="AJ134" s="962"/>
      <c r="AK134" s="962"/>
      <c r="AL134" s="962"/>
      <c r="AM134" s="962"/>
      <c r="AN134" s="962"/>
      <c r="AO134" s="962"/>
      <c r="AP134" s="962"/>
      <c r="AQ134" s="962"/>
      <c r="AR134" s="962"/>
      <c r="AS134" s="962"/>
      <c r="AT134" s="962"/>
      <c r="AU134" s="962"/>
      <c r="AV134" s="962"/>
      <c r="AW134" s="962"/>
      <c r="AX134" s="962"/>
      <c r="AY134" s="962"/>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156</v>
      </c>
      <c r="BS134" s="188" t="s">
        <v>157</v>
      </c>
      <c r="BT134" s="188" t="s">
        <v>158</v>
      </c>
      <c r="BU134" s="188" t="s">
        <v>159</v>
      </c>
      <c r="BV134" s="188" t="s">
        <v>160</v>
      </c>
      <c r="BW134" s="188" t="s">
        <v>161</v>
      </c>
      <c r="BX134" s="188" t="s">
        <v>162</v>
      </c>
      <c r="BY134" s="189" t="s">
        <v>163</v>
      </c>
      <c r="BZ134" s="189" t="s">
        <v>164</v>
      </c>
      <c r="CA134" s="189" t="s">
        <v>165</v>
      </c>
      <c r="CB134" s="189" t="s">
        <v>166</v>
      </c>
      <c r="CC134" s="189" t="s">
        <v>167</v>
      </c>
      <c r="CD134" s="189" t="s">
        <v>168</v>
      </c>
      <c r="CE134" s="189" t="s">
        <v>169</v>
      </c>
      <c r="CF134" s="189" t="s">
        <v>170</v>
      </c>
      <c r="CG134" s="189" t="s">
        <v>171</v>
      </c>
      <c r="CH134" s="1882"/>
      <c r="CI134" s="1882"/>
      <c r="CJ134" s="1882"/>
      <c r="CK134" s="1882"/>
      <c r="CL134" s="1882"/>
      <c r="CM134" s="1882"/>
      <c r="CN134" s="1882"/>
      <c r="CO134" s="1882"/>
      <c r="CP134" s="1882"/>
      <c r="CQ134" s="1882"/>
      <c r="CR134" s="1882"/>
      <c r="CS134" s="1882"/>
      <c r="CT134" s="1882"/>
      <c r="CU134" s="1882"/>
      <c r="CV134" s="1882"/>
      <c r="CW134" s="1882"/>
      <c r="CX134" s="1882"/>
      <c r="CY134" s="1882"/>
      <c r="CZ134" s="1882"/>
    </row>
    <row r="135" spans="1:104" s="807" customFormat="1" ht="15" customHeight="1" x14ac:dyDescent="0.2">
      <c r="A135" s="2311" t="s">
        <v>45</v>
      </c>
      <c r="B135" s="1394" t="s">
        <v>44</v>
      </c>
      <c r="C135" s="1278">
        <v>41.874700587180264</v>
      </c>
      <c r="D135" s="1279">
        <v>50.28352293914805</v>
      </c>
      <c r="E135" s="1279">
        <v>67.602413434023717</v>
      </c>
      <c r="F135" s="1279">
        <v>53.279867168931304</v>
      </c>
      <c r="G135" s="1280">
        <v>62.981710615107154</v>
      </c>
      <c r="H135" s="1281">
        <v>54.233797043669284</v>
      </c>
      <c r="I135" s="1279">
        <v>59.377449109505719</v>
      </c>
      <c r="J135" s="1279">
        <v>60.755913635069525</v>
      </c>
      <c r="K135" s="1279">
        <v>65.223915618985558</v>
      </c>
      <c r="L135" s="1282">
        <v>70.483102036050198</v>
      </c>
      <c r="M135" s="1283">
        <v>3.2790865108027019</v>
      </c>
      <c r="N135" s="1279">
        <v>7.4444823486008946</v>
      </c>
      <c r="O135" s="1279">
        <v>7.2105088282310232</v>
      </c>
      <c r="P135" s="1279">
        <v>10.754536474978677</v>
      </c>
      <c r="Q135" s="1280">
        <v>11.995793851708358</v>
      </c>
      <c r="R135" s="1281">
        <v>39.500546020646823</v>
      </c>
      <c r="S135" s="1279">
        <v>90.012864110519615</v>
      </c>
      <c r="T135" s="1279">
        <v>96.466047102133814</v>
      </c>
      <c r="U135" s="1279">
        <v>28.190978939621029</v>
      </c>
      <c r="V135" s="1279">
        <v>11.125144772440331</v>
      </c>
      <c r="W135" s="1279">
        <v>16.840755192903675</v>
      </c>
      <c r="X135" s="1279">
        <v>73.171074954492099</v>
      </c>
      <c r="Y135" s="1279">
        <v>45.445991014499192</v>
      </c>
      <c r="Z135" s="1279">
        <v>56.260693701273802</v>
      </c>
      <c r="AA135" s="1279">
        <v>93.122436590779444</v>
      </c>
      <c r="AB135" s="1279">
        <v>52.976576927112916</v>
      </c>
      <c r="AC135" s="1279">
        <v>77.181942192772141</v>
      </c>
      <c r="AD135" s="1279">
        <v>29.988762765590614</v>
      </c>
      <c r="AE135" s="1279">
        <v>19.213878151452441</v>
      </c>
      <c r="AF135" s="1279">
        <v>9.398476081367674</v>
      </c>
      <c r="AG135" s="1847">
        <v>42.157398284215304</v>
      </c>
      <c r="AH135" s="962"/>
      <c r="AI135" s="962"/>
      <c r="AJ135" s="962"/>
      <c r="AK135" s="962"/>
      <c r="AL135" s="962"/>
      <c r="AM135" s="962"/>
      <c r="AN135" s="962"/>
      <c r="AO135" s="962"/>
      <c r="AP135" s="962"/>
      <c r="AQ135" s="962"/>
      <c r="AR135" s="962"/>
      <c r="AS135" s="962"/>
      <c r="AT135" s="962"/>
      <c r="AU135" s="962"/>
      <c r="AV135" s="962"/>
      <c r="AW135" s="962"/>
      <c r="AX135" s="962"/>
      <c r="AY135" s="962"/>
      <c r="AZ135" s="240"/>
      <c r="BA135" s="2411" t="s">
        <v>45</v>
      </c>
      <c r="BB135" s="172" t="s">
        <v>44</v>
      </c>
      <c r="BC135" s="1483" t="s">
        <v>35</v>
      </c>
      <c r="BD135" s="1502" t="s">
        <v>35</v>
      </c>
      <c r="BE135" s="1502" t="s">
        <v>35</v>
      </c>
      <c r="BF135" s="1502" t="s">
        <v>35</v>
      </c>
      <c r="BG135" s="1522" t="s">
        <v>35</v>
      </c>
      <c r="BH135" s="1542" t="s">
        <v>35</v>
      </c>
      <c r="BI135" s="1502" t="s">
        <v>35</v>
      </c>
      <c r="BJ135" s="1502" t="s">
        <v>35</v>
      </c>
      <c r="BK135" s="1502" t="s">
        <v>35</v>
      </c>
      <c r="BL135" s="1522" t="s">
        <v>35</v>
      </c>
      <c r="BM135" s="1542" t="s">
        <v>35</v>
      </c>
      <c r="BN135" s="1502" t="s">
        <v>35</v>
      </c>
      <c r="BO135" s="1502" t="s">
        <v>35</v>
      </c>
      <c r="BP135" s="1502" t="s">
        <v>35</v>
      </c>
      <c r="BQ135" s="1522" t="s">
        <v>35</v>
      </c>
      <c r="BR135" s="1542" t="s">
        <v>35</v>
      </c>
      <c r="BS135" s="1502" t="s">
        <v>35</v>
      </c>
      <c r="BT135" s="1502" t="s">
        <v>35</v>
      </c>
      <c r="BU135" s="1502" t="s">
        <v>35</v>
      </c>
      <c r="BV135" s="1502" t="s">
        <v>35</v>
      </c>
      <c r="BW135" s="1502" t="s">
        <v>35</v>
      </c>
      <c r="BX135" s="1502" t="s">
        <v>35</v>
      </c>
      <c r="BY135" s="1560" t="s">
        <v>35</v>
      </c>
      <c r="BZ135" s="1560" t="s">
        <v>35</v>
      </c>
      <c r="CA135" s="1560" t="s">
        <v>35</v>
      </c>
      <c r="CB135" s="1560" t="s">
        <v>35</v>
      </c>
      <c r="CC135" s="1560" t="s">
        <v>35</v>
      </c>
      <c r="CD135" s="1560" t="s">
        <v>35</v>
      </c>
      <c r="CE135" s="1560" t="s">
        <v>35</v>
      </c>
      <c r="CF135" s="1560" t="s">
        <v>35</v>
      </c>
      <c r="CG135" s="1560" t="s">
        <v>35</v>
      </c>
      <c r="CH135" s="1883"/>
      <c r="CI135" s="1883"/>
      <c r="CJ135" s="1883"/>
      <c r="CK135" s="1883"/>
      <c r="CL135" s="1883"/>
      <c r="CM135" s="1883"/>
      <c r="CN135" s="1883"/>
      <c r="CO135" s="1883"/>
      <c r="CP135" s="1883"/>
      <c r="CQ135" s="1883"/>
      <c r="CR135" s="1883"/>
      <c r="CS135" s="1883"/>
      <c r="CT135" s="1883"/>
      <c r="CU135" s="1883"/>
      <c r="CV135" s="1883"/>
      <c r="CW135" s="1883"/>
      <c r="CX135" s="1883"/>
      <c r="CY135" s="1883"/>
      <c r="CZ135" s="1883"/>
    </row>
    <row r="136" spans="1:104" s="807" customFormat="1" ht="15" customHeight="1" x14ac:dyDescent="0.2">
      <c r="A136" s="2312"/>
      <c r="B136" s="1395" t="s">
        <v>43</v>
      </c>
      <c r="C136" s="1284">
        <v>34.538148769309082</v>
      </c>
      <c r="D136" s="1285">
        <v>32.717928226162741</v>
      </c>
      <c r="E136" s="1285">
        <v>22.283098427764337</v>
      </c>
      <c r="F136" s="1285">
        <v>32.819041549505457</v>
      </c>
      <c r="G136" s="1286">
        <v>26.682115568821946</v>
      </c>
      <c r="H136" s="1287">
        <v>26.866392724502429</v>
      </c>
      <c r="I136" s="1285">
        <v>26.75796495476634</v>
      </c>
      <c r="J136" s="1285">
        <v>26.527543856868974</v>
      </c>
      <c r="K136" s="1285">
        <v>24.558924871006543</v>
      </c>
      <c r="L136" s="1288">
        <v>21.55013828920341</v>
      </c>
      <c r="M136" s="1289">
        <v>54.394104219737827</v>
      </c>
      <c r="N136" s="1285">
        <v>62.299096599902995</v>
      </c>
      <c r="O136" s="1285">
        <v>61.101994338415054</v>
      </c>
      <c r="P136" s="1285">
        <v>62.881815473622979</v>
      </c>
      <c r="Q136" s="1286">
        <v>61.759783130213705</v>
      </c>
      <c r="R136" s="1287">
        <v>36.942011139358378</v>
      </c>
      <c r="S136" s="1285">
        <v>2.6807084318605576</v>
      </c>
      <c r="T136" s="1285">
        <v>1.2830782569349652</v>
      </c>
      <c r="U136" s="1285">
        <v>54.728151542832514</v>
      </c>
      <c r="V136" s="1285">
        <v>50.970901460213234</v>
      </c>
      <c r="W136" s="1285">
        <v>74.679375860156199</v>
      </c>
      <c r="X136" s="1285">
        <v>18.530438007254116</v>
      </c>
      <c r="Y136" s="1285">
        <v>37.591335416819774</v>
      </c>
      <c r="Z136" s="1285">
        <v>28.09527970620616</v>
      </c>
      <c r="AA136" s="1285">
        <v>1.0041954529820607</v>
      </c>
      <c r="AB136" s="1285">
        <v>39.900391617419594</v>
      </c>
      <c r="AC136" s="1285">
        <v>7.7382355459063117</v>
      </c>
      <c r="AD136" s="1285">
        <v>51.335873639377006</v>
      </c>
      <c r="AE136" s="1285">
        <v>51.230374269234623</v>
      </c>
      <c r="AF136" s="1285">
        <v>38.789549768918583</v>
      </c>
      <c r="AG136" s="1848">
        <v>40.952865504569147</v>
      </c>
      <c r="AH136" s="962"/>
      <c r="AI136" s="962"/>
      <c r="AJ136" s="962"/>
      <c r="AK136" s="962"/>
      <c r="AL136" s="962"/>
      <c r="AM136" s="962"/>
      <c r="AN136" s="962"/>
      <c r="AO136" s="962"/>
      <c r="AP136" s="962"/>
      <c r="AQ136" s="962"/>
      <c r="AR136" s="962"/>
      <c r="AS136" s="962"/>
      <c r="AT136" s="962"/>
      <c r="AU136" s="962"/>
      <c r="AV136" s="962"/>
      <c r="AW136" s="962"/>
      <c r="AX136" s="962"/>
      <c r="AY136" s="962"/>
      <c r="AZ136" s="240"/>
      <c r="BA136" s="2368"/>
      <c r="BB136" s="173" t="s">
        <v>43</v>
      </c>
      <c r="BC136" s="1484" t="s">
        <v>35</v>
      </c>
      <c r="BD136" s="1503" t="s">
        <v>35</v>
      </c>
      <c r="BE136" s="1503" t="s">
        <v>35</v>
      </c>
      <c r="BF136" s="1503" t="s">
        <v>35</v>
      </c>
      <c r="BG136" s="1523" t="s">
        <v>35</v>
      </c>
      <c r="BH136" s="1543" t="s">
        <v>35</v>
      </c>
      <c r="BI136" s="1503" t="s">
        <v>35</v>
      </c>
      <c r="BJ136" s="1503" t="s">
        <v>35</v>
      </c>
      <c r="BK136" s="1503" t="s">
        <v>35</v>
      </c>
      <c r="BL136" s="1523" t="s">
        <v>35</v>
      </c>
      <c r="BM136" s="1543" t="s">
        <v>35</v>
      </c>
      <c r="BN136" s="1503" t="s">
        <v>35</v>
      </c>
      <c r="BO136" s="1503" t="s">
        <v>35</v>
      </c>
      <c r="BP136" s="1503" t="s">
        <v>35</v>
      </c>
      <c r="BQ136" s="1523" t="s">
        <v>35</v>
      </c>
      <c r="BR136" s="1543" t="s">
        <v>35</v>
      </c>
      <c r="BS136" s="1503" t="s">
        <v>35</v>
      </c>
      <c r="BT136" s="1503" t="s">
        <v>35</v>
      </c>
      <c r="BU136" s="1503" t="s">
        <v>35</v>
      </c>
      <c r="BV136" s="1503" t="s">
        <v>35</v>
      </c>
      <c r="BW136" s="1503" t="s">
        <v>35</v>
      </c>
      <c r="BX136" s="1503" t="s">
        <v>35</v>
      </c>
      <c r="BY136" s="1561" t="s">
        <v>35</v>
      </c>
      <c r="BZ136" s="1561" t="s">
        <v>35</v>
      </c>
      <c r="CA136" s="1561" t="s">
        <v>35</v>
      </c>
      <c r="CB136" s="1561" t="s">
        <v>35</v>
      </c>
      <c r="CC136" s="1561" t="s">
        <v>35</v>
      </c>
      <c r="CD136" s="1561" t="s">
        <v>35</v>
      </c>
      <c r="CE136" s="1561" t="s">
        <v>35</v>
      </c>
      <c r="CF136" s="1561" t="s">
        <v>35</v>
      </c>
      <c r="CG136" s="1561" t="s">
        <v>35</v>
      </c>
      <c r="CH136" s="1884"/>
      <c r="CI136" s="1884"/>
      <c r="CJ136" s="1884"/>
      <c r="CK136" s="1884"/>
      <c r="CL136" s="1884"/>
      <c r="CM136" s="1884"/>
      <c r="CN136" s="1884"/>
      <c r="CO136" s="1884"/>
      <c r="CP136" s="1884"/>
      <c r="CQ136" s="1884"/>
      <c r="CR136" s="1884"/>
      <c r="CS136" s="1884"/>
      <c r="CT136" s="1884"/>
      <c r="CU136" s="1884"/>
      <c r="CV136" s="1884"/>
      <c r="CW136" s="1884"/>
      <c r="CX136" s="1884"/>
      <c r="CY136" s="1884"/>
      <c r="CZ136" s="1884"/>
    </row>
    <row r="137" spans="1:104" s="807" customFormat="1" ht="15" customHeight="1" x14ac:dyDescent="0.2">
      <c r="A137" s="2312"/>
      <c r="B137" s="1395" t="s">
        <v>42</v>
      </c>
      <c r="C137" s="1284">
        <v>18.56050779033577</v>
      </c>
      <c r="D137" s="1285">
        <v>16.58519415479298</v>
      </c>
      <c r="E137" s="1285">
        <v>9.906802471769268</v>
      </c>
      <c r="F137" s="1285">
        <v>13.267398124831523</v>
      </c>
      <c r="G137" s="1286">
        <v>10.07140568117971</v>
      </c>
      <c r="H137" s="1287">
        <v>17.238381662098622</v>
      </c>
      <c r="I137" s="1285">
        <v>13.580297898003618</v>
      </c>
      <c r="J137" s="1285">
        <v>12.428273509872762</v>
      </c>
      <c r="K137" s="1285">
        <v>10.008327178154671</v>
      </c>
      <c r="L137" s="1288">
        <v>7.7960743422475431</v>
      </c>
      <c r="M137" s="1289">
        <v>20.989628037223262</v>
      </c>
      <c r="N137" s="1285">
        <v>28.899713175978825</v>
      </c>
      <c r="O137" s="1285">
        <v>30.909296452766778</v>
      </c>
      <c r="P137" s="1285">
        <v>24.423796125952126</v>
      </c>
      <c r="Q137" s="1286">
        <v>24.978581830999911</v>
      </c>
      <c r="R137" s="1287">
        <v>19.570115952726997</v>
      </c>
      <c r="S137" s="1285">
        <v>6.9555758502076941</v>
      </c>
      <c r="T137" s="1285">
        <v>2.1970071613767663</v>
      </c>
      <c r="U137" s="1285">
        <v>15.595640795098209</v>
      </c>
      <c r="V137" s="1285">
        <v>37.599855254226007</v>
      </c>
      <c r="W137" s="1285">
        <v>6.6043831636193779</v>
      </c>
      <c r="X137" s="1285">
        <v>5.9590687886959541</v>
      </c>
      <c r="Y137" s="1285">
        <v>16.680624229332107</v>
      </c>
      <c r="Z137" s="1285">
        <v>14.382414347420724</v>
      </c>
      <c r="AA137" s="1285">
        <v>5.8119928870788193</v>
      </c>
      <c r="AB137" s="1285">
        <v>7.1230314554675047</v>
      </c>
      <c r="AC137" s="1285">
        <v>14.638358829429871</v>
      </c>
      <c r="AD137" s="1285">
        <v>15.198984348324601</v>
      </c>
      <c r="AE137" s="1285">
        <v>29.296435901235636</v>
      </c>
      <c r="AF137" s="1285">
        <v>39.287909823862087</v>
      </c>
      <c r="AG137" s="1848">
        <v>16.509638689914631</v>
      </c>
      <c r="AH137" s="962"/>
      <c r="AI137" s="962"/>
      <c r="AJ137" s="962"/>
      <c r="AK137" s="962"/>
      <c r="AL137" s="962"/>
      <c r="AM137" s="962"/>
      <c r="AN137" s="962"/>
      <c r="AO137" s="962"/>
      <c r="AP137" s="962"/>
      <c r="AQ137" s="962"/>
      <c r="AR137" s="962"/>
      <c r="AS137" s="962"/>
      <c r="AT137" s="962"/>
      <c r="AU137" s="962"/>
      <c r="AV137" s="962"/>
      <c r="AW137" s="962"/>
      <c r="AX137" s="962"/>
      <c r="AY137" s="962"/>
      <c r="AZ137" s="240"/>
      <c r="BA137" s="2368"/>
      <c r="BB137" s="173" t="s">
        <v>42</v>
      </c>
      <c r="BC137" s="1484" t="s">
        <v>35</v>
      </c>
      <c r="BD137" s="1503" t="s">
        <v>35</v>
      </c>
      <c r="BE137" s="1503" t="s">
        <v>35</v>
      </c>
      <c r="BF137" s="1503" t="s">
        <v>35</v>
      </c>
      <c r="BG137" s="1523" t="s">
        <v>35</v>
      </c>
      <c r="BH137" s="1543" t="s">
        <v>35</v>
      </c>
      <c r="BI137" s="1503" t="s">
        <v>35</v>
      </c>
      <c r="BJ137" s="1503" t="s">
        <v>35</v>
      </c>
      <c r="BK137" s="1503" t="s">
        <v>35</v>
      </c>
      <c r="BL137" s="1523" t="s">
        <v>35</v>
      </c>
      <c r="BM137" s="1543" t="s">
        <v>35</v>
      </c>
      <c r="BN137" s="1503" t="s">
        <v>35</v>
      </c>
      <c r="BO137" s="1503" t="s">
        <v>35</v>
      </c>
      <c r="BP137" s="1503" t="s">
        <v>35</v>
      </c>
      <c r="BQ137" s="1523" t="s">
        <v>35</v>
      </c>
      <c r="BR137" s="1543" t="s">
        <v>35</v>
      </c>
      <c r="BS137" s="1503" t="s">
        <v>35</v>
      </c>
      <c r="BT137" s="1503" t="s">
        <v>35</v>
      </c>
      <c r="BU137" s="1503" t="s">
        <v>35</v>
      </c>
      <c r="BV137" s="1503" t="s">
        <v>35</v>
      </c>
      <c r="BW137" s="1503" t="s">
        <v>35</v>
      </c>
      <c r="BX137" s="1503" t="s">
        <v>35</v>
      </c>
      <c r="BY137" s="1561" t="s">
        <v>35</v>
      </c>
      <c r="BZ137" s="1561" t="s">
        <v>35</v>
      </c>
      <c r="CA137" s="1561" t="s">
        <v>35</v>
      </c>
      <c r="CB137" s="1561" t="s">
        <v>35</v>
      </c>
      <c r="CC137" s="1561" t="s">
        <v>35</v>
      </c>
      <c r="CD137" s="1561" t="s">
        <v>35</v>
      </c>
      <c r="CE137" s="1561" t="s">
        <v>35</v>
      </c>
      <c r="CF137" s="1561" t="s">
        <v>35</v>
      </c>
      <c r="CG137" s="1561" t="s">
        <v>35</v>
      </c>
      <c r="CH137" s="1884"/>
      <c r="CI137" s="1884"/>
      <c r="CJ137" s="1884"/>
      <c r="CK137" s="1884"/>
      <c r="CL137" s="1884"/>
      <c r="CM137" s="1884"/>
      <c r="CN137" s="1884"/>
      <c r="CO137" s="1884"/>
      <c r="CP137" s="1884"/>
      <c r="CQ137" s="1884"/>
      <c r="CR137" s="1884"/>
      <c r="CS137" s="1884"/>
      <c r="CT137" s="1884"/>
      <c r="CU137" s="1884"/>
      <c r="CV137" s="1884"/>
      <c r="CW137" s="1884"/>
      <c r="CX137" s="1884"/>
      <c r="CY137" s="1884"/>
      <c r="CZ137" s="1884"/>
    </row>
    <row r="138" spans="1:104" s="807" customFormat="1" ht="15" customHeight="1" x14ac:dyDescent="0.2">
      <c r="A138" s="2312"/>
      <c r="B138" s="1395" t="s">
        <v>41</v>
      </c>
      <c r="C138" s="1284">
        <v>2.6098744175051718</v>
      </c>
      <c r="D138" s="1285">
        <v>0.38492804486927912</v>
      </c>
      <c r="E138" s="1285">
        <v>0.2076856664426768</v>
      </c>
      <c r="F138" s="1285">
        <v>0.54487437199554756</v>
      </c>
      <c r="G138" s="1286">
        <v>0.26476813489131545</v>
      </c>
      <c r="H138" s="1287">
        <v>1.3347762411466009</v>
      </c>
      <c r="I138" s="1285">
        <v>0.28428803772423683</v>
      </c>
      <c r="J138" s="1285">
        <v>0.24936722401507697</v>
      </c>
      <c r="K138" s="1285">
        <v>0.17771175149991006</v>
      </c>
      <c r="L138" s="1288">
        <v>0.17068533249889306</v>
      </c>
      <c r="M138" s="1289">
        <v>9.1552447927806284</v>
      </c>
      <c r="N138" s="1285">
        <v>0.96769177814702823</v>
      </c>
      <c r="O138" s="1285">
        <v>0.77820038058719887</v>
      </c>
      <c r="P138" s="1285">
        <v>1.5584621942809076</v>
      </c>
      <c r="Q138" s="1286">
        <v>1.2658411870780688</v>
      </c>
      <c r="R138" s="1287">
        <v>0.7278221096195876</v>
      </c>
      <c r="S138" s="1285">
        <v>0.24439267640321183</v>
      </c>
      <c r="T138" s="1285">
        <v>5.3867479554444223E-2</v>
      </c>
      <c r="U138" s="1285">
        <v>0.79223080622779996</v>
      </c>
      <c r="V138" s="1285">
        <v>0.24884839338315362</v>
      </c>
      <c r="W138" s="1285">
        <v>1.8754857833208163</v>
      </c>
      <c r="X138" s="1285">
        <v>1.747018625547226</v>
      </c>
      <c r="Y138" s="1285">
        <v>0.26528671711375662</v>
      </c>
      <c r="Z138" s="1285">
        <v>0.92017494610078709</v>
      </c>
      <c r="AA138" s="1285">
        <v>0</v>
      </c>
      <c r="AB138" s="1285">
        <v>0</v>
      </c>
      <c r="AC138" s="1285">
        <v>0.39560888857888704</v>
      </c>
      <c r="AD138" s="1285">
        <v>3.170196923662473</v>
      </c>
      <c r="AE138" s="1285">
        <v>0.25931167807731387</v>
      </c>
      <c r="AF138" s="1285">
        <v>3.4641028986397622</v>
      </c>
      <c r="AG138" s="1848">
        <v>0.35402585016470522</v>
      </c>
      <c r="AH138" s="962"/>
      <c r="AI138" s="962"/>
      <c r="AJ138" s="962"/>
      <c r="AK138" s="962"/>
      <c r="AL138" s="962"/>
      <c r="AM138" s="962"/>
      <c r="AN138" s="962"/>
      <c r="AO138" s="962"/>
      <c r="AP138" s="962"/>
      <c r="AQ138" s="962"/>
      <c r="AR138" s="962"/>
      <c r="AS138" s="962"/>
      <c r="AT138" s="962"/>
      <c r="AU138" s="962"/>
      <c r="AV138" s="962"/>
      <c r="AW138" s="962"/>
      <c r="AX138" s="962"/>
      <c r="AY138" s="962"/>
      <c r="AZ138" s="240"/>
      <c r="BA138" s="2368"/>
      <c r="BB138" s="173" t="s">
        <v>41</v>
      </c>
      <c r="BC138" s="1484" t="s">
        <v>35</v>
      </c>
      <c r="BD138" s="1503" t="s">
        <v>35</v>
      </c>
      <c r="BE138" s="1503" t="s">
        <v>35</v>
      </c>
      <c r="BF138" s="1503" t="s">
        <v>35</v>
      </c>
      <c r="BG138" s="1523" t="s">
        <v>35</v>
      </c>
      <c r="BH138" s="1543" t="s">
        <v>35</v>
      </c>
      <c r="BI138" s="1503" t="s">
        <v>35</v>
      </c>
      <c r="BJ138" s="1503" t="s">
        <v>35</v>
      </c>
      <c r="BK138" s="1503" t="s">
        <v>35</v>
      </c>
      <c r="BL138" s="1523" t="s">
        <v>35</v>
      </c>
      <c r="BM138" s="1543" t="s">
        <v>35</v>
      </c>
      <c r="BN138" s="1503" t="s">
        <v>35</v>
      </c>
      <c r="BO138" s="1503" t="s">
        <v>35</v>
      </c>
      <c r="BP138" s="1503" t="s">
        <v>35</v>
      </c>
      <c r="BQ138" s="1523" t="s">
        <v>35</v>
      </c>
      <c r="BR138" s="1543" t="s">
        <v>35</v>
      </c>
      <c r="BS138" s="1503" t="s">
        <v>35</v>
      </c>
      <c r="BT138" s="1503" t="s">
        <v>35</v>
      </c>
      <c r="BU138" s="1503" t="s">
        <v>35</v>
      </c>
      <c r="BV138" s="1503" t="s">
        <v>35</v>
      </c>
      <c r="BW138" s="1503" t="s">
        <v>35</v>
      </c>
      <c r="BX138" s="1503" t="s">
        <v>35</v>
      </c>
      <c r="BY138" s="1561" t="s">
        <v>35</v>
      </c>
      <c r="BZ138" s="1561" t="s">
        <v>35</v>
      </c>
      <c r="CA138" s="1561" t="s">
        <v>35</v>
      </c>
      <c r="CB138" s="1561" t="s">
        <v>35</v>
      </c>
      <c r="CC138" s="1561" t="s">
        <v>35</v>
      </c>
      <c r="CD138" s="1561" t="s">
        <v>35</v>
      </c>
      <c r="CE138" s="1561" t="s">
        <v>35</v>
      </c>
      <c r="CF138" s="1561" t="s">
        <v>35</v>
      </c>
      <c r="CG138" s="1561" t="s">
        <v>35</v>
      </c>
      <c r="CH138" s="1884"/>
      <c r="CI138" s="1884"/>
      <c r="CJ138" s="1884"/>
      <c r="CK138" s="1884"/>
      <c r="CL138" s="1884"/>
      <c r="CM138" s="1884"/>
      <c r="CN138" s="1884"/>
      <c r="CO138" s="1884"/>
      <c r="CP138" s="1884"/>
      <c r="CQ138" s="1884"/>
      <c r="CR138" s="1884"/>
      <c r="CS138" s="1884"/>
      <c r="CT138" s="1884"/>
      <c r="CU138" s="1884"/>
      <c r="CV138" s="1884"/>
      <c r="CW138" s="1884"/>
      <c r="CX138" s="1884"/>
      <c r="CY138" s="1884"/>
      <c r="CZ138" s="1884"/>
    </row>
    <row r="139" spans="1:104" s="807" customFormat="1" ht="15" customHeight="1" x14ac:dyDescent="0.2">
      <c r="A139" s="2312"/>
      <c r="B139" s="1395" t="s">
        <v>19</v>
      </c>
      <c r="C139" s="1284">
        <v>2.4167684356697388</v>
      </c>
      <c r="D139" s="1285">
        <v>2.8426635027177748E-2</v>
      </c>
      <c r="E139" s="1285">
        <v>0</v>
      </c>
      <c r="F139" s="1285">
        <v>8.881878473634644E-2</v>
      </c>
      <c r="G139" s="1286">
        <v>0</v>
      </c>
      <c r="H139" s="1287">
        <v>0.32665232858347848</v>
      </c>
      <c r="I139" s="1285">
        <v>0</v>
      </c>
      <c r="J139" s="1285">
        <v>3.8901774173568118E-2</v>
      </c>
      <c r="K139" s="1285">
        <v>3.1120580352969201E-2</v>
      </c>
      <c r="L139" s="1288">
        <v>0</v>
      </c>
      <c r="M139" s="1289">
        <v>12.181936439455741</v>
      </c>
      <c r="N139" s="1285">
        <v>0.3890160973703341</v>
      </c>
      <c r="O139" s="1285">
        <v>0</v>
      </c>
      <c r="P139" s="1285">
        <v>0.38138973116536246</v>
      </c>
      <c r="Q139" s="1286">
        <v>0</v>
      </c>
      <c r="R139" s="1287">
        <v>3.2595047776480901</v>
      </c>
      <c r="S139" s="1285">
        <v>0.10645893100897486</v>
      </c>
      <c r="T139" s="1285">
        <v>0</v>
      </c>
      <c r="U139" s="1285">
        <v>0.69299791622061979</v>
      </c>
      <c r="V139" s="1285">
        <v>5.5250119736817913E-2</v>
      </c>
      <c r="W139" s="1285">
        <v>0</v>
      </c>
      <c r="X139" s="1285">
        <v>0.59239962401043467</v>
      </c>
      <c r="Y139" s="1285">
        <v>1.6762622235209895E-2</v>
      </c>
      <c r="Z139" s="1285">
        <v>0.3414372989987513</v>
      </c>
      <c r="AA139" s="1285">
        <v>6.1375069159645655E-2</v>
      </c>
      <c r="AB139" s="1285">
        <v>0</v>
      </c>
      <c r="AC139" s="1285">
        <v>4.5854543312793296E-2</v>
      </c>
      <c r="AD139" s="1285">
        <v>0.30618232304539855</v>
      </c>
      <c r="AE139" s="1285">
        <v>0</v>
      </c>
      <c r="AF139" s="1285">
        <v>9.059961427211686</v>
      </c>
      <c r="AG139" s="1848">
        <v>2.6071671136160463E-2</v>
      </c>
      <c r="AH139" s="962"/>
      <c r="AI139" s="962"/>
      <c r="AJ139" s="962"/>
      <c r="AK139" s="962"/>
      <c r="AL139" s="962"/>
      <c r="AM139" s="962"/>
      <c r="AN139" s="962"/>
      <c r="AO139" s="962"/>
      <c r="AP139" s="962"/>
      <c r="AQ139" s="962"/>
      <c r="AR139" s="962"/>
      <c r="AS139" s="962"/>
      <c r="AT139" s="962"/>
      <c r="AU139" s="962"/>
      <c r="AV139" s="962"/>
      <c r="AW139" s="962"/>
      <c r="AX139" s="962"/>
      <c r="AY139" s="962"/>
      <c r="AZ139" s="240"/>
      <c r="BA139" s="2368"/>
      <c r="BB139" s="173" t="s">
        <v>19</v>
      </c>
      <c r="BC139" s="1484" t="s">
        <v>35</v>
      </c>
      <c r="BD139" s="1503" t="s">
        <v>35</v>
      </c>
      <c r="BE139" s="1503" t="s">
        <v>35</v>
      </c>
      <c r="BF139" s="1503" t="s">
        <v>35</v>
      </c>
      <c r="BG139" s="1523" t="s">
        <v>35</v>
      </c>
      <c r="BH139" s="1543" t="s">
        <v>35</v>
      </c>
      <c r="BI139" s="1503" t="s">
        <v>35</v>
      </c>
      <c r="BJ139" s="1503" t="s">
        <v>35</v>
      </c>
      <c r="BK139" s="1503" t="s">
        <v>35</v>
      </c>
      <c r="BL139" s="1523" t="s">
        <v>35</v>
      </c>
      <c r="BM139" s="1543" t="s">
        <v>35</v>
      </c>
      <c r="BN139" s="1503" t="s">
        <v>35</v>
      </c>
      <c r="BO139" s="1503" t="s">
        <v>35</v>
      </c>
      <c r="BP139" s="1503" t="s">
        <v>35</v>
      </c>
      <c r="BQ139" s="1523" t="s">
        <v>35</v>
      </c>
      <c r="BR139" s="1543" t="s">
        <v>35</v>
      </c>
      <c r="BS139" s="1503" t="s">
        <v>35</v>
      </c>
      <c r="BT139" s="1503" t="s">
        <v>35</v>
      </c>
      <c r="BU139" s="1503" t="s">
        <v>35</v>
      </c>
      <c r="BV139" s="1503" t="s">
        <v>35</v>
      </c>
      <c r="BW139" s="1503" t="s">
        <v>35</v>
      </c>
      <c r="BX139" s="1503" t="s">
        <v>35</v>
      </c>
      <c r="BY139" s="1561" t="s">
        <v>35</v>
      </c>
      <c r="BZ139" s="1561" t="s">
        <v>35</v>
      </c>
      <c r="CA139" s="1561" t="s">
        <v>35</v>
      </c>
      <c r="CB139" s="1561" t="s">
        <v>35</v>
      </c>
      <c r="CC139" s="1561" t="s">
        <v>35</v>
      </c>
      <c r="CD139" s="1561" t="s">
        <v>35</v>
      </c>
      <c r="CE139" s="1561" t="s">
        <v>35</v>
      </c>
      <c r="CF139" s="1561" t="s">
        <v>35</v>
      </c>
      <c r="CG139" s="1561" t="s">
        <v>35</v>
      </c>
      <c r="CH139" s="1884"/>
      <c r="CI139" s="1884"/>
      <c r="CJ139" s="1884"/>
      <c r="CK139" s="1884"/>
      <c r="CL139" s="1884"/>
      <c r="CM139" s="1884"/>
      <c r="CN139" s="1884"/>
      <c r="CO139" s="1884"/>
      <c r="CP139" s="1884"/>
      <c r="CQ139" s="1884"/>
      <c r="CR139" s="1884"/>
      <c r="CS139" s="1884"/>
      <c r="CT139" s="1884"/>
      <c r="CU139" s="1884"/>
      <c r="CV139" s="1884"/>
      <c r="CW139" s="1884"/>
      <c r="CX139" s="1884"/>
      <c r="CY139" s="1884"/>
      <c r="CZ139" s="1884"/>
    </row>
    <row r="140" spans="1:104" s="130" customFormat="1" ht="15" customHeight="1" x14ac:dyDescent="0.2">
      <c r="A140" s="2323" t="s">
        <v>107</v>
      </c>
      <c r="B140" s="300" t="s">
        <v>64</v>
      </c>
      <c r="C140" s="1419" t="s">
        <v>35</v>
      </c>
      <c r="D140" s="1429" t="s">
        <v>35</v>
      </c>
      <c r="E140" s="1429" t="s">
        <v>35</v>
      </c>
      <c r="F140" s="1429" t="s">
        <v>35</v>
      </c>
      <c r="G140" s="1439" t="s">
        <v>35</v>
      </c>
      <c r="H140" s="1449" t="s">
        <v>35</v>
      </c>
      <c r="I140" s="1429" t="s">
        <v>35</v>
      </c>
      <c r="J140" s="1429" t="s">
        <v>35</v>
      </c>
      <c r="K140" s="1429" t="s">
        <v>35</v>
      </c>
      <c r="L140" s="1459" t="s">
        <v>35</v>
      </c>
      <c r="M140" s="1466" t="s">
        <v>35</v>
      </c>
      <c r="N140" s="1429" t="s">
        <v>35</v>
      </c>
      <c r="O140" s="1429" t="s">
        <v>35</v>
      </c>
      <c r="P140" s="1429" t="s">
        <v>35</v>
      </c>
      <c r="Q140" s="1439" t="s">
        <v>35</v>
      </c>
      <c r="R140" s="1449" t="s">
        <v>35</v>
      </c>
      <c r="S140" s="1429" t="s">
        <v>35</v>
      </c>
      <c r="T140" s="1429" t="s">
        <v>35</v>
      </c>
      <c r="U140" s="1429" t="s">
        <v>35</v>
      </c>
      <c r="V140" s="1429" t="s">
        <v>35</v>
      </c>
      <c r="W140" s="1429" t="s">
        <v>35</v>
      </c>
      <c r="X140" s="1429" t="s">
        <v>35</v>
      </c>
      <c r="Y140" s="1474" t="s">
        <v>35</v>
      </c>
      <c r="Z140" s="1474" t="s">
        <v>35</v>
      </c>
      <c r="AA140" s="1474" t="s">
        <v>35</v>
      </c>
      <c r="AB140" s="1474" t="s">
        <v>35</v>
      </c>
      <c r="AC140" s="1474" t="s">
        <v>35</v>
      </c>
      <c r="AD140" s="1474" t="s">
        <v>35</v>
      </c>
      <c r="AE140" s="1474" t="s">
        <v>35</v>
      </c>
      <c r="AF140" s="1474" t="s">
        <v>35</v>
      </c>
      <c r="AG140" s="1849" t="s">
        <v>35</v>
      </c>
      <c r="AH140" s="1862"/>
      <c r="AI140" s="1862"/>
      <c r="AJ140" s="1862"/>
      <c r="AK140" s="1862"/>
      <c r="AL140" s="1862"/>
      <c r="AM140" s="1862"/>
      <c r="AN140" s="1862"/>
      <c r="AO140" s="1862"/>
      <c r="AP140" s="1862"/>
      <c r="AQ140" s="1862"/>
      <c r="AR140" s="1862"/>
      <c r="AS140" s="1862"/>
      <c r="AT140" s="1862"/>
      <c r="AU140" s="1862"/>
      <c r="AV140" s="1862"/>
      <c r="AW140" s="1862"/>
      <c r="AX140" s="1862"/>
      <c r="AY140" s="1862"/>
      <c r="AZ140" s="239"/>
      <c r="BA140" s="2368" t="s">
        <v>107</v>
      </c>
      <c r="BB140" s="173" t="s">
        <v>64</v>
      </c>
      <c r="BC140" s="1484" t="s">
        <v>35</v>
      </c>
      <c r="BD140" s="1503" t="s">
        <v>35</v>
      </c>
      <c r="BE140" s="1503" t="s">
        <v>35</v>
      </c>
      <c r="BF140" s="1503" t="s">
        <v>35</v>
      </c>
      <c r="BG140" s="1523" t="s">
        <v>35</v>
      </c>
      <c r="BH140" s="1543" t="s">
        <v>35</v>
      </c>
      <c r="BI140" s="1503" t="s">
        <v>35</v>
      </c>
      <c r="BJ140" s="1503" t="s">
        <v>35</v>
      </c>
      <c r="BK140" s="1503" t="s">
        <v>35</v>
      </c>
      <c r="BL140" s="1523" t="s">
        <v>35</v>
      </c>
      <c r="BM140" s="1543" t="s">
        <v>35</v>
      </c>
      <c r="BN140" s="1503" t="s">
        <v>35</v>
      </c>
      <c r="BO140" s="1503" t="s">
        <v>35</v>
      </c>
      <c r="BP140" s="1503" t="s">
        <v>35</v>
      </c>
      <c r="BQ140" s="1523" t="s">
        <v>35</v>
      </c>
      <c r="BR140" s="1543" t="s">
        <v>35</v>
      </c>
      <c r="BS140" s="1503" t="s">
        <v>35</v>
      </c>
      <c r="BT140" s="1503" t="s">
        <v>35</v>
      </c>
      <c r="BU140" s="1503" t="s">
        <v>35</v>
      </c>
      <c r="BV140" s="1503" t="s">
        <v>35</v>
      </c>
      <c r="BW140" s="1503" t="s">
        <v>35</v>
      </c>
      <c r="BX140" s="1503" t="s">
        <v>35</v>
      </c>
      <c r="BY140" s="1561" t="s">
        <v>35</v>
      </c>
      <c r="BZ140" s="1561" t="s">
        <v>35</v>
      </c>
      <c r="CA140" s="1561" t="s">
        <v>35</v>
      </c>
      <c r="CB140" s="1561" t="s">
        <v>35</v>
      </c>
      <c r="CC140" s="1561" t="s">
        <v>35</v>
      </c>
      <c r="CD140" s="1561" t="s">
        <v>35</v>
      </c>
      <c r="CE140" s="1561" t="s">
        <v>35</v>
      </c>
      <c r="CF140" s="1561" t="s">
        <v>35</v>
      </c>
      <c r="CG140" s="1561" t="s">
        <v>35</v>
      </c>
      <c r="CH140" s="1884"/>
      <c r="CI140" s="1884"/>
      <c r="CJ140" s="1884"/>
      <c r="CK140" s="1884"/>
      <c r="CL140" s="1884"/>
      <c r="CM140" s="1884"/>
      <c r="CN140" s="1884"/>
      <c r="CO140" s="1884"/>
      <c r="CP140" s="1884"/>
      <c r="CQ140" s="1884"/>
      <c r="CR140" s="1884"/>
      <c r="CS140" s="1884"/>
      <c r="CT140" s="1884"/>
      <c r="CU140" s="1884"/>
      <c r="CV140" s="1884"/>
      <c r="CW140" s="1884"/>
      <c r="CX140" s="1884"/>
      <c r="CY140" s="1884"/>
      <c r="CZ140" s="1884"/>
    </row>
    <row r="141" spans="1:104" s="130" customFormat="1" ht="15" customHeight="1" x14ac:dyDescent="0.2">
      <c r="A141" s="2323"/>
      <c r="B141" s="300" t="s">
        <v>65</v>
      </c>
      <c r="C141" s="1419" t="s">
        <v>35</v>
      </c>
      <c r="D141" s="1429" t="s">
        <v>35</v>
      </c>
      <c r="E141" s="1429" t="s">
        <v>35</v>
      </c>
      <c r="F141" s="1429" t="s">
        <v>35</v>
      </c>
      <c r="G141" s="1439" t="s">
        <v>35</v>
      </c>
      <c r="H141" s="1449" t="s">
        <v>35</v>
      </c>
      <c r="I141" s="1429" t="s">
        <v>35</v>
      </c>
      <c r="J141" s="1429" t="s">
        <v>35</v>
      </c>
      <c r="K141" s="1429" t="s">
        <v>35</v>
      </c>
      <c r="L141" s="1459" t="s">
        <v>35</v>
      </c>
      <c r="M141" s="1466" t="s">
        <v>35</v>
      </c>
      <c r="N141" s="1429" t="s">
        <v>35</v>
      </c>
      <c r="O141" s="1429" t="s">
        <v>35</v>
      </c>
      <c r="P141" s="1429" t="s">
        <v>35</v>
      </c>
      <c r="Q141" s="1439" t="s">
        <v>35</v>
      </c>
      <c r="R141" s="1449" t="s">
        <v>35</v>
      </c>
      <c r="S141" s="1429" t="s">
        <v>35</v>
      </c>
      <c r="T141" s="1429" t="s">
        <v>35</v>
      </c>
      <c r="U141" s="1429" t="s">
        <v>35</v>
      </c>
      <c r="V141" s="1429" t="s">
        <v>35</v>
      </c>
      <c r="W141" s="1429" t="s">
        <v>35</v>
      </c>
      <c r="X141" s="1429" t="s">
        <v>35</v>
      </c>
      <c r="Y141" s="1474" t="s">
        <v>35</v>
      </c>
      <c r="Z141" s="1474" t="s">
        <v>35</v>
      </c>
      <c r="AA141" s="1474" t="s">
        <v>35</v>
      </c>
      <c r="AB141" s="1474" t="s">
        <v>35</v>
      </c>
      <c r="AC141" s="1474" t="s">
        <v>35</v>
      </c>
      <c r="AD141" s="1474" t="s">
        <v>35</v>
      </c>
      <c r="AE141" s="1474" t="s">
        <v>35</v>
      </c>
      <c r="AF141" s="1474" t="s">
        <v>35</v>
      </c>
      <c r="AG141" s="1849" t="s">
        <v>35</v>
      </c>
      <c r="AH141" s="1862"/>
      <c r="AI141" s="1862"/>
      <c r="AJ141" s="1862"/>
      <c r="AK141" s="1862"/>
      <c r="AL141" s="1862"/>
      <c r="AM141" s="1862"/>
      <c r="AN141" s="1862"/>
      <c r="AO141" s="1862"/>
      <c r="AP141" s="1862"/>
      <c r="AQ141" s="1862"/>
      <c r="AR141" s="1862"/>
      <c r="AS141" s="1862"/>
      <c r="AT141" s="1862"/>
      <c r="AU141" s="1862"/>
      <c r="AV141" s="1862"/>
      <c r="AW141" s="1862"/>
      <c r="AX141" s="1862"/>
      <c r="AY141" s="1862"/>
      <c r="AZ141" s="239"/>
      <c r="BA141" s="2368"/>
      <c r="BB141" s="173" t="s">
        <v>65</v>
      </c>
      <c r="BC141" s="1484" t="s">
        <v>35</v>
      </c>
      <c r="BD141" s="1503" t="s">
        <v>35</v>
      </c>
      <c r="BE141" s="1503" t="s">
        <v>35</v>
      </c>
      <c r="BF141" s="1503" t="s">
        <v>35</v>
      </c>
      <c r="BG141" s="1523" t="s">
        <v>35</v>
      </c>
      <c r="BH141" s="1543" t="s">
        <v>35</v>
      </c>
      <c r="BI141" s="1503" t="s">
        <v>35</v>
      </c>
      <c r="BJ141" s="1503" t="s">
        <v>35</v>
      </c>
      <c r="BK141" s="1503" t="s">
        <v>35</v>
      </c>
      <c r="BL141" s="1523" t="s">
        <v>35</v>
      </c>
      <c r="BM141" s="1543" t="s">
        <v>35</v>
      </c>
      <c r="BN141" s="1503" t="s">
        <v>35</v>
      </c>
      <c r="BO141" s="1503" t="s">
        <v>35</v>
      </c>
      <c r="BP141" s="1503" t="s">
        <v>35</v>
      </c>
      <c r="BQ141" s="1523" t="s">
        <v>35</v>
      </c>
      <c r="BR141" s="1543" t="s">
        <v>35</v>
      </c>
      <c r="BS141" s="1503" t="s">
        <v>35</v>
      </c>
      <c r="BT141" s="1503" t="s">
        <v>35</v>
      </c>
      <c r="BU141" s="1503" t="s">
        <v>35</v>
      </c>
      <c r="BV141" s="1503" t="s">
        <v>35</v>
      </c>
      <c r="BW141" s="1503" t="s">
        <v>35</v>
      </c>
      <c r="BX141" s="1503" t="s">
        <v>35</v>
      </c>
      <c r="BY141" s="1561" t="s">
        <v>35</v>
      </c>
      <c r="BZ141" s="1561" t="s">
        <v>35</v>
      </c>
      <c r="CA141" s="1561" t="s">
        <v>35</v>
      </c>
      <c r="CB141" s="1561" t="s">
        <v>35</v>
      </c>
      <c r="CC141" s="1561" t="s">
        <v>35</v>
      </c>
      <c r="CD141" s="1561" t="s">
        <v>35</v>
      </c>
      <c r="CE141" s="1561" t="s">
        <v>35</v>
      </c>
      <c r="CF141" s="1561" t="s">
        <v>35</v>
      </c>
      <c r="CG141" s="1561" t="s">
        <v>35</v>
      </c>
      <c r="CH141" s="1884"/>
      <c r="CI141" s="1884"/>
      <c r="CJ141" s="1884"/>
      <c r="CK141" s="1884"/>
      <c r="CL141" s="1884"/>
      <c r="CM141" s="1884"/>
      <c r="CN141" s="1884"/>
      <c r="CO141" s="1884"/>
      <c r="CP141" s="1884"/>
      <c r="CQ141" s="1884"/>
      <c r="CR141" s="1884"/>
      <c r="CS141" s="1884"/>
      <c r="CT141" s="1884"/>
      <c r="CU141" s="1884"/>
      <c r="CV141" s="1884"/>
      <c r="CW141" s="1884"/>
      <c r="CX141" s="1884"/>
      <c r="CY141" s="1884"/>
      <c r="CZ141" s="1884"/>
    </row>
    <row r="142" spans="1:104" s="130" customFormat="1" ht="15" customHeight="1" x14ac:dyDescent="0.2">
      <c r="A142" s="2323"/>
      <c r="B142" s="300" t="s">
        <v>66</v>
      </c>
      <c r="C142" s="1419" t="s">
        <v>35</v>
      </c>
      <c r="D142" s="1429" t="s">
        <v>35</v>
      </c>
      <c r="E142" s="1429" t="s">
        <v>35</v>
      </c>
      <c r="F142" s="1429" t="s">
        <v>35</v>
      </c>
      <c r="G142" s="1439" t="s">
        <v>35</v>
      </c>
      <c r="H142" s="1449" t="s">
        <v>35</v>
      </c>
      <c r="I142" s="1429" t="s">
        <v>35</v>
      </c>
      <c r="J142" s="1429" t="s">
        <v>35</v>
      </c>
      <c r="K142" s="1429" t="s">
        <v>35</v>
      </c>
      <c r="L142" s="1459" t="s">
        <v>35</v>
      </c>
      <c r="M142" s="1466" t="s">
        <v>35</v>
      </c>
      <c r="N142" s="1429" t="s">
        <v>35</v>
      </c>
      <c r="O142" s="1429" t="s">
        <v>35</v>
      </c>
      <c r="P142" s="1429" t="s">
        <v>35</v>
      </c>
      <c r="Q142" s="1439" t="s">
        <v>35</v>
      </c>
      <c r="R142" s="1449" t="s">
        <v>35</v>
      </c>
      <c r="S142" s="1429" t="s">
        <v>35</v>
      </c>
      <c r="T142" s="1429" t="s">
        <v>35</v>
      </c>
      <c r="U142" s="1429" t="s">
        <v>35</v>
      </c>
      <c r="V142" s="1429" t="s">
        <v>35</v>
      </c>
      <c r="W142" s="1429" t="s">
        <v>35</v>
      </c>
      <c r="X142" s="1429" t="s">
        <v>35</v>
      </c>
      <c r="Y142" s="1474" t="s">
        <v>35</v>
      </c>
      <c r="Z142" s="1474" t="s">
        <v>35</v>
      </c>
      <c r="AA142" s="1474" t="s">
        <v>35</v>
      </c>
      <c r="AB142" s="1474" t="s">
        <v>35</v>
      </c>
      <c r="AC142" s="1474" t="s">
        <v>35</v>
      </c>
      <c r="AD142" s="1474" t="s">
        <v>35</v>
      </c>
      <c r="AE142" s="1474" t="s">
        <v>35</v>
      </c>
      <c r="AF142" s="1474" t="s">
        <v>35</v>
      </c>
      <c r="AG142" s="1849" t="s">
        <v>35</v>
      </c>
      <c r="AH142" s="1862"/>
      <c r="AI142" s="1862"/>
      <c r="AJ142" s="1862"/>
      <c r="AK142" s="1862"/>
      <c r="AL142" s="1862"/>
      <c r="AM142" s="1862"/>
      <c r="AN142" s="1862"/>
      <c r="AO142" s="1862"/>
      <c r="AP142" s="1862"/>
      <c r="AQ142" s="1862"/>
      <c r="AR142" s="1862"/>
      <c r="AS142" s="1862"/>
      <c r="AT142" s="1862"/>
      <c r="AU142" s="1862"/>
      <c r="AV142" s="1862"/>
      <c r="AW142" s="1862"/>
      <c r="AX142" s="1862"/>
      <c r="AY142" s="1862"/>
      <c r="AZ142" s="239"/>
      <c r="BA142" s="2368"/>
      <c r="BB142" s="173" t="s">
        <v>66</v>
      </c>
      <c r="BC142" s="1484" t="s">
        <v>35</v>
      </c>
      <c r="BD142" s="1503" t="s">
        <v>35</v>
      </c>
      <c r="BE142" s="1503" t="s">
        <v>35</v>
      </c>
      <c r="BF142" s="1503" t="s">
        <v>35</v>
      </c>
      <c r="BG142" s="1523" t="s">
        <v>35</v>
      </c>
      <c r="BH142" s="1543" t="s">
        <v>35</v>
      </c>
      <c r="BI142" s="1503" t="s">
        <v>35</v>
      </c>
      <c r="BJ142" s="1503" t="s">
        <v>35</v>
      </c>
      <c r="BK142" s="1503" t="s">
        <v>35</v>
      </c>
      <c r="BL142" s="1523" t="s">
        <v>35</v>
      </c>
      <c r="BM142" s="1543" t="s">
        <v>35</v>
      </c>
      <c r="BN142" s="1503" t="s">
        <v>35</v>
      </c>
      <c r="BO142" s="1503" t="s">
        <v>35</v>
      </c>
      <c r="BP142" s="1503" t="s">
        <v>35</v>
      </c>
      <c r="BQ142" s="1523" t="s">
        <v>35</v>
      </c>
      <c r="BR142" s="1543" t="s">
        <v>35</v>
      </c>
      <c r="BS142" s="1503" t="s">
        <v>35</v>
      </c>
      <c r="BT142" s="1503" t="s">
        <v>35</v>
      </c>
      <c r="BU142" s="1503" t="s">
        <v>35</v>
      </c>
      <c r="BV142" s="1503" t="s">
        <v>35</v>
      </c>
      <c r="BW142" s="1503" t="s">
        <v>35</v>
      </c>
      <c r="BX142" s="1503" t="s">
        <v>35</v>
      </c>
      <c r="BY142" s="1561" t="s">
        <v>35</v>
      </c>
      <c r="BZ142" s="1561" t="s">
        <v>35</v>
      </c>
      <c r="CA142" s="1561" t="s">
        <v>35</v>
      </c>
      <c r="CB142" s="1561" t="s">
        <v>35</v>
      </c>
      <c r="CC142" s="1561" t="s">
        <v>35</v>
      </c>
      <c r="CD142" s="1561" t="s">
        <v>35</v>
      </c>
      <c r="CE142" s="1561" t="s">
        <v>35</v>
      </c>
      <c r="CF142" s="1561" t="s">
        <v>35</v>
      </c>
      <c r="CG142" s="1561" t="s">
        <v>35</v>
      </c>
      <c r="CH142" s="1884"/>
      <c r="CI142" s="1884"/>
      <c r="CJ142" s="1884"/>
      <c r="CK142" s="1884"/>
      <c r="CL142" s="1884"/>
      <c r="CM142" s="1884"/>
      <c r="CN142" s="1884"/>
      <c r="CO142" s="1884"/>
      <c r="CP142" s="1884"/>
      <c r="CQ142" s="1884"/>
      <c r="CR142" s="1884"/>
      <c r="CS142" s="1884"/>
      <c r="CT142" s="1884"/>
      <c r="CU142" s="1884"/>
      <c r="CV142" s="1884"/>
      <c r="CW142" s="1884"/>
      <c r="CX142" s="1884"/>
      <c r="CY142" s="1884"/>
      <c r="CZ142" s="1884"/>
    </row>
    <row r="143" spans="1:104" s="130" customFormat="1" ht="15" customHeight="1" x14ac:dyDescent="0.2">
      <c r="A143" s="2323"/>
      <c r="B143" s="300" t="s">
        <v>67</v>
      </c>
      <c r="C143" s="1419" t="s">
        <v>35</v>
      </c>
      <c r="D143" s="1429" t="s">
        <v>35</v>
      </c>
      <c r="E143" s="1429" t="s">
        <v>35</v>
      </c>
      <c r="F143" s="1429" t="s">
        <v>35</v>
      </c>
      <c r="G143" s="1439" t="s">
        <v>35</v>
      </c>
      <c r="H143" s="1449" t="s">
        <v>35</v>
      </c>
      <c r="I143" s="1429" t="s">
        <v>35</v>
      </c>
      <c r="J143" s="1429" t="s">
        <v>35</v>
      </c>
      <c r="K143" s="1429" t="s">
        <v>35</v>
      </c>
      <c r="L143" s="1459" t="s">
        <v>35</v>
      </c>
      <c r="M143" s="1466" t="s">
        <v>35</v>
      </c>
      <c r="N143" s="1429" t="s">
        <v>35</v>
      </c>
      <c r="O143" s="1429" t="s">
        <v>35</v>
      </c>
      <c r="P143" s="1429" t="s">
        <v>35</v>
      </c>
      <c r="Q143" s="1439" t="s">
        <v>35</v>
      </c>
      <c r="R143" s="1449" t="s">
        <v>35</v>
      </c>
      <c r="S143" s="1429" t="s">
        <v>35</v>
      </c>
      <c r="T143" s="1429" t="s">
        <v>35</v>
      </c>
      <c r="U143" s="1429" t="s">
        <v>35</v>
      </c>
      <c r="V143" s="1429" t="s">
        <v>35</v>
      </c>
      <c r="W143" s="1429" t="s">
        <v>35</v>
      </c>
      <c r="X143" s="1429" t="s">
        <v>35</v>
      </c>
      <c r="Y143" s="1474" t="s">
        <v>35</v>
      </c>
      <c r="Z143" s="1474" t="s">
        <v>35</v>
      </c>
      <c r="AA143" s="1474" t="s">
        <v>35</v>
      </c>
      <c r="AB143" s="1474" t="s">
        <v>35</v>
      </c>
      <c r="AC143" s="1474" t="s">
        <v>35</v>
      </c>
      <c r="AD143" s="1474" t="s">
        <v>35</v>
      </c>
      <c r="AE143" s="1474" t="s">
        <v>35</v>
      </c>
      <c r="AF143" s="1474" t="s">
        <v>35</v>
      </c>
      <c r="AG143" s="1849" t="s">
        <v>35</v>
      </c>
      <c r="AH143" s="1862"/>
      <c r="AI143" s="1862"/>
      <c r="AJ143" s="1862"/>
      <c r="AK143" s="1862"/>
      <c r="AL143" s="1862"/>
      <c r="AM143" s="1862"/>
      <c r="AN143" s="1862"/>
      <c r="AO143" s="1862"/>
      <c r="AP143" s="1862"/>
      <c r="AQ143" s="1862"/>
      <c r="AR143" s="1862"/>
      <c r="AS143" s="1862"/>
      <c r="AT143" s="1862"/>
      <c r="AU143" s="1862"/>
      <c r="AV143" s="1862"/>
      <c r="AW143" s="1862"/>
      <c r="AX143" s="1862"/>
      <c r="AY143" s="1862"/>
      <c r="AZ143" s="239"/>
      <c r="BA143" s="2368"/>
      <c r="BB143" s="173" t="s">
        <v>67</v>
      </c>
      <c r="BC143" s="1484" t="s">
        <v>35</v>
      </c>
      <c r="BD143" s="1503" t="s">
        <v>35</v>
      </c>
      <c r="BE143" s="1503" t="s">
        <v>35</v>
      </c>
      <c r="BF143" s="1503" t="s">
        <v>35</v>
      </c>
      <c r="BG143" s="1523" t="s">
        <v>35</v>
      </c>
      <c r="BH143" s="1543" t="s">
        <v>35</v>
      </c>
      <c r="BI143" s="1503" t="s">
        <v>35</v>
      </c>
      <c r="BJ143" s="1503" t="s">
        <v>35</v>
      </c>
      <c r="BK143" s="1503" t="s">
        <v>35</v>
      </c>
      <c r="BL143" s="1523" t="s">
        <v>35</v>
      </c>
      <c r="BM143" s="1543" t="s">
        <v>35</v>
      </c>
      <c r="BN143" s="1503" t="s">
        <v>35</v>
      </c>
      <c r="BO143" s="1503" t="s">
        <v>35</v>
      </c>
      <c r="BP143" s="1503" t="s">
        <v>35</v>
      </c>
      <c r="BQ143" s="1523" t="s">
        <v>35</v>
      </c>
      <c r="BR143" s="1543" t="s">
        <v>35</v>
      </c>
      <c r="BS143" s="1503" t="s">
        <v>35</v>
      </c>
      <c r="BT143" s="1503" t="s">
        <v>35</v>
      </c>
      <c r="BU143" s="1503" t="s">
        <v>35</v>
      </c>
      <c r="BV143" s="1503" t="s">
        <v>35</v>
      </c>
      <c r="BW143" s="1503" t="s">
        <v>35</v>
      </c>
      <c r="BX143" s="1503" t="s">
        <v>35</v>
      </c>
      <c r="BY143" s="1561" t="s">
        <v>35</v>
      </c>
      <c r="BZ143" s="1561" t="s">
        <v>35</v>
      </c>
      <c r="CA143" s="1561" t="s">
        <v>35</v>
      </c>
      <c r="CB143" s="1561" t="s">
        <v>35</v>
      </c>
      <c r="CC143" s="1561" t="s">
        <v>35</v>
      </c>
      <c r="CD143" s="1561" t="s">
        <v>35</v>
      </c>
      <c r="CE143" s="1561" t="s">
        <v>35</v>
      </c>
      <c r="CF143" s="1561" t="s">
        <v>35</v>
      </c>
      <c r="CG143" s="1561" t="s">
        <v>35</v>
      </c>
      <c r="CH143" s="1884"/>
      <c r="CI143" s="1884"/>
      <c r="CJ143" s="1884"/>
      <c r="CK143" s="1884"/>
      <c r="CL143" s="1884"/>
      <c r="CM143" s="1884"/>
      <c r="CN143" s="1884"/>
      <c r="CO143" s="1884"/>
      <c r="CP143" s="1884"/>
      <c r="CQ143" s="1884"/>
      <c r="CR143" s="1884"/>
      <c r="CS143" s="1884"/>
      <c r="CT143" s="1884"/>
      <c r="CU143" s="1884"/>
      <c r="CV143" s="1884"/>
      <c r="CW143" s="1884"/>
      <c r="CX143" s="1884"/>
      <c r="CY143" s="1884"/>
      <c r="CZ143" s="1884"/>
    </row>
    <row r="144" spans="1:104" s="130" customFormat="1" ht="15" customHeight="1" x14ac:dyDescent="0.2">
      <c r="A144" s="2323" t="s">
        <v>108</v>
      </c>
      <c r="B144" s="300" t="s">
        <v>64</v>
      </c>
      <c r="C144" s="1419" t="s">
        <v>35</v>
      </c>
      <c r="D144" s="1429" t="s">
        <v>35</v>
      </c>
      <c r="E144" s="1429" t="s">
        <v>35</v>
      </c>
      <c r="F144" s="1429" t="s">
        <v>35</v>
      </c>
      <c r="G144" s="1439" t="s">
        <v>35</v>
      </c>
      <c r="H144" s="1449" t="s">
        <v>35</v>
      </c>
      <c r="I144" s="1429" t="s">
        <v>35</v>
      </c>
      <c r="J144" s="1429" t="s">
        <v>35</v>
      </c>
      <c r="K144" s="1429" t="s">
        <v>35</v>
      </c>
      <c r="L144" s="1459" t="s">
        <v>35</v>
      </c>
      <c r="M144" s="1466" t="s">
        <v>35</v>
      </c>
      <c r="N144" s="1429" t="s">
        <v>35</v>
      </c>
      <c r="O144" s="1429" t="s">
        <v>35</v>
      </c>
      <c r="P144" s="1429" t="s">
        <v>35</v>
      </c>
      <c r="Q144" s="1439" t="s">
        <v>35</v>
      </c>
      <c r="R144" s="1449" t="s">
        <v>35</v>
      </c>
      <c r="S144" s="1429" t="s">
        <v>35</v>
      </c>
      <c r="T144" s="1429" t="s">
        <v>35</v>
      </c>
      <c r="U144" s="1429" t="s">
        <v>35</v>
      </c>
      <c r="V144" s="1429" t="s">
        <v>35</v>
      </c>
      <c r="W144" s="1429" t="s">
        <v>35</v>
      </c>
      <c r="X144" s="1429" t="s">
        <v>35</v>
      </c>
      <c r="Y144" s="1474" t="s">
        <v>35</v>
      </c>
      <c r="Z144" s="1474" t="s">
        <v>35</v>
      </c>
      <c r="AA144" s="1474" t="s">
        <v>35</v>
      </c>
      <c r="AB144" s="1474" t="s">
        <v>35</v>
      </c>
      <c r="AC144" s="1474" t="s">
        <v>35</v>
      </c>
      <c r="AD144" s="1474" t="s">
        <v>35</v>
      </c>
      <c r="AE144" s="1474" t="s">
        <v>35</v>
      </c>
      <c r="AF144" s="1474" t="s">
        <v>35</v>
      </c>
      <c r="AG144" s="1849" t="s">
        <v>35</v>
      </c>
      <c r="AH144" s="1862"/>
      <c r="AI144" s="1862"/>
      <c r="AJ144" s="1862"/>
      <c r="AK144" s="1862"/>
      <c r="AL144" s="1862"/>
      <c r="AM144" s="1862"/>
      <c r="AN144" s="1862"/>
      <c r="AO144" s="1862"/>
      <c r="AP144" s="1862"/>
      <c r="AQ144" s="1862"/>
      <c r="AR144" s="1862"/>
      <c r="AS144" s="1862"/>
      <c r="AT144" s="1862"/>
      <c r="AU144" s="1862"/>
      <c r="AV144" s="1862"/>
      <c r="AW144" s="1862"/>
      <c r="AX144" s="1862"/>
      <c r="AY144" s="1862"/>
      <c r="AZ144" s="239"/>
      <c r="BA144" s="2368" t="s">
        <v>108</v>
      </c>
      <c r="BB144" s="173" t="s">
        <v>64</v>
      </c>
      <c r="BC144" s="1484" t="s">
        <v>35</v>
      </c>
      <c r="BD144" s="1503" t="s">
        <v>35</v>
      </c>
      <c r="BE144" s="1503" t="s">
        <v>35</v>
      </c>
      <c r="BF144" s="1503" t="s">
        <v>35</v>
      </c>
      <c r="BG144" s="1523" t="s">
        <v>35</v>
      </c>
      <c r="BH144" s="1543" t="s">
        <v>35</v>
      </c>
      <c r="BI144" s="1503" t="s">
        <v>35</v>
      </c>
      <c r="BJ144" s="1503" t="s">
        <v>35</v>
      </c>
      <c r="BK144" s="1503" t="s">
        <v>35</v>
      </c>
      <c r="BL144" s="1523" t="s">
        <v>35</v>
      </c>
      <c r="BM144" s="1543" t="s">
        <v>35</v>
      </c>
      <c r="BN144" s="1503" t="s">
        <v>35</v>
      </c>
      <c r="BO144" s="1503" t="s">
        <v>35</v>
      </c>
      <c r="BP144" s="1503" t="s">
        <v>35</v>
      </c>
      <c r="BQ144" s="1523" t="s">
        <v>35</v>
      </c>
      <c r="BR144" s="1543" t="s">
        <v>35</v>
      </c>
      <c r="BS144" s="1503" t="s">
        <v>35</v>
      </c>
      <c r="BT144" s="1503" t="s">
        <v>35</v>
      </c>
      <c r="BU144" s="1503" t="s">
        <v>35</v>
      </c>
      <c r="BV144" s="1503" t="s">
        <v>35</v>
      </c>
      <c r="BW144" s="1503" t="s">
        <v>35</v>
      </c>
      <c r="BX144" s="1503" t="s">
        <v>35</v>
      </c>
      <c r="BY144" s="1561" t="s">
        <v>35</v>
      </c>
      <c r="BZ144" s="1561" t="s">
        <v>35</v>
      </c>
      <c r="CA144" s="1561" t="s">
        <v>35</v>
      </c>
      <c r="CB144" s="1561" t="s">
        <v>35</v>
      </c>
      <c r="CC144" s="1561" t="s">
        <v>35</v>
      </c>
      <c r="CD144" s="1561" t="s">
        <v>35</v>
      </c>
      <c r="CE144" s="1561" t="s">
        <v>35</v>
      </c>
      <c r="CF144" s="1561" t="s">
        <v>35</v>
      </c>
      <c r="CG144" s="1561" t="s">
        <v>35</v>
      </c>
      <c r="CH144" s="1884"/>
      <c r="CI144" s="1884"/>
      <c r="CJ144" s="1884"/>
      <c r="CK144" s="1884"/>
      <c r="CL144" s="1884"/>
      <c r="CM144" s="1884"/>
      <c r="CN144" s="1884"/>
      <c r="CO144" s="1884"/>
      <c r="CP144" s="1884"/>
      <c r="CQ144" s="1884"/>
      <c r="CR144" s="1884"/>
      <c r="CS144" s="1884"/>
      <c r="CT144" s="1884"/>
      <c r="CU144" s="1884"/>
      <c r="CV144" s="1884"/>
      <c r="CW144" s="1884"/>
      <c r="CX144" s="1884"/>
      <c r="CY144" s="1884"/>
      <c r="CZ144" s="1884"/>
    </row>
    <row r="145" spans="1:104" s="130" customFormat="1" ht="15" customHeight="1" x14ac:dyDescent="0.2">
      <c r="A145" s="2323"/>
      <c r="B145" s="300" t="s">
        <v>65</v>
      </c>
      <c r="C145" s="1419" t="s">
        <v>35</v>
      </c>
      <c r="D145" s="1429" t="s">
        <v>35</v>
      </c>
      <c r="E145" s="1429" t="s">
        <v>35</v>
      </c>
      <c r="F145" s="1429" t="s">
        <v>35</v>
      </c>
      <c r="G145" s="1439" t="s">
        <v>35</v>
      </c>
      <c r="H145" s="1449" t="s">
        <v>35</v>
      </c>
      <c r="I145" s="1429" t="s">
        <v>35</v>
      </c>
      <c r="J145" s="1429" t="s">
        <v>35</v>
      </c>
      <c r="K145" s="1429" t="s">
        <v>35</v>
      </c>
      <c r="L145" s="1459" t="s">
        <v>35</v>
      </c>
      <c r="M145" s="1466" t="s">
        <v>35</v>
      </c>
      <c r="N145" s="1429" t="s">
        <v>35</v>
      </c>
      <c r="O145" s="1429" t="s">
        <v>35</v>
      </c>
      <c r="P145" s="1429" t="s">
        <v>35</v>
      </c>
      <c r="Q145" s="1439" t="s">
        <v>35</v>
      </c>
      <c r="R145" s="1449" t="s">
        <v>35</v>
      </c>
      <c r="S145" s="1429" t="s">
        <v>35</v>
      </c>
      <c r="T145" s="1429" t="s">
        <v>35</v>
      </c>
      <c r="U145" s="1429" t="s">
        <v>35</v>
      </c>
      <c r="V145" s="1429" t="s">
        <v>35</v>
      </c>
      <c r="W145" s="1429" t="s">
        <v>35</v>
      </c>
      <c r="X145" s="1429" t="s">
        <v>35</v>
      </c>
      <c r="Y145" s="1474" t="s">
        <v>35</v>
      </c>
      <c r="Z145" s="1474" t="s">
        <v>35</v>
      </c>
      <c r="AA145" s="1474" t="s">
        <v>35</v>
      </c>
      <c r="AB145" s="1474" t="s">
        <v>35</v>
      </c>
      <c r="AC145" s="1474" t="s">
        <v>35</v>
      </c>
      <c r="AD145" s="1474" t="s">
        <v>35</v>
      </c>
      <c r="AE145" s="1474" t="s">
        <v>35</v>
      </c>
      <c r="AF145" s="1474" t="s">
        <v>35</v>
      </c>
      <c r="AG145" s="1849" t="s">
        <v>35</v>
      </c>
      <c r="AH145" s="1862"/>
      <c r="AI145" s="1862"/>
      <c r="AJ145" s="1862"/>
      <c r="AK145" s="1862"/>
      <c r="AL145" s="1862"/>
      <c r="AM145" s="1862"/>
      <c r="AN145" s="1862"/>
      <c r="AO145" s="1862"/>
      <c r="AP145" s="1862"/>
      <c r="AQ145" s="1862"/>
      <c r="AR145" s="1862"/>
      <c r="AS145" s="1862"/>
      <c r="AT145" s="1862"/>
      <c r="AU145" s="1862"/>
      <c r="AV145" s="1862"/>
      <c r="AW145" s="1862"/>
      <c r="AX145" s="1862"/>
      <c r="AY145" s="1862"/>
      <c r="AZ145" s="239"/>
      <c r="BA145" s="2368"/>
      <c r="BB145" s="173" t="s">
        <v>65</v>
      </c>
      <c r="BC145" s="1484" t="s">
        <v>35</v>
      </c>
      <c r="BD145" s="1503" t="s">
        <v>35</v>
      </c>
      <c r="BE145" s="1503" t="s">
        <v>35</v>
      </c>
      <c r="BF145" s="1503" t="s">
        <v>35</v>
      </c>
      <c r="BG145" s="1523" t="s">
        <v>35</v>
      </c>
      <c r="BH145" s="1543" t="s">
        <v>35</v>
      </c>
      <c r="BI145" s="1503" t="s">
        <v>35</v>
      </c>
      <c r="BJ145" s="1503" t="s">
        <v>35</v>
      </c>
      <c r="BK145" s="1503" t="s">
        <v>35</v>
      </c>
      <c r="BL145" s="1523" t="s">
        <v>35</v>
      </c>
      <c r="BM145" s="1543" t="s">
        <v>35</v>
      </c>
      <c r="BN145" s="1503" t="s">
        <v>35</v>
      </c>
      <c r="BO145" s="1503" t="s">
        <v>35</v>
      </c>
      <c r="BP145" s="1503" t="s">
        <v>35</v>
      </c>
      <c r="BQ145" s="1523" t="s">
        <v>35</v>
      </c>
      <c r="BR145" s="1543" t="s">
        <v>35</v>
      </c>
      <c r="BS145" s="1503" t="s">
        <v>35</v>
      </c>
      <c r="BT145" s="1503" t="s">
        <v>35</v>
      </c>
      <c r="BU145" s="1503" t="s">
        <v>35</v>
      </c>
      <c r="BV145" s="1503" t="s">
        <v>35</v>
      </c>
      <c r="BW145" s="1503" t="s">
        <v>35</v>
      </c>
      <c r="BX145" s="1503" t="s">
        <v>35</v>
      </c>
      <c r="BY145" s="1561" t="s">
        <v>35</v>
      </c>
      <c r="BZ145" s="1561" t="s">
        <v>35</v>
      </c>
      <c r="CA145" s="1561" t="s">
        <v>35</v>
      </c>
      <c r="CB145" s="1561" t="s">
        <v>35</v>
      </c>
      <c r="CC145" s="1561" t="s">
        <v>35</v>
      </c>
      <c r="CD145" s="1561" t="s">
        <v>35</v>
      </c>
      <c r="CE145" s="1561" t="s">
        <v>35</v>
      </c>
      <c r="CF145" s="1561" t="s">
        <v>35</v>
      </c>
      <c r="CG145" s="1561" t="s">
        <v>35</v>
      </c>
      <c r="CH145" s="1884"/>
      <c r="CI145" s="1884"/>
      <c r="CJ145" s="1884"/>
      <c r="CK145" s="1884"/>
      <c r="CL145" s="1884"/>
      <c r="CM145" s="1884"/>
      <c r="CN145" s="1884"/>
      <c r="CO145" s="1884"/>
      <c r="CP145" s="1884"/>
      <c r="CQ145" s="1884"/>
      <c r="CR145" s="1884"/>
      <c r="CS145" s="1884"/>
      <c r="CT145" s="1884"/>
      <c r="CU145" s="1884"/>
      <c r="CV145" s="1884"/>
      <c r="CW145" s="1884"/>
      <c r="CX145" s="1884"/>
      <c r="CY145" s="1884"/>
      <c r="CZ145" s="1884"/>
    </row>
    <row r="146" spans="1:104" s="130" customFormat="1" ht="15" customHeight="1" x14ac:dyDescent="0.2">
      <c r="A146" s="2323"/>
      <c r="B146" s="300" t="s">
        <v>66</v>
      </c>
      <c r="C146" s="1419" t="s">
        <v>35</v>
      </c>
      <c r="D146" s="1429" t="s">
        <v>35</v>
      </c>
      <c r="E146" s="1429" t="s">
        <v>35</v>
      </c>
      <c r="F146" s="1429" t="s">
        <v>35</v>
      </c>
      <c r="G146" s="1439" t="s">
        <v>35</v>
      </c>
      <c r="H146" s="1449" t="s">
        <v>35</v>
      </c>
      <c r="I146" s="1429" t="s">
        <v>35</v>
      </c>
      <c r="J146" s="1429" t="s">
        <v>35</v>
      </c>
      <c r="K146" s="1429" t="s">
        <v>35</v>
      </c>
      <c r="L146" s="1459" t="s">
        <v>35</v>
      </c>
      <c r="M146" s="1466" t="s">
        <v>35</v>
      </c>
      <c r="N146" s="1429" t="s">
        <v>35</v>
      </c>
      <c r="O146" s="1429" t="s">
        <v>35</v>
      </c>
      <c r="P146" s="1429" t="s">
        <v>35</v>
      </c>
      <c r="Q146" s="1439" t="s">
        <v>35</v>
      </c>
      <c r="R146" s="1449" t="s">
        <v>35</v>
      </c>
      <c r="S146" s="1429" t="s">
        <v>35</v>
      </c>
      <c r="T146" s="1429" t="s">
        <v>35</v>
      </c>
      <c r="U146" s="1429" t="s">
        <v>35</v>
      </c>
      <c r="V146" s="1429" t="s">
        <v>35</v>
      </c>
      <c r="W146" s="1429" t="s">
        <v>35</v>
      </c>
      <c r="X146" s="1429" t="s">
        <v>35</v>
      </c>
      <c r="Y146" s="1474" t="s">
        <v>35</v>
      </c>
      <c r="Z146" s="1474" t="s">
        <v>35</v>
      </c>
      <c r="AA146" s="1474" t="s">
        <v>35</v>
      </c>
      <c r="AB146" s="1474" t="s">
        <v>35</v>
      </c>
      <c r="AC146" s="1474" t="s">
        <v>35</v>
      </c>
      <c r="AD146" s="1474" t="s">
        <v>35</v>
      </c>
      <c r="AE146" s="1474" t="s">
        <v>35</v>
      </c>
      <c r="AF146" s="1474" t="s">
        <v>35</v>
      </c>
      <c r="AG146" s="1849" t="s">
        <v>35</v>
      </c>
      <c r="AH146" s="1862"/>
      <c r="AI146" s="1862"/>
      <c r="AJ146" s="1862"/>
      <c r="AK146" s="1862"/>
      <c r="AL146" s="1862"/>
      <c r="AM146" s="1862"/>
      <c r="AN146" s="1862"/>
      <c r="AO146" s="1862"/>
      <c r="AP146" s="1862"/>
      <c r="AQ146" s="1862"/>
      <c r="AR146" s="1862"/>
      <c r="AS146" s="1862"/>
      <c r="AT146" s="1862"/>
      <c r="AU146" s="1862"/>
      <c r="AV146" s="1862"/>
      <c r="AW146" s="1862"/>
      <c r="AX146" s="1862"/>
      <c r="AY146" s="1862"/>
      <c r="AZ146" s="239"/>
      <c r="BA146" s="2368"/>
      <c r="BB146" s="173" t="s">
        <v>66</v>
      </c>
      <c r="BC146" s="1484" t="s">
        <v>35</v>
      </c>
      <c r="BD146" s="1503" t="s">
        <v>35</v>
      </c>
      <c r="BE146" s="1503" t="s">
        <v>35</v>
      </c>
      <c r="BF146" s="1503" t="s">
        <v>35</v>
      </c>
      <c r="BG146" s="1523" t="s">
        <v>35</v>
      </c>
      <c r="BH146" s="1543" t="s">
        <v>35</v>
      </c>
      <c r="BI146" s="1503" t="s">
        <v>35</v>
      </c>
      <c r="BJ146" s="1503" t="s">
        <v>35</v>
      </c>
      <c r="BK146" s="1503" t="s">
        <v>35</v>
      </c>
      <c r="BL146" s="1523" t="s">
        <v>35</v>
      </c>
      <c r="BM146" s="1543" t="s">
        <v>35</v>
      </c>
      <c r="BN146" s="1503" t="s">
        <v>35</v>
      </c>
      <c r="BO146" s="1503" t="s">
        <v>35</v>
      </c>
      <c r="BP146" s="1503" t="s">
        <v>35</v>
      </c>
      <c r="BQ146" s="1523" t="s">
        <v>35</v>
      </c>
      <c r="BR146" s="1543" t="s">
        <v>35</v>
      </c>
      <c r="BS146" s="1503" t="s">
        <v>35</v>
      </c>
      <c r="BT146" s="1503" t="s">
        <v>35</v>
      </c>
      <c r="BU146" s="1503" t="s">
        <v>35</v>
      </c>
      <c r="BV146" s="1503" t="s">
        <v>35</v>
      </c>
      <c r="BW146" s="1503" t="s">
        <v>35</v>
      </c>
      <c r="BX146" s="1503" t="s">
        <v>35</v>
      </c>
      <c r="BY146" s="1561" t="s">
        <v>35</v>
      </c>
      <c r="BZ146" s="1561" t="s">
        <v>35</v>
      </c>
      <c r="CA146" s="1561" t="s">
        <v>35</v>
      </c>
      <c r="CB146" s="1561" t="s">
        <v>35</v>
      </c>
      <c r="CC146" s="1561" t="s">
        <v>35</v>
      </c>
      <c r="CD146" s="1561" t="s">
        <v>35</v>
      </c>
      <c r="CE146" s="1561" t="s">
        <v>35</v>
      </c>
      <c r="CF146" s="1561" t="s">
        <v>35</v>
      </c>
      <c r="CG146" s="1561" t="s">
        <v>35</v>
      </c>
      <c r="CH146" s="1884"/>
      <c r="CI146" s="1884"/>
      <c r="CJ146" s="1884"/>
      <c r="CK146" s="1884"/>
      <c r="CL146" s="1884"/>
      <c r="CM146" s="1884"/>
      <c r="CN146" s="1884"/>
      <c r="CO146" s="1884"/>
      <c r="CP146" s="1884"/>
      <c r="CQ146" s="1884"/>
      <c r="CR146" s="1884"/>
      <c r="CS146" s="1884"/>
      <c r="CT146" s="1884"/>
      <c r="CU146" s="1884"/>
      <c r="CV146" s="1884"/>
      <c r="CW146" s="1884"/>
      <c r="CX146" s="1884"/>
      <c r="CY146" s="1884"/>
      <c r="CZ146" s="1884"/>
    </row>
    <row r="147" spans="1:104" s="130" customFormat="1" ht="15" customHeight="1" x14ac:dyDescent="0.2">
      <c r="A147" s="2323"/>
      <c r="B147" s="300" t="s">
        <v>67</v>
      </c>
      <c r="C147" s="1419" t="s">
        <v>35</v>
      </c>
      <c r="D147" s="1429" t="s">
        <v>35</v>
      </c>
      <c r="E147" s="1429" t="s">
        <v>35</v>
      </c>
      <c r="F147" s="1429" t="s">
        <v>35</v>
      </c>
      <c r="G147" s="1439" t="s">
        <v>35</v>
      </c>
      <c r="H147" s="1449" t="s">
        <v>35</v>
      </c>
      <c r="I147" s="1429" t="s">
        <v>35</v>
      </c>
      <c r="J147" s="1429" t="s">
        <v>35</v>
      </c>
      <c r="K147" s="1429" t="s">
        <v>35</v>
      </c>
      <c r="L147" s="1459" t="s">
        <v>35</v>
      </c>
      <c r="M147" s="1466" t="s">
        <v>35</v>
      </c>
      <c r="N147" s="1429" t="s">
        <v>35</v>
      </c>
      <c r="O147" s="1429" t="s">
        <v>35</v>
      </c>
      <c r="P147" s="1429" t="s">
        <v>35</v>
      </c>
      <c r="Q147" s="1439" t="s">
        <v>35</v>
      </c>
      <c r="R147" s="1449" t="s">
        <v>35</v>
      </c>
      <c r="S147" s="1429" t="s">
        <v>35</v>
      </c>
      <c r="T147" s="1429" t="s">
        <v>35</v>
      </c>
      <c r="U147" s="1429" t="s">
        <v>35</v>
      </c>
      <c r="V147" s="1429" t="s">
        <v>35</v>
      </c>
      <c r="W147" s="1429" t="s">
        <v>35</v>
      </c>
      <c r="X147" s="1429" t="s">
        <v>35</v>
      </c>
      <c r="Y147" s="1474" t="s">
        <v>35</v>
      </c>
      <c r="Z147" s="1474" t="s">
        <v>35</v>
      </c>
      <c r="AA147" s="1474" t="s">
        <v>35</v>
      </c>
      <c r="AB147" s="1474" t="s">
        <v>35</v>
      </c>
      <c r="AC147" s="1474" t="s">
        <v>35</v>
      </c>
      <c r="AD147" s="1474" t="s">
        <v>35</v>
      </c>
      <c r="AE147" s="1474" t="s">
        <v>35</v>
      </c>
      <c r="AF147" s="1474" t="s">
        <v>35</v>
      </c>
      <c r="AG147" s="1849" t="s">
        <v>35</v>
      </c>
      <c r="AH147" s="1862"/>
      <c r="AI147" s="1862"/>
      <c r="AJ147" s="1862"/>
      <c r="AK147" s="1862"/>
      <c r="AL147" s="1862"/>
      <c r="AM147" s="1862"/>
      <c r="AN147" s="1862"/>
      <c r="AO147" s="1862"/>
      <c r="AP147" s="1862"/>
      <c r="AQ147" s="1862"/>
      <c r="AR147" s="1862"/>
      <c r="AS147" s="1862"/>
      <c r="AT147" s="1862"/>
      <c r="AU147" s="1862"/>
      <c r="AV147" s="1862"/>
      <c r="AW147" s="1862"/>
      <c r="AX147" s="1862"/>
      <c r="AY147" s="1862"/>
      <c r="AZ147" s="239"/>
      <c r="BA147" s="2368"/>
      <c r="BB147" s="173" t="s">
        <v>67</v>
      </c>
      <c r="BC147" s="1484" t="s">
        <v>35</v>
      </c>
      <c r="BD147" s="1503" t="s">
        <v>35</v>
      </c>
      <c r="BE147" s="1503" t="s">
        <v>35</v>
      </c>
      <c r="BF147" s="1503" t="s">
        <v>35</v>
      </c>
      <c r="BG147" s="1523" t="s">
        <v>35</v>
      </c>
      <c r="BH147" s="1543" t="s">
        <v>35</v>
      </c>
      <c r="BI147" s="1503" t="s">
        <v>35</v>
      </c>
      <c r="BJ147" s="1503" t="s">
        <v>35</v>
      </c>
      <c r="BK147" s="1503" t="s">
        <v>35</v>
      </c>
      <c r="BL147" s="1523" t="s">
        <v>35</v>
      </c>
      <c r="BM147" s="1543" t="s">
        <v>35</v>
      </c>
      <c r="BN147" s="1503" t="s">
        <v>35</v>
      </c>
      <c r="BO147" s="1503" t="s">
        <v>35</v>
      </c>
      <c r="BP147" s="1503" t="s">
        <v>35</v>
      </c>
      <c r="BQ147" s="1523" t="s">
        <v>35</v>
      </c>
      <c r="BR147" s="1543" t="s">
        <v>35</v>
      </c>
      <c r="BS147" s="1503" t="s">
        <v>35</v>
      </c>
      <c r="BT147" s="1503" t="s">
        <v>35</v>
      </c>
      <c r="BU147" s="1503" t="s">
        <v>35</v>
      </c>
      <c r="BV147" s="1503" t="s">
        <v>35</v>
      </c>
      <c r="BW147" s="1503" t="s">
        <v>35</v>
      </c>
      <c r="BX147" s="1503" t="s">
        <v>35</v>
      </c>
      <c r="BY147" s="1561" t="s">
        <v>35</v>
      </c>
      <c r="BZ147" s="1561" t="s">
        <v>35</v>
      </c>
      <c r="CA147" s="1561" t="s">
        <v>35</v>
      </c>
      <c r="CB147" s="1561" t="s">
        <v>35</v>
      </c>
      <c r="CC147" s="1561" t="s">
        <v>35</v>
      </c>
      <c r="CD147" s="1561" t="s">
        <v>35</v>
      </c>
      <c r="CE147" s="1561" t="s">
        <v>35</v>
      </c>
      <c r="CF147" s="1561" t="s">
        <v>35</v>
      </c>
      <c r="CG147" s="1561" t="s">
        <v>35</v>
      </c>
      <c r="CH147" s="1884"/>
      <c r="CI147" s="1884"/>
      <c r="CJ147" s="1884"/>
      <c r="CK147" s="1884"/>
      <c r="CL147" s="1884"/>
      <c r="CM147" s="1884"/>
      <c r="CN147" s="1884"/>
      <c r="CO147" s="1884"/>
      <c r="CP147" s="1884"/>
      <c r="CQ147" s="1884"/>
      <c r="CR147" s="1884"/>
      <c r="CS147" s="1884"/>
      <c r="CT147" s="1884"/>
      <c r="CU147" s="1884"/>
      <c r="CV147" s="1884"/>
      <c r="CW147" s="1884"/>
      <c r="CX147" s="1884"/>
      <c r="CY147" s="1884"/>
      <c r="CZ147" s="1884"/>
    </row>
    <row r="148" spans="1:104" s="130" customFormat="1" ht="15" customHeight="1" x14ac:dyDescent="0.2">
      <c r="A148" s="2323" t="s">
        <v>109</v>
      </c>
      <c r="B148" s="300" t="s">
        <v>49</v>
      </c>
      <c r="C148" s="1050">
        <v>8.3986309568720738</v>
      </c>
      <c r="D148" s="1051">
        <v>7.5627653531942549</v>
      </c>
      <c r="E148" s="1051">
        <v>8.0859549667816086</v>
      </c>
      <c r="F148" s="1051">
        <v>8.6538184507771891</v>
      </c>
      <c r="G148" s="1114">
        <v>6.9762376688630194</v>
      </c>
      <c r="H148" s="1100">
        <v>9.2610348892038861</v>
      </c>
      <c r="I148" s="1051">
        <v>8.0646677203888348</v>
      </c>
      <c r="J148" s="1051">
        <v>8.5839376405934722</v>
      </c>
      <c r="K148" s="1051">
        <v>8.2706315181204246</v>
      </c>
      <c r="L148" s="1072">
        <v>6.6762318799385305</v>
      </c>
      <c r="M148" s="1085">
        <v>6.2868934209367273</v>
      </c>
      <c r="N148" s="1051">
        <v>6.5002545038086197</v>
      </c>
      <c r="O148" s="1051">
        <v>8.1810987852784365</v>
      </c>
      <c r="P148" s="1051">
        <v>7.7314540585813694</v>
      </c>
      <c r="Q148" s="1114">
        <v>7.0368223903687657</v>
      </c>
      <c r="R148" s="1100">
        <v>5.149664011780926</v>
      </c>
      <c r="S148" s="1051">
        <v>0.77978070579097702</v>
      </c>
      <c r="T148" s="1051">
        <v>4.3095021596418128</v>
      </c>
      <c r="U148" s="1051">
        <v>13.433285893029129</v>
      </c>
      <c r="V148" s="1051">
        <v>13.934397352345613</v>
      </c>
      <c r="W148" s="1051">
        <v>2.6616547725236543</v>
      </c>
      <c r="X148" s="1051">
        <v>9.3370511153376228</v>
      </c>
      <c r="Y148" s="1052">
        <v>5.1283100161120698</v>
      </c>
      <c r="Z148" s="1052">
        <v>1.4154301796727702</v>
      </c>
      <c r="AA148" s="1052">
        <v>7.1025732600399794</v>
      </c>
      <c r="AB148" s="1052">
        <v>4.6816990217082086</v>
      </c>
      <c r="AC148" s="1052">
        <v>2.9177717853088736</v>
      </c>
      <c r="AD148" s="1052">
        <v>16.433164862690408</v>
      </c>
      <c r="AE148" s="1052">
        <v>33.207644576058343</v>
      </c>
      <c r="AF148" s="1052">
        <v>9.034382550081558</v>
      </c>
      <c r="AG148" s="1850">
        <v>1.4012279631917746</v>
      </c>
      <c r="AH148" s="1863"/>
      <c r="AI148" s="1863"/>
      <c r="AJ148" s="1863"/>
      <c r="AK148" s="1863"/>
      <c r="AL148" s="1863"/>
      <c r="AM148" s="1863"/>
      <c r="AN148" s="1863"/>
      <c r="AO148" s="1863"/>
      <c r="AP148" s="1863"/>
      <c r="AQ148" s="1863"/>
      <c r="AR148" s="1863"/>
      <c r="AS148" s="1863"/>
      <c r="AT148" s="1863"/>
      <c r="AU148" s="1863"/>
      <c r="AV148" s="1863"/>
      <c r="AW148" s="1863"/>
      <c r="AX148" s="1863"/>
      <c r="AY148" s="1863"/>
      <c r="AZ148" s="239"/>
      <c r="BA148" s="2368" t="s">
        <v>109</v>
      </c>
      <c r="BB148" s="173" t="s">
        <v>49</v>
      </c>
      <c r="BC148" s="1484" t="s">
        <v>35</v>
      </c>
      <c r="BD148" s="1503" t="s">
        <v>35</v>
      </c>
      <c r="BE148" s="1503" t="s">
        <v>35</v>
      </c>
      <c r="BF148" s="1503" t="s">
        <v>35</v>
      </c>
      <c r="BG148" s="1523" t="s">
        <v>35</v>
      </c>
      <c r="BH148" s="1543" t="s">
        <v>35</v>
      </c>
      <c r="BI148" s="1503" t="s">
        <v>35</v>
      </c>
      <c r="BJ148" s="1503" t="s">
        <v>35</v>
      </c>
      <c r="BK148" s="1503" t="s">
        <v>35</v>
      </c>
      <c r="BL148" s="1523" t="s">
        <v>35</v>
      </c>
      <c r="BM148" s="1543" t="s">
        <v>35</v>
      </c>
      <c r="BN148" s="1503" t="s">
        <v>35</v>
      </c>
      <c r="BO148" s="1503" t="s">
        <v>35</v>
      </c>
      <c r="BP148" s="1503" t="s">
        <v>35</v>
      </c>
      <c r="BQ148" s="1523" t="s">
        <v>35</v>
      </c>
      <c r="BR148" s="1543" t="s">
        <v>35</v>
      </c>
      <c r="BS148" s="1503" t="s">
        <v>35</v>
      </c>
      <c r="BT148" s="1503" t="s">
        <v>35</v>
      </c>
      <c r="BU148" s="1503" t="s">
        <v>35</v>
      </c>
      <c r="BV148" s="1503" t="s">
        <v>35</v>
      </c>
      <c r="BW148" s="1503" t="s">
        <v>35</v>
      </c>
      <c r="BX148" s="1503" t="s">
        <v>35</v>
      </c>
      <c r="BY148" s="1561" t="s">
        <v>35</v>
      </c>
      <c r="BZ148" s="1561" t="s">
        <v>35</v>
      </c>
      <c r="CA148" s="1561" t="s">
        <v>35</v>
      </c>
      <c r="CB148" s="1561" t="s">
        <v>35</v>
      </c>
      <c r="CC148" s="1561" t="s">
        <v>35</v>
      </c>
      <c r="CD148" s="1561" t="s">
        <v>35</v>
      </c>
      <c r="CE148" s="1561" t="s">
        <v>35</v>
      </c>
      <c r="CF148" s="1561" t="s">
        <v>35</v>
      </c>
      <c r="CG148" s="1561" t="s">
        <v>35</v>
      </c>
      <c r="CH148" s="1884"/>
      <c r="CI148" s="1884"/>
      <c r="CJ148" s="1884"/>
      <c r="CK148" s="1884"/>
      <c r="CL148" s="1884"/>
      <c r="CM148" s="1884"/>
      <c r="CN148" s="1884"/>
      <c r="CO148" s="1884"/>
      <c r="CP148" s="1884"/>
      <c r="CQ148" s="1884"/>
      <c r="CR148" s="1884"/>
      <c r="CS148" s="1884"/>
      <c r="CT148" s="1884"/>
      <c r="CU148" s="1884"/>
      <c r="CV148" s="1884"/>
      <c r="CW148" s="1884"/>
      <c r="CX148" s="1884"/>
      <c r="CY148" s="1884"/>
      <c r="CZ148" s="1884"/>
    </row>
    <row r="149" spans="1:104" s="130" customFormat="1" ht="15" customHeight="1" x14ac:dyDescent="0.2">
      <c r="A149" s="2323"/>
      <c r="B149" s="300" t="s">
        <v>48</v>
      </c>
      <c r="C149" s="1050">
        <v>86.574726189952855</v>
      </c>
      <c r="D149" s="1051">
        <v>92.023879966909433</v>
      </c>
      <c r="E149" s="1051">
        <v>91.706359366775843</v>
      </c>
      <c r="F149" s="1051">
        <v>90.712488392490854</v>
      </c>
      <c r="G149" s="1114">
        <v>92.75899419624578</v>
      </c>
      <c r="H149" s="1100">
        <v>89.077536541066152</v>
      </c>
      <c r="I149" s="1051">
        <v>91.651044241886908</v>
      </c>
      <c r="J149" s="1051">
        <v>91.12779336121784</v>
      </c>
      <c r="K149" s="1051">
        <v>91.520536150026587</v>
      </c>
      <c r="L149" s="1072">
        <v>93.153082787562496</v>
      </c>
      <c r="M149" s="1085">
        <v>72.37592534682706</v>
      </c>
      <c r="N149" s="1051">
        <v>92.143037620674036</v>
      </c>
      <c r="O149" s="1051">
        <v>91.04070083413437</v>
      </c>
      <c r="P149" s="1051">
        <v>90.328694015972403</v>
      </c>
      <c r="Q149" s="1114">
        <v>91.697336422553192</v>
      </c>
      <c r="R149" s="1100">
        <v>90.863009100951359</v>
      </c>
      <c r="S149" s="1051">
        <v>98.869367686796849</v>
      </c>
      <c r="T149" s="1051">
        <v>95.636630360803849</v>
      </c>
      <c r="U149" s="1051">
        <v>85.081485384522324</v>
      </c>
      <c r="V149" s="1051">
        <v>85.761504134534164</v>
      </c>
      <c r="W149" s="1051">
        <v>95.462859444155541</v>
      </c>
      <c r="X149" s="1051">
        <v>88.323530635104646</v>
      </c>
      <c r="Y149" s="1052">
        <v>94.589640644539003</v>
      </c>
      <c r="Z149" s="1052">
        <v>97.322957575227733</v>
      </c>
      <c r="AA149" s="1052">
        <v>92.83605167080033</v>
      </c>
      <c r="AB149" s="1052">
        <v>95.318300978291788</v>
      </c>
      <c r="AC149" s="1052">
        <v>96.640764782799408</v>
      </c>
      <c r="AD149" s="1052">
        <v>80.090455890601774</v>
      </c>
      <c r="AE149" s="1052">
        <v>66.533043745864347</v>
      </c>
      <c r="AF149" s="1052">
        <v>78.441553124066814</v>
      </c>
      <c r="AG149" s="1850">
        <v>98.21867451550736</v>
      </c>
      <c r="AH149" s="1863"/>
      <c r="AI149" s="1863"/>
      <c r="AJ149" s="1863"/>
      <c r="AK149" s="1863"/>
      <c r="AL149" s="1863"/>
      <c r="AM149" s="1863"/>
      <c r="AN149" s="1863"/>
      <c r="AO149" s="1863"/>
      <c r="AP149" s="1863"/>
      <c r="AQ149" s="1863"/>
      <c r="AR149" s="1863"/>
      <c r="AS149" s="1863"/>
      <c r="AT149" s="1863"/>
      <c r="AU149" s="1863"/>
      <c r="AV149" s="1863"/>
      <c r="AW149" s="1863"/>
      <c r="AX149" s="1863"/>
      <c r="AY149" s="1863"/>
      <c r="AZ149" s="239"/>
      <c r="BA149" s="2368"/>
      <c r="BB149" s="173" t="s">
        <v>48</v>
      </c>
      <c r="BC149" s="1484" t="s">
        <v>35</v>
      </c>
      <c r="BD149" s="1503" t="s">
        <v>35</v>
      </c>
      <c r="BE149" s="1503" t="s">
        <v>35</v>
      </c>
      <c r="BF149" s="1503" t="s">
        <v>35</v>
      </c>
      <c r="BG149" s="1523" t="s">
        <v>35</v>
      </c>
      <c r="BH149" s="1543" t="s">
        <v>35</v>
      </c>
      <c r="BI149" s="1503" t="s">
        <v>35</v>
      </c>
      <c r="BJ149" s="1503" t="s">
        <v>35</v>
      </c>
      <c r="BK149" s="1503" t="s">
        <v>35</v>
      </c>
      <c r="BL149" s="1523" t="s">
        <v>35</v>
      </c>
      <c r="BM149" s="1543" t="s">
        <v>35</v>
      </c>
      <c r="BN149" s="1503" t="s">
        <v>35</v>
      </c>
      <c r="BO149" s="1503" t="s">
        <v>35</v>
      </c>
      <c r="BP149" s="1503" t="s">
        <v>35</v>
      </c>
      <c r="BQ149" s="1523" t="s">
        <v>35</v>
      </c>
      <c r="BR149" s="1543" t="s">
        <v>35</v>
      </c>
      <c r="BS149" s="1503" t="s">
        <v>35</v>
      </c>
      <c r="BT149" s="1503" t="s">
        <v>35</v>
      </c>
      <c r="BU149" s="1503" t="s">
        <v>35</v>
      </c>
      <c r="BV149" s="1503" t="s">
        <v>35</v>
      </c>
      <c r="BW149" s="1503" t="s">
        <v>35</v>
      </c>
      <c r="BX149" s="1503" t="s">
        <v>35</v>
      </c>
      <c r="BY149" s="1561" t="s">
        <v>35</v>
      </c>
      <c r="BZ149" s="1561" t="s">
        <v>35</v>
      </c>
      <c r="CA149" s="1561" t="s">
        <v>35</v>
      </c>
      <c r="CB149" s="1561" t="s">
        <v>35</v>
      </c>
      <c r="CC149" s="1561" t="s">
        <v>35</v>
      </c>
      <c r="CD149" s="1561" t="s">
        <v>35</v>
      </c>
      <c r="CE149" s="1561" t="s">
        <v>35</v>
      </c>
      <c r="CF149" s="1561" t="s">
        <v>35</v>
      </c>
      <c r="CG149" s="1561" t="s">
        <v>35</v>
      </c>
      <c r="CH149" s="1884"/>
      <c r="CI149" s="1884"/>
      <c r="CJ149" s="1884"/>
      <c r="CK149" s="1884"/>
      <c r="CL149" s="1884"/>
      <c r="CM149" s="1884"/>
      <c r="CN149" s="1884"/>
      <c r="CO149" s="1884"/>
      <c r="CP149" s="1884"/>
      <c r="CQ149" s="1884"/>
      <c r="CR149" s="1884"/>
      <c r="CS149" s="1884"/>
      <c r="CT149" s="1884"/>
      <c r="CU149" s="1884"/>
      <c r="CV149" s="1884"/>
      <c r="CW149" s="1884"/>
      <c r="CX149" s="1884"/>
      <c r="CY149" s="1884"/>
      <c r="CZ149" s="1884"/>
    </row>
    <row r="150" spans="1:104" s="130" customFormat="1" ht="15" customHeight="1" x14ac:dyDescent="0.2">
      <c r="A150" s="2323"/>
      <c r="B150" s="300" t="s">
        <v>111</v>
      </c>
      <c r="C150" s="1050">
        <v>5.0266428531749101</v>
      </c>
      <c r="D150" s="1051">
        <v>0.41335467989645691</v>
      </c>
      <c r="E150" s="1051">
        <v>0.2076856664426768</v>
      </c>
      <c r="F150" s="1051">
        <v>0.63369315673189408</v>
      </c>
      <c r="G150" s="1114">
        <v>0.26476813489131545</v>
      </c>
      <c r="H150" s="1100">
        <v>1.6614285697300797</v>
      </c>
      <c r="I150" s="1051">
        <v>0.28428803772423683</v>
      </c>
      <c r="J150" s="1051">
        <v>0.2882689981886451</v>
      </c>
      <c r="K150" s="1051">
        <v>0.20883233185287928</v>
      </c>
      <c r="L150" s="1072">
        <v>0.17068533249889306</v>
      </c>
      <c r="M150" s="1085">
        <v>21.337181232236365</v>
      </c>
      <c r="N150" s="1051">
        <v>1.3567078755173625</v>
      </c>
      <c r="O150" s="1051">
        <v>0.77820038058719887</v>
      </c>
      <c r="P150" s="1051">
        <v>1.9398519254462701</v>
      </c>
      <c r="Q150" s="1114">
        <v>1.2658411870780688</v>
      </c>
      <c r="R150" s="1100">
        <v>3.9873268872676784</v>
      </c>
      <c r="S150" s="1051">
        <v>0.35085160741218668</v>
      </c>
      <c r="T150" s="1051">
        <v>5.3867479554444223E-2</v>
      </c>
      <c r="U150" s="1051">
        <v>1.48522872244842</v>
      </c>
      <c r="V150" s="1051">
        <v>0.30409851311997149</v>
      </c>
      <c r="W150" s="1051">
        <v>1.8754857833208163</v>
      </c>
      <c r="X150" s="1051">
        <v>2.3394182495576605</v>
      </c>
      <c r="Y150" s="1052">
        <v>0.28204933934896653</v>
      </c>
      <c r="Z150" s="1052">
        <v>1.2616122450995386</v>
      </c>
      <c r="AA150" s="1052">
        <v>6.1375069159645655E-2</v>
      </c>
      <c r="AB150" s="1052">
        <v>0</v>
      </c>
      <c r="AC150" s="1052">
        <v>0.44146343189168036</v>
      </c>
      <c r="AD150" s="1052">
        <v>3.4763792467078716</v>
      </c>
      <c r="AE150" s="1052">
        <v>0.25931167807731387</v>
      </c>
      <c r="AF150" s="1052">
        <v>12.524064325851445</v>
      </c>
      <c r="AG150" s="1850">
        <v>0.38009752130086571</v>
      </c>
      <c r="AH150" s="1863"/>
      <c r="AI150" s="1863"/>
      <c r="AJ150" s="1863"/>
      <c r="AK150" s="1863"/>
      <c r="AL150" s="1863"/>
      <c r="AM150" s="1863"/>
      <c r="AN150" s="1863"/>
      <c r="AO150" s="1863"/>
      <c r="AP150" s="1863"/>
      <c r="AQ150" s="1863"/>
      <c r="AR150" s="1863"/>
      <c r="AS150" s="1863"/>
      <c r="AT150" s="1863"/>
      <c r="AU150" s="1863"/>
      <c r="AV150" s="1863"/>
      <c r="AW150" s="1863"/>
      <c r="AX150" s="1863"/>
      <c r="AY150" s="1863"/>
      <c r="AZ150" s="239"/>
      <c r="BA150" s="2368"/>
      <c r="BB150" s="173" t="s">
        <v>111</v>
      </c>
      <c r="BC150" s="1484" t="s">
        <v>35</v>
      </c>
      <c r="BD150" s="1503" t="s">
        <v>35</v>
      </c>
      <c r="BE150" s="1503" t="s">
        <v>35</v>
      </c>
      <c r="BF150" s="1503" t="s">
        <v>35</v>
      </c>
      <c r="BG150" s="1523" t="s">
        <v>35</v>
      </c>
      <c r="BH150" s="1543" t="s">
        <v>35</v>
      </c>
      <c r="BI150" s="1503" t="s">
        <v>35</v>
      </c>
      <c r="BJ150" s="1503" t="s">
        <v>35</v>
      </c>
      <c r="BK150" s="1503" t="s">
        <v>35</v>
      </c>
      <c r="BL150" s="1523" t="s">
        <v>35</v>
      </c>
      <c r="BM150" s="1543" t="s">
        <v>35</v>
      </c>
      <c r="BN150" s="1503" t="s">
        <v>35</v>
      </c>
      <c r="BO150" s="1503" t="s">
        <v>35</v>
      </c>
      <c r="BP150" s="1503" t="s">
        <v>35</v>
      </c>
      <c r="BQ150" s="1523" t="s">
        <v>35</v>
      </c>
      <c r="BR150" s="1543" t="s">
        <v>35</v>
      </c>
      <c r="BS150" s="1503" t="s">
        <v>35</v>
      </c>
      <c r="BT150" s="1503" t="s">
        <v>35</v>
      </c>
      <c r="BU150" s="1503" t="s">
        <v>35</v>
      </c>
      <c r="BV150" s="1503" t="s">
        <v>35</v>
      </c>
      <c r="BW150" s="1503" t="s">
        <v>35</v>
      </c>
      <c r="BX150" s="1503" t="s">
        <v>35</v>
      </c>
      <c r="BY150" s="1561" t="s">
        <v>35</v>
      </c>
      <c r="BZ150" s="1561" t="s">
        <v>35</v>
      </c>
      <c r="CA150" s="1561" t="s">
        <v>35</v>
      </c>
      <c r="CB150" s="1561" t="s">
        <v>35</v>
      </c>
      <c r="CC150" s="1561" t="s">
        <v>35</v>
      </c>
      <c r="CD150" s="1561" t="s">
        <v>35</v>
      </c>
      <c r="CE150" s="1561" t="s">
        <v>35</v>
      </c>
      <c r="CF150" s="1561" t="s">
        <v>35</v>
      </c>
      <c r="CG150" s="1561" t="s">
        <v>35</v>
      </c>
      <c r="CH150" s="1884"/>
      <c r="CI150" s="1884"/>
      <c r="CJ150" s="1884"/>
      <c r="CK150" s="1884"/>
      <c r="CL150" s="1884"/>
      <c r="CM150" s="1884"/>
      <c r="CN150" s="1884"/>
      <c r="CO150" s="1884"/>
      <c r="CP150" s="1884"/>
      <c r="CQ150" s="1884"/>
      <c r="CR150" s="1884"/>
      <c r="CS150" s="1884"/>
      <c r="CT150" s="1884"/>
      <c r="CU150" s="1884"/>
      <c r="CV150" s="1884"/>
      <c r="CW150" s="1884"/>
      <c r="CX150" s="1884"/>
      <c r="CY150" s="1884"/>
      <c r="CZ150" s="1884"/>
    </row>
    <row r="151" spans="1:104" s="130" customFormat="1" ht="15" customHeight="1" x14ac:dyDescent="0.2">
      <c r="A151" s="2323" t="s">
        <v>110</v>
      </c>
      <c r="B151" s="300" t="s">
        <v>49</v>
      </c>
      <c r="C151" s="1050">
        <v>8.9335470634940926</v>
      </c>
      <c r="D151" s="1051">
        <v>7.5649158042000284</v>
      </c>
      <c r="E151" s="1051">
        <v>8.0871557224144315</v>
      </c>
      <c r="F151" s="1051">
        <v>8.6615115000313168</v>
      </c>
      <c r="G151" s="1114">
        <v>6.9762376688630194</v>
      </c>
      <c r="H151" s="1100">
        <v>9.4089294980084279</v>
      </c>
      <c r="I151" s="1051">
        <v>8.0646677203888348</v>
      </c>
      <c r="J151" s="1051">
        <v>8.5872782441836808</v>
      </c>
      <c r="K151" s="1051">
        <v>8.2732061878998966</v>
      </c>
      <c r="L151" s="1072">
        <v>6.6762318799385305</v>
      </c>
      <c r="M151" s="1085">
        <v>8.701177573340436</v>
      </c>
      <c r="N151" s="1051">
        <v>6.5256402950127042</v>
      </c>
      <c r="O151" s="1051">
        <v>8.1810987852784365</v>
      </c>
      <c r="P151" s="1051">
        <v>7.7610539212672895</v>
      </c>
      <c r="Q151" s="1114">
        <v>7.0368223903687657</v>
      </c>
      <c r="R151" s="1100">
        <v>5.3178243419525666</v>
      </c>
      <c r="S151" s="1051">
        <v>1.0241733821941887</v>
      </c>
      <c r="T151" s="1051">
        <v>4.3118248310010747</v>
      </c>
      <c r="U151" s="1051">
        <v>13.540705313034673</v>
      </c>
      <c r="V151" s="1051">
        <v>13.937250849938371</v>
      </c>
      <c r="W151" s="1051">
        <v>2.6616547725236543</v>
      </c>
      <c r="X151" s="1051">
        <v>9.732795707428906</v>
      </c>
      <c r="Y151" s="1052">
        <v>5.1291697994693566</v>
      </c>
      <c r="Z151" s="1052">
        <v>1.6274311433570789</v>
      </c>
      <c r="AA151" s="1052">
        <v>7.1069351464012138</v>
      </c>
      <c r="AB151" s="1052">
        <v>4.6816990217082086</v>
      </c>
      <c r="AC151" s="1052">
        <v>2.9191103300195005</v>
      </c>
      <c r="AD151" s="1052">
        <v>16.48085843382286</v>
      </c>
      <c r="AE151" s="1052">
        <v>33.207644576058343</v>
      </c>
      <c r="AF151" s="1052">
        <v>9.9344388806812116</v>
      </c>
      <c r="AG151" s="1850">
        <v>1.4015933820089981</v>
      </c>
      <c r="AH151" s="1863"/>
      <c r="AI151" s="1863"/>
      <c r="AJ151" s="1863"/>
      <c r="AK151" s="1863"/>
      <c r="AL151" s="1863"/>
      <c r="AM151" s="1863"/>
      <c r="AN151" s="1863"/>
      <c r="AO151" s="1863"/>
      <c r="AP151" s="1863"/>
      <c r="AQ151" s="1863"/>
      <c r="AR151" s="1863"/>
      <c r="AS151" s="1863"/>
      <c r="AT151" s="1863"/>
      <c r="AU151" s="1863"/>
      <c r="AV151" s="1863"/>
      <c r="AW151" s="1863"/>
      <c r="AX151" s="1863"/>
      <c r="AY151" s="1863"/>
      <c r="AZ151" s="239"/>
      <c r="BA151" s="2368" t="s">
        <v>110</v>
      </c>
      <c r="BB151" s="173" t="s">
        <v>49</v>
      </c>
      <c r="BC151" s="1484" t="s">
        <v>35</v>
      </c>
      <c r="BD151" s="1503" t="s">
        <v>35</v>
      </c>
      <c r="BE151" s="1503" t="s">
        <v>35</v>
      </c>
      <c r="BF151" s="1503" t="s">
        <v>35</v>
      </c>
      <c r="BG151" s="1523" t="s">
        <v>35</v>
      </c>
      <c r="BH151" s="1543" t="s">
        <v>35</v>
      </c>
      <c r="BI151" s="1503" t="s">
        <v>35</v>
      </c>
      <c r="BJ151" s="1503" t="s">
        <v>35</v>
      </c>
      <c r="BK151" s="1503" t="s">
        <v>35</v>
      </c>
      <c r="BL151" s="1523" t="s">
        <v>35</v>
      </c>
      <c r="BM151" s="1543" t="s">
        <v>35</v>
      </c>
      <c r="BN151" s="1503" t="s">
        <v>35</v>
      </c>
      <c r="BO151" s="1503" t="s">
        <v>35</v>
      </c>
      <c r="BP151" s="1503" t="s">
        <v>35</v>
      </c>
      <c r="BQ151" s="1523" t="s">
        <v>35</v>
      </c>
      <c r="BR151" s="1543" t="s">
        <v>35</v>
      </c>
      <c r="BS151" s="1503" t="s">
        <v>35</v>
      </c>
      <c r="BT151" s="1503" t="s">
        <v>35</v>
      </c>
      <c r="BU151" s="1503" t="s">
        <v>35</v>
      </c>
      <c r="BV151" s="1503" t="s">
        <v>35</v>
      </c>
      <c r="BW151" s="1503" t="s">
        <v>35</v>
      </c>
      <c r="BX151" s="1503" t="s">
        <v>35</v>
      </c>
      <c r="BY151" s="1561" t="s">
        <v>35</v>
      </c>
      <c r="BZ151" s="1561" t="s">
        <v>35</v>
      </c>
      <c r="CA151" s="1561" t="s">
        <v>35</v>
      </c>
      <c r="CB151" s="1561" t="s">
        <v>35</v>
      </c>
      <c r="CC151" s="1561" t="s">
        <v>35</v>
      </c>
      <c r="CD151" s="1561" t="s">
        <v>35</v>
      </c>
      <c r="CE151" s="1561" t="s">
        <v>35</v>
      </c>
      <c r="CF151" s="1561" t="s">
        <v>35</v>
      </c>
      <c r="CG151" s="1561" t="s">
        <v>35</v>
      </c>
      <c r="CH151" s="1884"/>
      <c r="CI151" s="1884"/>
      <c r="CJ151" s="1884"/>
      <c r="CK151" s="1884"/>
      <c r="CL151" s="1884"/>
      <c r="CM151" s="1884"/>
      <c r="CN151" s="1884"/>
      <c r="CO151" s="1884"/>
      <c r="CP151" s="1884"/>
      <c r="CQ151" s="1884"/>
      <c r="CR151" s="1884"/>
      <c r="CS151" s="1884"/>
      <c r="CT151" s="1884"/>
      <c r="CU151" s="1884"/>
      <c r="CV151" s="1884"/>
      <c r="CW151" s="1884"/>
      <c r="CX151" s="1884"/>
      <c r="CY151" s="1884"/>
      <c r="CZ151" s="1884"/>
    </row>
    <row r="152" spans="1:104" s="130" customFormat="1" ht="15" customHeight="1" x14ac:dyDescent="0.2">
      <c r="A152" s="2369"/>
      <c r="B152" s="301" t="s">
        <v>48</v>
      </c>
      <c r="C152" s="1053">
        <v>91.066452936505769</v>
      </c>
      <c r="D152" s="1054">
        <v>92.435084195800073</v>
      </c>
      <c r="E152" s="1054">
        <v>91.912844277585691</v>
      </c>
      <c r="F152" s="1054">
        <v>91.338488499968648</v>
      </c>
      <c r="G152" s="1115">
        <v>93.023762331137121</v>
      </c>
      <c r="H152" s="1101">
        <v>90.591070501991695</v>
      </c>
      <c r="I152" s="1054">
        <v>91.935332279611131</v>
      </c>
      <c r="J152" s="1054">
        <v>91.412721755816278</v>
      </c>
      <c r="K152" s="1054">
        <v>91.72679381209997</v>
      </c>
      <c r="L152" s="1073">
        <v>93.323768120061388</v>
      </c>
      <c r="M152" s="1086">
        <v>91.298822426659569</v>
      </c>
      <c r="N152" s="1054">
        <v>93.474359704987322</v>
      </c>
      <c r="O152" s="1054">
        <v>91.818901214721578</v>
      </c>
      <c r="P152" s="1054">
        <v>92.238946078732781</v>
      </c>
      <c r="Q152" s="1115">
        <v>92.963177609631259</v>
      </c>
      <c r="R152" s="1101">
        <v>94.682175658047399</v>
      </c>
      <c r="S152" s="1054">
        <v>98.975826617805822</v>
      </c>
      <c r="T152" s="1054">
        <v>95.688175168999024</v>
      </c>
      <c r="U152" s="1054">
        <v>86.459294686965208</v>
      </c>
      <c r="V152" s="1054">
        <v>86.062749150061379</v>
      </c>
      <c r="W152" s="1054">
        <v>97.338345227476353</v>
      </c>
      <c r="X152" s="1054">
        <v>90.267204292570995</v>
      </c>
      <c r="Y152" s="1055">
        <v>94.870830200530676</v>
      </c>
      <c r="Z152" s="1055">
        <v>98.372568856642943</v>
      </c>
      <c r="AA152" s="1055">
        <v>92.893064853598744</v>
      </c>
      <c r="AB152" s="1055">
        <v>95.318300978291788</v>
      </c>
      <c r="AC152" s="1055">
        <v>97.080889669980493</v>
      </c>
      <c r="AD152" s="1055">
        <v>83.519141566177197</v>
      </c>
      <c r="AE152" s="1055">
        <v>66.792355423941657</v>
      </c>
      <c r="AF152" s="1055">
        <v>90.065561119318772</v>
      </c>
      <c r="AG152" s="1851">
        <v>98.598406617991003</v>
      </c>
      <c r="AH152" s="1864"/>
      <c r="AI152" s="1864"/>
      <c r="AJ152" s="1864"/>
      <c r="AK152" s="1864"/>
      <c r="AL152" s="1864"/>
      <c r="AM152" s="1864"/>
      <c r="AN152" s="1864"/>
      <c r="AO152" s="1864"/>
      <c r="AP152" s="1864"/>
      <c r="AQ152" s="1864"/>
      <c r="AR152" s="1864"/>
      <c r="AS152" s="1864"/>
      <c r="AT152" s="1864"/>
      <c r="AU152" s="1864"/>
      <c r="AV152" s="1864"/>
      <c r="AW152" s="1864"/>
      <c r="AX152" s="1864"/>
      <c r="AY152" s="1864"/>
      <c r="AZ152" s="239"/>
      <c r="BA152" s="2370"/>
      <c r="BB152" s="265" t="s">
        <v>48</v>
      </c>
      <c r="BC152" s="1485" t="s">
        <v>35</v>
      </c>
      <c r="BD152" s="1504" t="s">
        <v>35</v>
      </c>
      <c r="BE152" s="1504" t="s">
        <v>35</v>
      </c>
      <c r="BF152" s="1504" t="s">
        <v>35</v>
      </c>
      <c r="BG152" s="1524" t="s">
        <v>35</v>
      </c>
      <c r="BH152" s="1544" t="s">
        <v>35</v>
      </c>
      <c r="BI152" s="1504" t="s">
        <v>35</v>
      </c>
      <c r="BJ152" s="1504" t="s">
        <v>35</v>
      </c>
      <c r="BK152" s="1504" t="s">
        <v>35</v>
      </c>
      <c r="BL152" s="1524" t="s">
        <v>35</v>
      </c>
      <c r="BM152" s="1544" t="s">
        <v>35</v>
      </c>
      <c r="BN152" s="1504" t="s">
        <v>35</v>
      </c>
      <c r="BO152" s="1504" t="s">
        <v>35</v>
      </c>
      <c r="BP152" s="1504" t="s">
        <v>35</v>
      </c>
      <c r="BQ152" s="1524" t="s">
        <v>35</v>
      </c>
      <c r="BR152" s="1544" t="s">
        <v>35</v>
      </c>
      <c r="BS152" s="1504" t="s">
        <v>35</v>
      </c>
      <c r="BT152" s="1504" t="s">
        <v>35</v>
      </c>
      <c r="BU152" s="1504" t="s">
        <v>35</v>
      </c>
      <c r="BV152" s="1504" t="s">
        <v>35</v>
      </c>
      <c r="BW152" s="1504" t="s">
        <v>35</v>
      </c>
      <c r="BX152" s="1504" t="s">
        <v>35</v>
      </c>
      <c r="BY152" s="1562" t="s">
        <v>35</v>
      </c>
      <c r="BZ152" s="1562" t="s">
        <v>35</v>
      </c>
      <c r="CA152" s="1562" t="s">
        <v>35</v>
      </c>
      <c r="CB152" s="1562" t="s">
        <v>35</v>
      </c>
      <c r="CC152" s="1562" t="s">
        <v>35</v>
      </c>
      <c r="CD152" s="1562" t="s">
        <v>35</v>
      </c>
      <c r="CE152" s="1562" t="s">
        <v>35</v>
      </c>
      <c r="CF152" s="1562" t="s">
        <v>35</v>
      </c>
      <c r="CG152" s="1562" t="s">
        <v>35</v>
      </c>
      <c r="CH152" s="1885"/>
      <c r="CI152" s="1885"/>
      <c r="CJ152" s="1885"/>
      <c r="CK152" s="1885"/>
      <c r="CL152" s="1885"/>
      <c r="CM152" s="1885"/>
      <c r="CN152" s="1885"/>
      <c r="CO152" s="1885"/>
      <c r="CP152" s="1885"/>
      <c r="CQ152" s="1885"/>
      <c r="CR152" s="1885"/>
      <c r="CS152" s="1885"/>
      <c r="CT152" s="1885"/>
      <c r="CU152" s="1885"/>
      <c r="CV152" s="1885"/>
      <c r="CW152" s="1885"/>
      <c r="CX152" s="1885"/>
      <c r="CY152" s="1885"/>
      <c r="CZ152" s="1885"/>
    </row>
    <row r="153" spans="1:104" s="807" customFormat="1" ht="15" customHeight="1" x14ac:dyDescent="0.2">
      <c r="A153" s="2312" t="s">
        <v>62</v>
      </c>
      <c r="B153" s="1395" t="s">
        <v>182</v>
      </c>
      <c r="C153" s="1284">
        <v>42.036081216171063</v>
      </c>
      <c r="D153" s="1285">
        <v>50.28352293914805</v>
      </c>
      <c r="E153" s="1285">
        <v>67.612452319851911</v>
      </c>
      <c r="F153" s="1285">
        <v>53.279867168931304</v>
      </c>
      <c r="G153" s="1286">
        <v>62.981710615107154</v>
      </c>
      <c r="H153" s="1287">
        <v>54.520624084561732</v>
      </c>
      <c r="I153" s="1285">
        <v>59.377449109505719</v>
      </c>
      <c r="J153" s="1285">
        <v>60.755913635069525</v>
      </c>
      <c r="K153" s="1285">
        <v>65.223915618985558</v>
      </c>
      <c r="L153" s="1288">
        <v>70.483102036050198</v>
      </c>
      <c r="M153" s="1289">
        <v>3.2790865108027019</v>
      </c>
      <c r="N153" s="1285">
        <v>7.4444823486008946</v>
      </c>
      <c r="O153" s="1285">
        <v>7.2105088282310232</v>
      </c>
      <c r="P153" s="1285">
        <v>10.754536474978677</v>
      </c>
      <c r="Q153" s="1286">
        <v>11.995793851708358</v>
      </c>
      <c r="R153" s="1287">
        <v>39.500546020646823</v>
      </c>
      <c r="S153" s="1285">
        <v>90.012864110519615</v>
      </c>
      <c r="T153" s="1285">
        <v>96.518038937024556</v>
      </c>
      <c r="U153" s="1285">
        <v>28.219285565018286</v>
      </c>
      <c r="V153" s="1285">
        <v>11.125144772440331</v>
      </c>
      <c r="W153" s="1285">
        <v>16.840755192903675</v>
      </c>
      <c r="X153" s="1285">
        <v>73.51765155732727</v>
      </c>
      <c r="Y153" s="1285">
        <v>45.445991014499192</v>
      </c>
      <c r="Z153" s="1285">
        <v>56.346020677969854</v>
      </c>
      <c r="AA153" s="1285">
        <v>93.122436590779444</v>
      </c>
      <c r="AB153" s="1285">
        <v>52.976576927112916</v>
      </c>
      <c r="AC153" s="1285">
        <v>77.181942192772141</v>
      </c>
      <c r="AD153" s="1285">
        <v>29.988762765590614</v>
      </c>
      <c r="AE153" s="1285">
        <v>19.213878151452441</v>
      </c>
      <c r="AF153" s="1285">
        <v>9.398476081367674</v>
      </c>
      <c r="AG153" s="1848">
        <v>42.157398284215304</v>
      </c>
      <c r="AH153" s="962"/>
      <c r="AI153" s="962"/>
      <c r="AJ153" s="962"/>
      <c r="AK153" s="962"/>
      <c r="AL153" s="962"/>
      <c r="AM153" s="962"/>
      <c r="AN153" s="962"/>
      <c r="AO153" s="962"/>
      <c r="AP153" s="962"/>
      <c r="AQ153" s="962"/>
      <c r="AR153" s="962"/>
      <c r="AS153" s="962"/>
      <c r="AT153" s="962"/>
      <c r="AU153" s="962"/>
      <c r="AV153" s="962"/>
      <c r="AW153" s="962"/>
      <c r="AX153" s="962"/>
      <c r="AY153" s="962"/>
      <c r="AZ153" s="240"/>
      <c r="BA153" s="2434" t="s">
        <v>62</v>
      </c>
      <c r="BB153" s="264" t="s">
        <v>182</v>
      </c>
      <c r="BC153" s="511">
        <v>6771.6448503086904</v>
      </c>
      <c r="BD153" s="443">
        <v>8123.2748593960441</v>
      </c>
      <c r="BE153" s="443">
        <v>10926.466319329784</v>
      </c>
      <c r="BF153" s="443">
        <v>8611.1871239213651</v>
      </c>
      <c r="BG153" s="512">
        <v>10180.502328232882</v>
      </c>
      <c r="BH153" s="523">
        <v>6400.0354112159202</v>
      </c>
      <c r="BI153" s="443">
        <v>7013.3330250975214</v>
      </c>
      <c r="BJ153" s="443">
        <v>7172.1613652960114</v>
      </c>
      <c r="BK153" s="443">
        <v>7699.8111150584182</v>
      </c>
      <c r="BL153" s="512">
        <v>8317.1839453970679</v>
      </c>
      <c r="BM153" s="523">
        <v>91.888056071979463</v>
      </c>
      <c r="BN153" s="443">
        <v>208.68956155655906</v>
      </c>
      <c r="BO153" s="443">
        <v>202.15686081481746</v>
      </c>
      <c r="BP153" s="443">
        <v>301.19166151599103</v>
      </c>
      <c r="BQ153" s="512">
        <v>336.109567066605</v>
      </c>
      <c r="BR153" s="523">
        <v>1486.3743287533002</v>
      </c>
      <c r="BS153" s="443">
        <v>3778.1970802721362</v>
      </c>
      <c r="BT153" s="443">
        <v>9885.9765709092753</v>
      </c>
      <c r="BU153" s="443">
        <v>3392.4914469584978</v>
      </c>
      <c r="BV153" s="443">
        <v>609.16277105964389</v>
      </c>
      <c r="BW153" s="443">
        <v>145.17600887748665</v>
      </c>
      <c r="BX153" s="443">
        <v>5661.3035311213625</v>
      </c>
      <c r="BY153" s="444">
        <v>2615.7870025839807</v>
      </c>
      <c r="BZ153" s="444">
        <v>3870.0963525898255</v>
      </c>
      <c r="CA153" s="444">
        <v>5402.5078601228624</v>
      </c>
      <c r="CB153" s="444">
        <v>1067.879676198492</v>
      </c>
      <c r="CC153" s="444">
        <v>2987.1048010980476</v>
      </c>
      <c r="CD153" s="444">
        <v>1862.5238477871021</v>
      </c>
      <c r="CE153" s="444">
        <v>253.21574707942659</v>
      </c>
      <c r="CF153" s="444">
        <v>104.42807106636759</v>
      </c>
      <c r="CG153" s="444">
        <v>1490.850384710903</v>
      </c>
      <c r="CH153" s="1886"/>
      <c r="CI153" s="1886"/>
      <c r="CJ153" s="1886"/>
      <c r="CK153" s="1886"/>
      <c r="CL153" s="1886"/>
      <c r="CM153" s="1886"/>
      <c r="CN153" s="1886"/>
      <c r="CO153" s="1886"/>
      <c r="CP153" s="1886"/>
      <c r="CQ153" s="1886"/>
      <c r="CR153" s="1886"/>
      <c r="CS153" s="1886"/>
      <c r="CT153" s="1886"/>
      <c r="CU153" s="1886"/>
      <c r="CV153" s="1886"/>
      <c r="CW153" s="1886"/>
      <c r="CX153" s="1886"/>
      <c r="CY153" s="1886"/>
      <c r="CZ153" s="1886"/>
    </row>
    <row r="154" spans="1:104" s="807" customFormat="1" ht="15" customHeight="1" x14ac:dyDescent="0.2">
      <c r="A154" s="2312"/>
      <c r="B154" s="1395" t="s">
        <v>183</v>
      </c>
      <c r="C154" s="1284">
        <v>34.671255110235982</v>
      </c>
      <c r="D154" s="1285">
        <v>32.717928226162741</v>
      </c>
      <c r="E154" s="1285">
        <v>22.286407443961412</v>
      </c>
      <c r="F154" s="1285">
        <v>32.819041549505457</v>
      </c>
      <c r="G154" s="1286">
        <v>26.682115568821946</v>
      </c>
      <c r="H154" s="1287">
        <v>27.008481391434941</v>
      </c>
      <c r="I154" s="1285">
        <v>26.75796495476634</v>
      </c>
      <c r="J154" s="1285">
        <v>26.527543856868974</v>
      </c>
      <c r="K154" s="1285">
        <v>24.558924871006543</v>
      </c>
      <c r="L154" s="1288">
        <v>21.55013828920341</v>
      </c>
      <c r="M154" s="1289">
        <v>54.394104219737827</v>
      </c>
      <c r="N154" s="1285">
        <v>62.299096599902995</v>
      </c>
      <c r="O154" s="1285">
        <v>61.101994338415054</v>
      </c>
      <c r="P154" s="1285">
        <v>62.881815473622979</v>
      </c>
      <c r="Q154" s="1286">
        <v>61.759783130213705</v>
      </c>
      <c r="R154" s="1287">
        <v>36.942011139358378</v>
      </c>
      <c r="S154" s="1285">
        <v>2.6807084318605576</v>
      </c>
      <c r="T154" s="1285">
        <v>1.2837697913648547</v>
      </c>
      <c r="U154" s="1285">
        <v>54.78310420296274</v>
      </c>
      <c r="V154" s="1285">
        <v>50.970901460213234</v>
      </c>
      <c r="W154" s="1285">
        <v>74.679375860156199</v>
      </c>
      <c r="X154" s="1285">
        <v>18.618207884320924</v>
      </c>
      <c r="Y154" s="1285">
        <v>37.591335416819774</v>
      </c>
      <c r="Z154" s="1285">
        <v>28.137890010470972</v>
      </c>
      <c r="AA154" s="1285">
        <v>1.0041954529820607</v>
      </c>
      <c r="AB154" s="1285">
        <v>39.900391617419594</v>
      </c>
      <c r="AC154" s="1285">
        <v>7.7382355459063117</v>
      </c>
      <c r="AD154" s="1285">
        <v>51.335873639377006</v>
      </c>
      <c r="AE154" s="1285">
        <v>51.230374269234623</v>
      </c>
      <c r="AF154" s="1285">
        <v>38.789549768918583</v>
      </c>
      <c r="AG154" s="1848">
        <v>40.952865504569147</v>
      </c>
      <c r="AH154" s="962"/>
      <c r="AI154" s="962"/>
      <c r="AJ154" s="962"/>
      <c r="AK154" s="962"/>
      <c r="AL154" s="962"/>
      <c r="AM154" s="962"/>
      <c r="AN154" s="962"/>
      <c r="AO154" s="962"/>
      <c r="AP154" s="962"/>
      <c r="AQ154" s="962"/>
      <c r="AR154" s="962"/>
      <c r="AS154" s="962"/>
      <c r="AT154" s="962"/>
      <c r="AU154" s="962"/>
      <c r="AV154" s="962"/>
      <c r="AW154" s="962"/>
      <c r="AX154" s="962"/>
      <c r="AY154" s="962"/>
      <c r="AZ154" s="240"/>
      <c r="BA154" s="2434"/>
      <c r="BB154" s="173" t="s">
        <v>183</v>
      </c>
      <c r="BC154" s="513">
        <v>5585.235810008121</v>
      </c>
      <c r="BD154" s="445">
        <v>5285.5629095986142</v>
      </c>
      <c r="BE154" s="445">
        <v>3601.5803592411144</v>
      </c>
      <c r="BF154" s="445">
        <v>5304.2720079328292</v>
      </c>
      <c r="BG154" s="514">
        <v>4312.9558885848064</v>
      </c>
      <c r="BH154" s="524">
        <v>3170.4559551675457</v>
      </c>
      <c r="BI154" s="445">
        <v>3160.501539154568</v>
      </c>
      <c r="BJ154" s="445">
        <v>3131.5441375670371</v>
      </c>
      <c r="BK154" s="445">
        <v>2899.229230583288</v>
      </c>
      <c r="BL154" s="514">
        <v>2542.9707124464335</v>
      </c>
      <c r="BM154" s="524">
        <v>1524.2563689802867</v>
      </c>
      <c r="BN154" s="445">
        <v>1746.4170839557294</v>
      </c>
      <c r="BO154" s="445">
        <v>1713.081234519359</v>
      </c>
      <c r="BP154" s="445">
        <v>1761.0687848524881</v>
      </c>
      <c r="BQ154" s="514">
        <v>1730.444372972225</v>
      </c>
      <c r="BR154" s="524">
        <v>1390.0986832273061</v>
      </c>
      <c r="BS154" s="445">
        <v>112.51997001096188</v>
      </c>
      <c r="BT154" s="445">
        <v>131.49166953293351</v>
      </c>
      <c r="BU154" s="445">
        <v>6585.9644822750415</v>
      </c>
      <c r="BV154" s="445">
        <v>2790.9367663986577</v>
      </c>
      <c r="BW154" s="445">
        <v>643.77479564619728</v>
      </c>
      <c r="BX154" s="445">
        <v>1433.714540738107</v>
      </c>
      <c r="BY154" s="446">
        <v>2163.6875860341629</v>
      </c>
      <c r="BZ154" s="446">
        <v>1932.6359552782696</v>
      </c>
      <c r="CA154" s="446">
        <v>58.258503819823765</v>
      </c>
      <c r="CB154" s="446">
        <v>804.29540283861309</v>
      </c>
      <c r="CC154" s="446">
        <v>299.48612194121432</v>
      </c>
      <c r="CD154" s="446">
        <v>3188.3372331063174</v>
      </c>
      <c r="CE154" s="446">
        <v>675.15456231631504</v>
      </c>
      <c r="CF154" s="446">
        <v>430.99730475789744</v>
      </c>
      <c r="CG154" s="446">
        <v>1448.2533974436706</v>
      </c>
      <c r="CH154" s="1886"/>
      <c r="CI154" s="1886"/>
      <c r="CJ154" s="1886"/>
      <c r="CK154" s="1886"/>
      <c r="CL154" s="1886"/>
      <c r="CM154" s="1886"/>
      <c r="CN154" s="1886"/>
      <c r="CO154" s="1886"/>
      <c r="CP154" s="1886"/>
      <c r="CQ154" s="1886"/>
      <c r="CR154" s="1886"/>
      <c r="CS154" s="1886"/>
      <c r="CT154" s="1886"/>
      <c r="CU154" s="1886"/>
      <c r="CV154" s="1886"/>
      <c r="CW154" s="1886"/>
      <c r="CX154" s="1886"/>
      <c r="CY154" s="1886"/>
      <c r="CZ154" s="1886"/>
    </row>
    <row r="155" spans="1:104" s="807" customFormat="1" ht="15" customHeight="1" x14ac:dyDescent="0.2">
      <c r="A155" s="2312"/>
      <c r="B155" s="1395" t="s">
        <v>184</v>
      </c>
      <c r="C155" s="1284">
        <v>18.632038007378327</v>
      </c>
      <c r="D155" s="1285">
        <v>16.58519415479298</v>
      </c>
      <c r="E155" s="1285">
        <v>9.9082736213020226</v>
      </c>
      <c r="F155" s="1285">
        <v>13.267398124831523</v>
      </c>
      <c r="G155" s="1286">
        <v>10.07140568117971</v>
      </c>
      <c r="H155" s="1287">
        <v>17.329550532276254</v>
      </c>
      <c r="I155" s="1285">
        <v>13.580297898003618</v>
      </c>
      <c r="J155" s="1285">
        <v>12.428273509872762</v>
      </c>
      <c r="K155" s="1285">
        <v>10.008327178154671</v>
      </c>
      <c r="L155" s="1288">
        <v>7.7960743422475431</v>
      </c>
      <c r="M155" s="1289">
        <v>20.989628037223262</v>
      </c>
      <c r="N155" s="1285">
        <v>28.899713175978825</v>
      </c>
      <c r="O155" s="1285">
        <v>30.909296452766778</v>
      </c>
      <c r="P155" s="1285">
        <v>24.423796125952126</v>
      </c>
      <c r="Q155" s="1286">
        <v>24.978581830999911</v>
      </c>
      <c r="R155" s="1287">
        <v>19.570115952726997</v>
      </c>
      <c r="S155" s="1285">
        <v>6.9555758502076941</v>
      </c>
      <c r="T155" s="1285">
        <v>2.1981912716105683</v>
      </c>
      <c r="U155" s="1285">
        <v>15.611300413118661</v>
      </c>
      <c r="V155" s="1285">
        <v>37.599855254226007</v>
      </c>
      <c r="W155" s="1285">
        <v>6.6043831636193779</v>
      </c>
      <c r="X155" s="1285">
        <v>5.9872940651201665</v>
      </c>
      <c r="Y155" s="1285">
        <v>16.680624229332107</v>
      </c>
      <c r="Z155" s="1285">
        <v>14.404227230503386</v>
      </c>
      <c r="AA155" s="1285">
        <v>5.8119928870788193</v>
      </c>
      <c r="AB155" s="1285">
        <v>7.1230314554675047</v>
      </c>
      <c r="AC155" s="1285">
        <v>14.638358829429871</v>
      </c>
      <c r="AD155" s="1285">
        <v>15.198984348324601</v>
      </c>
      <c r="AE155" s="1285">
        <v>29.296435901235636</v>
      </c>
      <c r="AF155" s="1285">
        <v>39.287909823862087</v>
      </c>
      <c r="AG155" s="1848">
        <v>16.509638689914631</v>
      </c>
      <c r="AH155" s="962"/>
      <c r="AI155" s="962"/>
      <c r="AJ155" s="962"/>
      <c r="AK155" s="962"/>
      <c r="AL155" s="962"/>
      <c r="AM155" s="962"/>
      <c r="AN155" s="962"/>
      <c r="AO155" s="962"/>
      <c r="AP155" s="962"/>
      <c r="AQ155" s="962"/>
      <c r="AR155" s="962"/>
      <c r="AS155" s="962"/>
      <c r="AT155" s="962"/>
      <c r="AU155" s="962"/>
      <c r="AV155" s="962"/>
      <c r="AW155" s="962"/>
      <c r="AX155" s="962"/>
      <c r="AY155" s="962"/>
      <c r="AZ155" s="240"/>
      <c r="BA155" s="2434"/>
      <c r="BB155" s="173" t="s">
        <v>184</v>
      </c>
      <c r="BC155" s="513">
        <v>3001.4582847195202</v>
      </c>
      <c r="BD155" s="445">
        <v>2679.3287908421698</v>
      </c>
      <c r="BE155" s="445">
        <v>1601.220105043772</v>
      </c>
      <c r="BF155" s="445">
        <v>2144.3005392308542</v>
      </c>
      <c r="BG155" s="514">
        <v>1627.9641817355466</v>
      </c>
      <c r="BH155" s="524">
        <v>2034.2712309199217</v>
      </c>
      <c r="BI155" s="445">
        <v>1604.029023932653</v>
      </c>
      <c r="BJ155" s="445">
        <v>1467.1425013908322</v>
      </c>
      <c r="BK155" s="445">
        <v>1181.5026454355509</v>
      </c>
      <c r="BL155" s="514">
        <v>919.95645031767549</v>
      </c>
      <c r="BM155" s="524">
        <v>588.1809191860051</v>
      </c>
      <c r="BN155" s="445">
        <v>810.13940115511241</v>
      </c>
      <c r="BO155" s="445">
        <v>866.58604680175881</v>
      </c>
      <c r="BP155" s="445">
        <v>684.0130909238402</v>
      </c>
      <c r="BQ155" s="514">
        <v>699.87367480139801</v>
      </c>
      <c r="BR155" s="524">
        <v>736.40799668071327</v>
      </c>
      <c r="BS155" s="445">
        <v>291.95311835205626</v>
      </c>
      <c r="BT155" s="445">
        <v>225.1523927428573</v>
      </c>
      <c r="BU155" s="445">
        <v>1876.7733508128733</v>
      </c>
      <c r="BV155" s="445">
        <v>2058.7985582754513</v>
      </c>
      <c r="BW155" s="445">
        <v>56.933194373370299</v>
      </c>
      <c r="BX155" s="445">
        <v>461.05783189082956</v>
      </c>
      <c r="BY155" s="446">
        <v>960.10581087677451</v>
      </c>
      <c r="BZ155" s="446">
        <v>989.34665830699294</v>
      </c>
      <c r="CA155" s="446">
        <v>337.18337282564733</v>
      </c>
      <c r="CB155" s="446">
        <v>143.58308832753886</v>
      </c>
      <c r="CC155" s="446">
        <v>566.53552239426278</v>
      </c>
      <c r="CD155" s="446">
        <v>943.96928049925691</v>
      </c>
      <c r="CE155" s="446">
        <v>386.09170127037271</v>
      </c>
      <c r="CF155" s="446">
        <v>436.53466834575107</v>
      </c>
      <c r="CG155" s="446">
        <v>583.84535559712333</v>
      </c>
      <c r="CH155" s="1886"/>
      <c r="CI155" s="1886"/>
      <c r="CJ155" s="1886"/>
      <c r="CK155" s="1886"/>
      <c r="CL155" s="1886"/>
      <c r="CM155" s="1886"/>
      <c r="CN155" s="1886"/>
      <c r="CO155" s="1886"/>
      <c r="CP155" s="1886"/>
      <c r="CQ155" s="1886"/>
      <c r="CR155" s="1886"/>
      <c r="CS155" s="1886"/>
      <c r="CT155" s="1886"/>
      <c r="CU155" s="1886"/>
      <c r="CV155" s="1886"/>
      <c r="CW155" s="1886"/>
      <c r="CX155" s="1886"/>
      <c r="CY155" s="1886"/>
      <c r="CZ155" s="1886"/>
    </row>
    <row r="156" spans="1:104" s="807" customFormat="1" ht="15" customHeight="1" x14ac:dyDescent="0.2">
      <c r="A156" s="2312"/>
      <c r="B156" s="1395" t="s">
        <v>185</v>
      </c>
      <c r="C156" s="1284">
        <v>2.0734587567922507</v>
      </c>
      <c r="D156" s="1285">
        <v>0.31442158080538185</v>
      </c>
      <c r="E156" s="1285">
        <v>0.16389655310485066</v>
      </c>
      <c r="F156" s="1285">
        <v>0.43514109534666001</v>
      </c>
      <c r="G156" s="1286">
        <v>0.26476813489131545</v>
      </c>
      <c r="H156" s="1287">
        <v>0.72410076415512592</v>
      </c>
      <c r="I156" s="1285">
        <v>0.23745229032058074</v>
      </c>
      <c r="J156" s="1285">
        <v>0.24936722401507697</v>
      </c>
      <c r="K156" s="1285">
        <v>0.11851950576321861</v>
      </c>
      <c r="L156" s="1288">
        <v>0.17068533249889306</v>
      </c>
      <c r="M156" s="1289">
        <v>8.6014793505347953</v>
      </c>
      <c r="N156" s="1285">
        <v>0.75871137312143788</v>
      </c>
      <c r="O156" s="1285">
        <v>0.77820038058719887</v>
      </c>
      <c r="P156" s="1285">
        <v>1.007537059285645</v>
      </c>
      <c r="Q156" s="1286">
        <v>1.2658411870780688</v>
      </c>
      <c r="R156" s="1287">
        <v>0.37753092362660778</v>
      </c>
      <c r="S156" s="1285">
        <v>0.24439267640321183</v>
      </c>
      <c r="T156" s="1285">
        <v>0</v>
      </c>
      <c r="U156" s="1285">
        <v>0.66865453093457028</v>
      </c>
      <c r="V156" s="1285">
        <v>0.24884839338315362</v>
      </c>
      <c r="W156" s="1285">
        <v>1.8754857833208163</v>
      </c>
      <c r="X156" s="1285">
        <v>1.2816409537778337</v>
      </c>
      <c r="Y156" s="1285">
        <v>0.13410097788167916</v>
      </c>
      <c r="Z156" s="1285">
        <v>0.42595429005954194</v>
      </c>
      <c r="AA156" s="1285">
        <v>0</v>
      </c>
      <c r="AB156" s="1285">
        <v>0</v>
      </c>
      <c r="AC156" s="1285">
        <v>0.39560888857888704</v>
      </c>
      <c r="AD156" s="1285">
        <v>3.170196923662473</v>
      </c>
      <c r="AE156" s="1285">
        <v>0.25931167807731387</v>
      </c>
      <c r="AF156" s="1285">
        <v>3.4641028986397622</v>
      </c>
      <c r="AG156" s="1848">
        <v>0</v>
      </c>
      <c r="AH156" s="962"/>
      <c r="AI156" s="962"/>
      <c r="AJ156" s="962"/>
      <c r="AK156" s="962"/>
      <c r="AL156" s="962"/>
      <c r="AM156" s="962"/>
      <c r="AN156" s="962"/>
      <c r="AO156" s="962"/>
      <c r="AP156" s="962"/>
      <c r="AQ156" s="962"/>
      <c r="AR156" s="962"/>
      <c r="AS156" s="962"/>
      <c r="AT156" s="962"/>
      <c r="AU156" s="962"/>
      <c r="AV156" s="962"/>
      <c r="AW156" s="962"/>
      <c r="AX156" s="962"/>
      <c r="AY156" s="962"/>
      <c r="AZ156" s="240"/>
      <c r="BA156" s="2434"/>
      <c r="BB156" s="173" t="s">
        <v>185</v>
      </c>
      <c r="BC156" s="513">
        <v>334.01606207189241</v>
      </c>
      <c r="BD156" s="445">
        <v>50.794629598623644</v>
      </c>
      <c r="BE156" s="445">
        <v>26.486395714249085</v>
      </c>
      <c r="BF156" s="445">
        <v>70.328279638114509</v>
      </c>
      <c r="BG156" s="514">
        <v>42.797704085483552</v>
      </c>
      <c r="BH156" s="524">
        <v>85.000320698705494</v>
      </c>
      <c r="BI156" s="445">
        <v>28.046539798621474</v>
      </c>
      <c r="BJ156" s="445">
        <v>29.437496086301824</v>
      </c>
      <c r="BK156" s="445">
        <v>13.991460021471406</v>
      </c>
      <c r="BL156" s="514">
        <v>20.141300058678688</v>
      </c>
      <c r="BM156" s="524">
        <v>241.0345729702739</v>
      </c>
      <c r="BN156" s="445">
        <v>21.268791621817066</v>
      </c>
      <c r="BO156" s="445">
        <v>21.817953458216596</v>
      </c>
      <c r="BP156" s="445">
        <v>28.217093468529114</v>
      </c>
      <c r="BQ156" s="514">
        <v>35.467542925747743</v>
      </c>
      <c r="BR156" s="524">
        <v>14.206190286478572</v>
      </c>
      <c r="BS156" s="445">
        <v>10.258130385594479</v>
      </c>
      <c r="BT156" s="445">
        <v>0</v>
      </c>
      <c r="BU156" s="445">
        <v>80.384911656926491</v>
      </c>
      <c r="BV156" s="445">
        <v>13.62581611185368</v>
      </c>
      <c r="BW156" s="445">
        <v>16.167656236919456</v>
      </c>
      <c r="BX156" s="445">
        <v>98.694100036565203</v>
      </c>
      <c r="BY156" s="446">
        <v>7.7186037128068055</v>
      </c>
      <c r="BZ156" s="446">
        <v>29.256443037049209</v>
      </c>
      <c r="CA156" s="446">
        <v>0</v>
      </c>
      <c r="CB156" s="446">
        <v>0</v>
      </c>
      <c r="CC156" s="446">
        <v>15.310902743021682</v>
      </c>
      <c r="CD156" s="446">
        <v>196.89266338381987</v>
      </c>
      <c r="CE156" s="446">
        <v>3.4174152543901299</v>
      </c>
      <c r="CF156" s="446">
        <v>38.490238262937723</v>
      </c>
      <c r="CG156" s="446">
        <v>0</v>
      </c>
      <c r="CH156" s="1886"/>
      <c r="CI156" s="1886"/>
      <c r="CJ156" s="1886"/>
      <c r="CK156" s="1886"/>
      <c r="CL156" s="1886"/>
      <c r="CM156" s="1886"/>
      <c r="CN156" s="1886"/>
      <c r="CO156" s="1886"/>
      <c r="CP156" s="1886"/>
      <c r="CQ156" s="1886"/>
      <c r="CR156" s="1886"/>
      <c r="CS156" s="1886"/>
      <c r="CT156" s="1886"/>
      <c r="CU156" s="1886"/>
      <c r="CV156" s="1886"/>
      <c r="CW156" s="1886"/>
      <c r="CX156" s="1886"/>
      <c r="CY156" s="1886"/>
      <c r="CZ156" s="1886"/>
    </row>
    <row r="157" spans="1:104" s="807" customFormat="1" ht="15" customHeight="1" x14ac:dyDescent="0.2">
      <c r="A157" s="2312"/>
      <c r="B157" s="1395" t="s">
        <v>186</v>
      </c>
      <c r="C157" s="1284">
        <v>2.4260824034069288</v>
      </c>
      <c r="D157" s="1285">
        <v>2.8426635027177748E-2</v>
      </c>
      <c r="E157" s="1285">
        <v>0</v>
      </c>
      <c r="F157" s="1285">
        <v>8.881878473634644E-2</v>
      </c>
      <c r="G157" s="1286">
        <v>0</v>
      </c>
      <c r="H157" s="1287">
        <v>0.32837989932193856</v>
      </c>
      <c r="I157" s="1285">
        <v>0</v>
      </c>
      <c r="J157" s="1285">
        <v>3.8901774173568118E-2</v>
      </c>
      <c r="K157" s="1285">
        <v>3.1120580352969201E-2</v>
      </c>
      <c r="L157" s="1288">
        <v>0</v>
      </c>
      <c r="M157" s="1289">
        <v>12.181936439455741</v>
      </c>
      <c r="N157" s="1285">
        <v>0.3890160973703341</v>
      </c>
      <c r="O157" s="1285">
        <v>0</v>
      </c>
      <c r="P157" s="1285">
        <v>0.38138973116536246</v>
      </c>
      <c r="Q157" s="1286">
        <v>0</v>
      </c>
      <c r="R157" s="1287">
        <v>3.2595047776480901</v>
      </c>
      <c r="S157" s="1285">
        <v>0.10645893100897486</v>
      </c>
      <c r="T157" s="1285">
        <v>0</v>
      </c>
      <c r="U157" s="1285">
        <v>0.69369375698789337</v>
      </c>
      <c r="V157" s="1285">
        <v>5.5250119736817913E-2</v>
      </c>
      <c r="W157" s="1285">
        <v>0</v>
      </c>
      <c r="X157" s="1285">
        <v>0.59520553945363486</v>
      </c>
      <c r="Y157" s="1285">
        <v>1.6762622235209895E-2</v>
      </c>
      <c r="Z157" s="1285">
        <v>0.34195513499646446</v>
      </c>
      <c r="AA157" s="1285">
        <v>6.1375069159645655E-2</v>
      </c>
      <c r="AB157" s="1285">
        <v>0</v>
      </c>
      <c r="AC157" s="1285">
        <v>4.5854543312793296E-2</v>
      </c>
      <c r="AD157" s="1285">
        <v>0.30618232304539855</v>
      </c>
      <c r="AE157" s="1285">
        <v>0</v>
      </c>
      <c r="AF157" s="1285">
        <v>9.059961427211686</v>
      </c>
      <c r="AG157" s="1848">
        <v>2.6071671136160463E-2</v>
      </c>
      <c r="AH157" s="962"/>
      <c r="AI157" s="962"/>
      <c r="AJ157" s="962"/>
      <c r="AK157" s="962"/>
      <c r="AL157" s="962"/>
      <c r="AM157" s="962"/>
      <c r="AN157" s="962"/>
      <c r="AO157" s="962"/>
      <c r="AP157" s="962"/>
      <c r="AQ157" s="962"/>
      <c r="AR157" s="962"/>
      <c r="AS157" s="962"/>
      <c r="AT157" s="962"/>
      <c r="AU157" s="962"/>
      <c r="AV157" s="962"/>
      <c r="AW157" s="962"/>
      <c r="AX157" s="962"/>
      <c r="AY157" s="962"/>
      <c r="AZ157" s="240"/>
      <c r="BA157" s="2434"/>
      <c r="BB157" s="173" t="s">
        <v>186</v>
      </c>
      <c r="BC157" s="513">
        <v>390.82064593440447</v>
      </c>
      <c r="BD157" s="445">
        <v>4.5923069060405899</v>
      </c>
      <c r="BE157" s="445">
        <v>0</v>
      </c>
      <c r="BF157" s="445">
        <v>14.355050343105258</v>
      </c>
      <c r="BG157" s="514">
        <v>0</v>
      </c>
      <c r="BH157" s="524">
        <v>38.547669240400992</v>
      </c>
      <c r="BI157" s="445">
        <v>0</v>
      </c>
      <c r="BJ157" s="445">
        <v>4.5923069060405899</v>
      </c>
      <c r="BK157" s="445">
        <v>3.6738455248324722</v>
      </c>
      <c r="BL157" s="514">
        <v>0</v>
      </c>
      <c r="BM157" s="524">
        <v>341.36777267885577</v>
      </c>
      <c r="BN157" s="445">
        <v>10.905204015147707</v>
      </c>
      <c r="BO157" s="445">
        <v>0</v>
      </c>
      <c r="BP157" s="445">
        <v>10.681204818272786</v>
      </c>
      <c r="BQ157" s="514">
        <v>0</v>
      </c>
      <c r="BR157" s="524">
        <v>122.65258873668404</v>
      </c>
      <c r="BS157" s="445">
        <v>4.4685037664521401</v>
      </c>
      <c r="BT157" s="445">
        <v>0</v>
      </c>
      <c r="BU157" s="445">
        <v>83.395099849984803</v>
      </c>
      <c r="BV157" s="445">
        <v>3.0252474667684277</v>
      </c>
      <c r="BW157" s="445">
        <v>0</v>
      </c>
      <c r="BX157" s="445">
        <v>45.834424126351429</v>
      </c>
      <c r="BY157" s="446">
        <v>0.96482546410085068</v>
      </c>
      <c r="BZ157" s="446">
        <v>23.487005910545172</v>
      </c>
      <c r="CA157" s="446">
        <v>3.5606810312285297</v>
      </c>
      <c r="CB157" s="446">
        <v>0</v>
      </c>
      <c r="CC157" s="446">
        <v>1.7746680452753658</v>
      </c>
      <c r="CD157" s="446">
        <v>19.01618559259952</v>
      </c>
      <c r="CE157" s="446">
        <v>0</v>
      </c>
      <c r="CF157" s="446">
        <v>100.66677699537559</v>
      </c>
      <c r="CG157" s="446">
        <v>0.92199619818461143</v>
      </c>
      <c r="CH157" s="1886"/>
      <c r="CI157" s="1886"/>
      <c r="CJ157" s="1886"/>
      <c r="CK157" s="1886"/>
      <c r="CL157" s="1886"/>
      <c r="CM157" s="1886"/>
      <c r="CN157" s="1886"/>
      <c r="CO157" s="1886"/>
      <c r="CP157" s="1886"/>
      <c r="CQ157" s="1886"/>
      <c r="CR157" s="1886"/>
      <c r="CS157" s="1886"/>
      <c r="CT157" s="1886"/>
      <c r="CU157" s="1886"/>
      <c r="CV157" s="1886"/>
      <c r="CW157" s="1886"/>
      <c r="CX157" s="1886"/>
      <c r="CY157" s="1886"/>
      <c r="CZ157" s="1886"/>
    </row>
    <row r="158" spans="1:104" s="807" customFormat="1" ht="15" customHeight="1" x14ac:dyDescent="0.2">
      <c r="A158" s="2313"/>
      <c r="B158" s="1396" t="s">
        <v>46</v>
      </c>
      <c r="C158" s="1284">
        <v>0.16108450601545629</v>
      </c>
      <c r="D158" s="1285">
        <v>7.0506464063897309E-2</v>
      </c>
      <c r="E158" s="1285">
        <v>2.897006177980696E-2</v>
      </c>
      <c r="F158" s="1285">
        <v>0.10973327664888768</v>
      </c>
      <c r="G158" s="1286">
        <v>0</v>
      </c>
      <c r="H158" s="1287">
        <v>8.8863328250414611E-2</v>
      </c>
      <c r="I158" s="1285">
        <v>4.683574740365614E-2</v>
      </c>
      <c r="J158" s="1285">
        <v>0</v>
      </c>
      <c r="K158" s="1285">
        <v>5.9192245736691455E-2</v>
      </c>
      <c r="L158" s="1288">
        <v>0</v>
      </c>
      <c r="M158" s="1289">
        <v>0.55376544224583701</v>
      </c>
      <c r="N158" s="1285">
        <v>0.20898040502559048</v>
      </c>
      <c r="O158" s="1285">
        <v>0</v>
      </c>
      <c r="P158" s="1285">
        <v>0.55092513499526274</v>
      </c>
      <c r="Q158" s="1286">
        <v>0</v>
      </c>
      <c r="R158" s="1287">
        <v>0.35029118599297981</v>
      </c>
      <c r="S158" s="1285">
        <v>0</v>
      </c>
      <c r="T158" s="1285">
        <v>0</v>
      </c>
      <c r="U158" s="1285">
        <v>2.396153097800326E-2</v>
      </c>
      <c r="V158" s="1285">
        <v>0</v>
      </c>
      <c r="W158" s="1285">
        <v>0</v>
      </c>
      <c r="X158" s="1285">
        <v>0</v>
      </c>
      <c r="Y158" s="1285">
        <v>0.13118573923207744</v>
      </c>
      <c r="Z158" s="1285">
        <v>0.34395265600001157</v>
      </c>
      <c r="AA158" s="1285">
        <v>0</v>
      </c>
      <c r="AB158" s="1285">
        <v>0</v>
      </c>
      <c r="AC158" s="1285">
        <v>0</v>
      </c>
      <c r="AD158" s="1285">
        <v>0</v>
      </c>
      <c r="AE158" s="1285">
        <v>0</v>
      </c>
      <c r="AF158" s="1285">
        <v>0</v>
      </c>
      <c r="AG158" s="1848">
        <v>0.35402585016470522</v>
      </c>
      <c r="AH158" s="962"/>
      <c r="AI158" s="962"/>
      <c r="AJ158" s="962"/>
      <c r="AK158" s="962"/>
      <c r="AL158" s="962"/>
      <c r="AM158" s="962"/>
      <c r="AN158" s="962"/>
      <c r="AO158" s="962"/>
      <c r="AP158" s="962"/>
      <c r="AQ158" s="962"/>
      <c r="AR158" s="962"/>
      <c r="AS158" s="962"/>
      <c r="AT158" s="962"/>
      <c r="AU158" s="962"/>
      <c r="AV158" s="962"/>
      <c r="AW158" s="962"/>
      <c r="AX158" s="962"/>
      <c r="AY158" s="962"/>
      <c r="AZ158" s="240"/>
      <c r="BA158" s="2434"/>
      <c r="BB158" s="173" t="s">
        <v>46</v>
      </c>
      <c r="BC158" s="513">
        <v>25.949304361046295</v>
      </c>
      <c r="BD158" s="445">
        <v>11.390279627946683</v>
      </c>
      <c r="BE158" s="445">
        <v>4.6816879649404957</v>
      </c>
      <c r="BF158" s="445">
        <v>17.735287814223661</v>
      </c>
      <c r="BG158" s="514">
        <v>0</v>
      </c>
      <c r="BH158" s="524">
        <v>10.431436857345162</v>
      </c>
      <c r="BI158" s="445">
        <v>5.5319771891076686</v>
      </c>
      <c r="BJ158" s="445">
        <v>0</v>
      </c>
      <c r="BK158" s="445">
        <v>6.9877606599254758</v>
      </c>
      <c r="BL158" s="514">
        <v>0</v>
      </c>
      <c r="BM158" s="524">
        <v>15.51786750370113</v>
      </c>
      <c r="BN158" s="445">
        <v>5.8583024388390132</v>
      </c>
      <c r="BO158" s="445">
        <v>0</v>
      </c>
      <c r="BP158" s="445">
        <v>15.429215119238679</v>
      </c>
      <c r="BQ158" s="514">
        <v>0</v>
      </c>
      <c r="BR158" s="524">
        <v>13.181180487387779</v>
      </c>
      <c r="BS158" s="445">
        <v>0</v>
      </c>
      <c r="BT158" s="445">
        <v>0</v>
      </c>
      <c r="BU158" s="445">
        <v>2.8806288774254609</v>
      </c>
      <c r="BV158" s="445">
        <v>0</v>
      </c>
      <c r="BW158" s="445">
        <v>0</v>
      </c>
      <c r="BX158" s="445">
        <v>0</v>
      </c>
      <c r="BY158" s="446">
        <v>7.5508079799197017</v>
      </c>
      <c r="BZ158" s="446">
        <v>23.624204574391044</v>
      </c>
      <c r="CA158" s="446">
        <v>0</v>
      </c>
      <c r="CB158" s="446">
        <v>0</v>
      </c>
      <c r="CC158" s="446">
        <v>0</v>
      </c>
      <c r="CD158" s="446">
        <v>0</v>
      </c>
      <c r="CE158" s="446">
        <v>0</v>
      </c>
      <c r="CF158" s="446">
        <v>0</v>
      </c>
      <c r="CG158" s="446">
        <v>12.519737849033145</v>
      </c>
      <c r="CH158" s="1886"/>
      <c r="CI158" s="1886"/>
      <c r="CJ158" s="1886"/>
      <c r="CK158" s="1886"/>
      <c r="CL158" s="1886"/>
      <c r="CM158" s="1886"/>
      <c r="CN158" s="1886"/>
      <c r="CO158" s="1886"/>
      <c r="CP158" s="1886"/>
      <c r="CQ158" s="1886"/>
      <c r="CR158" s="1886"/>
      <c r="CS158" s="1886"/>
      <c r="CT158" s="1886"/>
      <c r="CU158" s="1886"/>
      <c r="CV158" s="1886"/>
      <c r="CW158" s="1886"/>
      <c r="CX158" s="1886"/>
      <c r="CY158" s="1886"/>
      <c r="CZ158" s="1886"/>
    </row>
    <row r="159" spans="1:104" s="272" customFormat="1" ht="15" customHeight="1" x14ac:dyDescent="0.2">
      <c r="B159" s="135"/>
      <c r="C159" s="1240"/>
      <c r="D159" s="1200"/>
      <c r="E159" s="1200"/>
      <c r="F159" s="1200"/>
      <c r="G159" s="1201"/>
      <c r="H159" s="1241"/>
      <c r="I159" s="1200"/>
      <c r="J159" s="1200"/>
      <c r="K159" s="1200"/>
      <c r="L159" s="1242"/>
      <c r="M159" s="1240"/>
      <c r="N159" s="1200"/>
      <c r="O159" s="1200"/>
      <c r="P159" s="1200"/>
      <c r="Q159" s="1201"/>
      <c r="R159" s="1241"/>
      <c r="S159" s="1200"/>
      <c r="T159" s="1200"/>
      <c r="U159" s="1200"/>
      <c r="V159" s="1200"/>
      <c r="W159" s="1200"/>
      <c r="X159" s="1200"/>
      <c r="Y159" s="1200"/>
      <c r="Z159" s="1200"/>
      <c r="AA159" s="1200"/>
      <c r="AB159" s="1200"/>
      <c r="AC159" s="1200"/>
      <c r="AD159" s="1200"/>
      <c r="AE159" s="1200"/>
      <c r="AF159" s="1200"/>
      <c r="AG159" s="1242"/>
      <c r="AH159" s="962"/>
      <c r="AI159" s="962"/>
      <c r="AJ159" s="962"/>
      <c r="AK159" s="962"/>
      <c r="AL159" s="962"/>
      <c r="AM159" s="962"/>
      <c r="AN159" s="962"/>
      <c r="AO159" s="962"/>
      <c r="AP159" s="962"/>
      <c r="AQ159" s="962"/>
      <c r="AR159" s="962"/>
      <c r="AS159" s="962"/>
      <c r="AT159" s="962"/>
      <c r="AU159" s="962"/>
      <c r="AV159" s="962"/>
      <c r="AW159" s="962"/>
      <c r="AX159" s="962"/>
      <c r="AY159" s="962"/>
      <c r="AZ159" s="240"/>
      <c r="BA159" s="2435"/>
      <c r="BB159" s="173" t="s">
        <v>187</v>
      </c>
      <c r="BC159" s="513">
        <v>16109.124957403674</v>
      </c>
      <c r="BD159" s="445">
        <v>16154.943775969403</v>
      </c>
      <c r="BE159" s="445">
        <v>16160.434867293859</v>
      </c>
      <c r="BF159" s="445">
        <v>16162.178288880463</v>
      </c>
      <c r="BG159" s="514">
        <v>16164.220102638697</v>
      </c>
      <c r="BH159" s="524">
        <v>11738.742024099793</v>
      </c>
      <c r="BI159" s="445">
        <v>11811.442105172482</v>
      </c>
      <c r="BJ159" s="445">
        <v>11804.877807246234</v>
      </c>
      <c r="BK159" s="445">
        <v>11805.196057283527</v>
      </c>
      <c r="BL159" s="514">
        <v>11800.252408219851</v>
      </c>
      <c r="BM159" s="524">
        <v>2802.2455573910975</v>
      </c>
      <c r="BN159" s="445">
        <v>2803.2783447432025</v>
      </c>
      <c r="BO159" s="445">
        <v>2803.6420955941503</v>
      </c>
      <c r="BP159" s="445">
        <v>2800.6010506983584</v>
      </c>
      <c r="BQ159" s="514">
        <v>2801.8951577659745</v>
      </c>
      <c r="BR159" s="524">
        <v>3762.9209681718748</v>
      </c>
      <c r="BS159" s="445">
        <v>4197.3968027871988</v>
      </c>
      <c r="BT159" s="445">
        <v>10242.620633185068</v>
      </c>
      <c r="BU159" s="445">
        <v>12021.889920430731</v>
      </c>
      <c r="BV159" s="445">
        <v>5475.5491593123998</v>
      </c>
      <c r="BW159" s="445">
        <v>862.0516551339731</v>
      </c>
      <c r="BX159" s="445">
        <v>7700.6044279132293</v>
      </c>
      <c r="BY159" s="446">
        <v>5755.8146366517431</v>
      </c>
      <c r="BZ159" s="446">
        <v>6868.4466196970579</v>
      </c>
      <c r="CA159" s="446">
        <v>5801.5104177995636</v>
      </c>
      <c r="CB159" s="446">
        <v>2015.7581673646437</v>
      </c>
      <c r="CC159" s="446">
        <v>3870.2120162218212</v>
      </c>
      <c r="CD159" s="446">
        <v>6210.73921036909</v>
      </c>
      <c r="CE159" s="446">
        <v>1317.8794259205042</v>
      </c>
      <c r="CF159" s="446">
        <v>1111.1170594283317</v>
      </c>
      <c r="CG159" s="446">
        <v>3536.3908717989166</v>
      </c>
      <c r="CH159" s="1886"/>
      <c r="CI159" s="1886"/>
      <c r="CJ159" s="1886"/>
      <c r="CK159" s="1886"/>
      <c r="CL159" s="1886"/>
      <c r="CM159" s="1886"/>
      <c r="CN159" s="1886"/>
      <c r="CO159" s="1886"/>
      <c r="CP159" s="1886"/>
      <c r="CQ159" s="1886"/>
      <c r="CR159" s="1886"/>
      <c r="CS159" s="1886"/>
      <c r="CT159" s="1886"/>
      <c r="CU159" s="1886"/>
      <c r="CV159" s="1886"/>
      <c r="CW159" s="1886"/>
      <c r="CX159" s="1886"/>
      <c r="CY159" s="1886"/>
      <c r="CZ159" s="1886"/>
    </row>
    <row r="160" spans="1:104" s="272" customFormat="1" ht="15" customHeight="1" x14ac:dyDescent="0.2">
      <c r="B160" s="135"/>
      <c r="C160" s="1240"/>
      <c r="D160" s="1200"/>
      <c r="E160" s="1200"/>
      <c r="F160" s="1200"/>
      <c r="G160" s="1201"/>
      <c r="H160" s="1241"/>
      <c r="I160" s="1200"/>
      <c r="J160" s="1200"/>
      <c r="K160" s="1200"/>
      <c r="L160" s="1242"/>
      <c r="M160" s="1240"/>
      <c r="N160" s="1200"/>
      <c r="O160" s="1200"/>
      <c r="P160" s="1200"/>
      <c r="Q160" s="1201"/>
      <c r="R160" s="1241"/>
      <c r="S160" s="1200"/>
      <c r="T160" s="1200"/>
      <c r="U160" s="1200"/>
      <c r="V160" s="1200"/>
      <c r="W160" s="1200"/>
      <c r="X160" s="1200"/>
      <c r="Y160" s="1200"/>
      <c r="Z160" s="1200"/>
      <c r="AA160" s="1200"/>
      <c r="AB160" s="1200"/>
      <c r="AC160" s="1200"/>
      <c r="AD160" s="1200"/>
      <c r="AE160" s="1200"/>
      <c r="AF160" s="1200"/>
      <c r="AG160" s="1242"/>
      <c r="AH160" s="962"/>
      <c r="AI160" s="962"/>
      <c r="AJ160" s="962"/>
      <c r="AK160" s="962"/>
      <c r="AL160" s="962"/>
      <c r="AM160" s="962"/>
      <c r="AN160" s="962"/>
      <c r="AO160" s="962"/>
      <c r="AP160" s="962"/>
      <c r="AQ160" s="962"/>
      <c r="AR160" s="962"/>
      <c r="AS160" s="962"/>
      <c r="AT160" s="962"/>
      <c r="AU160" s="962"/>
      <c r="AV160" s="962"/>
      <c r="AW160" s="962"/>
      <c r="AX160" s="962"/>
      <c r="AY160" s="962"/>
      <c r="AZ160" s="240"/>
      <c r="BA160" s="801"/>
      <c r="BB160" s="173"/>
      <c r="BC160" s="513"/>
      <c r="BD160" s="445"/>
      <c r="BE160" s="445"/>
      <c r="BF160" s="445"/>
      <c r="BG160" s="514"/>
      <c r="BH160" s="524"/>
      <c r="BI160" s="445"/>
      <c r="BJ160" s="445"/>
      <c r="BK160" s="445"/>
      <c r="BL160" s="514"/>
      <c r="BM160" s="524"/>
      <c r="BN160" s="445"/>
      <c r="BO160" s="445"/>
      <c r="BP160" s="445"/>
      <c r="BQ160" s="514"/>
      <c r="BR160" s="524"/>
      <c r="BS160" s="445"/>
      <c r="BT160" s="445"/>
      <c r="BU160" s="445"/>
      <c r="BV160" s="445"/>
      <c r="BW160" s="445"/>
      <c r="BX160" s="445"/>
      <c r="BY160" s="446"/>
      <c r="BZ160" s="446"/>
      <c r="CA160" s="446"/>
      <c r="CB160" s="446"/>
      <c r="CC160" s="446"/>
      <c r="CD160" s="446"/>
      <c r="CE160" s="446"/>
      <c r="CF160" s="446"/>
      <c r="CG160" s="446"/>
      <c r="CH160" s="1886"/>
      <c r="CI160" s="1886"/>
      <c r="CJ160" s="1886"/>
      <c r="CK160" s="1886"/>
      <c r="CL160" s="1886"/>
      <c r="CM160" s="1886"/>
      <c r="CN160" s="1886"/>
      <c r="CO160" s="1886"/>
      <c r="CP160" s="1886"/>
      <c r="CQ160" s="1886"/>
      <c r="CR160" s="1886"/>
      <c r="CS160" s="1886"/>
      <c r="CT160" s="1886"/>
      <c r="CU160" s="1886"/>
      <c r="CV160" s="1886"/>
      <c r="CW160" s="1886"/>
      <c r="CX160" s="1886"/>
      <c r="CY160" s="1886"/>
      <c r="CZ160" s="1886"/>
    </row>
    <row r="161" spans="1:104" s="272" customFormat="1" ht="15" customHeight="1" x14ac:dyDescent="0.2">
      <c r="B161" s="135"/>
      <c r="C161" s="1240"/>
      <c r="D161" s="1200"/>
      <c r="E161" s="1200"/>
      <c r="F161" s="1200"/>
      <c r="G161" s="1201"/>
      <c r="H161" s="1241"/>
      <c r="I161" s="1200"/>
      <c r="J161" s="1200"/>
      <c r="K161" s="1200"/>
      <c r="L161" s="1242"/>
      <c r="M161" s="1240"/>
      <c r="N161" s="1200"/>
      <c r="O161" s="1200"/>
      <c r="P161" s="1200"/>
      <c r="Q161" s="1201"/>
      <c r="R161" s="1241"/>
      <c r="S161" s="1200"/>
      <c r="T161" s="1200"/>
      <c r="U161" s="1200"/>
      <c r="V161" s="1200"/>
      <c r="W161" s="1200"/>
      <c r="X161" s="1200"/>
      <c r="Y161" s="1200"/>
      <c r="Z161" s="1200"/>
      <c r="AA161" s="1200"/>
      <c r="AB161" s="1200"/>
      <c r="AC161" s="1200"/>
      <c r="AD161" s="1200"/>
      <c r="AE161" s="1200"/>
      <c r="AF161" s="1200"/>
      <c r="AG161" s="1242"/>
      <c r="AH161" s="962"/>
      <c r="AI161" s="962"/>
      <c r="AJ161" s="962"/>
      <c r="AK161" s="962"/>
      <c r="AL161" s="962"/>
      <c r="AM161" s="962"/>
      <c r="AN161" s="962"/>
      <c r="AO161" s="962"/>
      <c r="AP161" s="962"/>
      <c r="AQ161" s="962"/>
      <c r="AR161" s="962"/>
      <c r="AS161" s="962"/>
      <c r="AT161" s="962"/>
      <c r="AU161" s="962"/>
      <c r="AV161" s="962"/>
      <c r="AW161" s="962"/>
      <c r="AX161" s="962"/>
      <c r="AY161" s="962"/>
      <c r="AZ161" s="240"/>
      <c r="BA161" s="801"/>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446"/>
      <c r="CB161" s="446"/>
      <c r="CC161" s="446"/>
      <c r="CD161" s="446"/>
      <c r="CE161" s="446"/>
      <c r="CF161" s="446"/>
      <c r="CG161" s="446"/>
      <c r="CH161" s="1886"/>
      <c r="CI161" s="1886"/>
      <c r="CJ161" s="1886"/>
      <c r="CK161" s="1886"/>
      <c r="CL161" s="1886"/>
      <c r="CM161" s="1886"/>
      <c r="CN161" s="1886"/>
      <c r="CO161" s="1886"/>
      <c r="CP161" s="1886"/>
      <c r="CQ161" s="1886"/>
      <c r="CR161" s="1886"/>
      <c r="CS161" s="1886"/>
      <c r="CT161" s="1886"/>
      <c r="CU161" s="1886"/>
      <c r="CV161" s="1886"/>
      <c r="CW161" s="1886"/>
      <c r="CX161" s="1886"/>
      <c r="CY161" s="1886"/>
      <c r="CZ161" s="1886"/>
    </row>
    <row r="162" spans="1:104" s="272" customFormat="1" ht="15" customHeight="1" x14ac:dyDescent="0.2">
      <c r="A162" s="1147"/>
      <c r="B162" s="1397"/>
      <c r="C162" s="1240"/>
      <c r="D162" s="1200"/>
      <c r="E162" s="1200"/>
      <c r="F162" s="1200"/>
      <c r="G162" s="1201"/>
      <c r="H162" s="1241"/>
      <c r="I162" s="1200"/>
      <c r="J162" s="1200"/>
      <c r="K162" s="1200"/>
      <c r="L162" s="1242"/>
      <c r="M162" s="1240"/>
      <c r="N162" s="1200"/>
      <c r="O162" s="1200"/>
      <c r="P162" s="1200"/>
      <c r="Q162" s="1201"/>
      <c r="R162" s="1241"/>
      <c r="S162" s="1200"/>
      <c r="T162" s="1200"/>
      <c r="U162" s="1200"/>
      <c r="V162" s="1200"/>
      <c r="W162" s="1200"/>
      <c r="X162" s="1200"/>
      <c r="Y162" s="1200"/>
      <c r="Z162" s="1200"/>
      <c r="AA162" s="1200"/>
      <c r="AB162" s="1200"/>
      <c r="AC162" s="1200"/>
      <c r="AD162" s="1200"/>
      <c r="AE162" s="1200"/>
      <c r="AF162" s="1200"/>
      <c r="AG162" s="1242"/>
      <c r="AH162" s="962"/>
      <c r="AI162" s="962"/>
      <c r="AJ162" s="962"/>
      <c r="AK162" s="962"/>
      <c r="AL162" s="962"/>
      <c r="AM162" s="962"/>
      <c r="AN162" s="962"/>
      <c r="AO162" s="962"/>
      <c r="AP162" s="962"/>
      <c r="AQ162" s="962"/>
      <c r="AR162" s="962"/>
      <c r="AS162" s="962"/>
      <c r="AT162" s="962"/>
      <c r="AU162" s="962"/>
      <c r="AV162" s="962"/>
      <c r="AW162" s="962"/>
      <c r="AX162" s="962"/>
      <c r="AY162" s="962"/>
      <c r="AZ162" s="240"/>
      <c r="BA162" s="801"/>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446"/>
      <c r="CB162" s="446"/>
      <c r="CC162" s="446"/>
      <c r="CD162" s="446"/>
      <c r="CE162" s="446"/>
      <c r="CF162" s="446"/>
      <c r="CG162" s="446"/>
      <c r="CH162" s="1886"/>
      <c r="CI162" s="1886"/>
      <c r="CJ162" s="1886"/>
      <c r="CK162" s="1886"/>
      <c r="CL162" s="1886"/>
      <c r="CM162" s="1886"/>
      <c r="CN162" s="1886"/>
      <c r="CO162" s="1886"/>
      <c r="CP162" s="1886"/>
      <c r="CQ162" s="1886"/>
      <c r="CR162" s="1886"/>
      <c r="CS162" s="1886"/>
      <c r="CT162" s="1886"/>
      <c r="CU162" s="1886"/>
      <c r="CV162" s="1886"/>
      <c r="CW162" s="1886"/>
      <c r="CX162" s="1886"/>
      <c r="CY162" s="1886"/>
      <c r="CZ162" s="1886"/>
    </row>
    <row r="163" spans="1:104" s="272" customFormat="1" ht="15" customHeight="1" x14ac:dyDescent="0.2">
      <c r="A163" s="1045"/>
      <c r="B163" s="1398"/>
      <c r="C163" s="1240"/>
      <c r="D163" s="1200"/>
      <c r="E163" s="1200"/>
      <c r="F163" s="1200"/>
      <c r="G163" s="1201"/>
      <c r="H163" s="1241"/>
      <c r="I163" s="1200"/>
      <c r="J163" s="1200"/>
      <c r="K163" s="1200"/>
      <c r="L163" s="1242"/>
      <c r="M163" s="1240"/>
      <c r="N163" s="1200"/>
      <c r="O163" s="1200"/>
      <c r="P163" s="1200"/>
      <c r="Q163" s="1201"/>
      <c r="R163" s="1241"/>
      <c r="S163" s="1200"/>
      <c r="T163" s="1200"/>
      <c r="U163" s="1200"/>
      <c r="V163" s="1200"/>
      <c r="W163" s="1200"/>
      <c r="X163" s="1200"/>
      <c r="Y163" s="1200"/>
      <c r="Z163" s="1200"/>
      <c r="AA163" s="1200"/>
      <c r="AB163" s="1200"/>
      <c r="AC163" s="1200"/>
      <c r="AD163" s="1200"/>
      <c r="AE163" s="1200"/>
      <c r="AF163" s="1200"/>
      <c r="AG163" s="1242"/>
      <c r="AH163" s="962"/>
      <c r="AI163" s="962"/>
      <c r="AJ163" s="962"/>
      <c r="AK163" s="962"/>
      <c r="AL163" s="962"/>
      <c r="AM163" s="962"/>
      <c r="AN163" s="962"/>
      <c r="AO163" s="962"/>
      <c r="AP163" s="962"/>
      <c r="AQ163" s="962"/>
      <c r="AR163" s="962"/>
      <c r="AS163" s="962"/>
      <c r="AT163" s="962"/>
      <c r="AU163" s="962"/>
      <c r="AV163" s="962"/>
      <c r="AW163" s="962"/>
      <c r="AX163" s="962"/>
      <c r="AY163" s="962"/>
      <c r="AZ163" s="240"/>
      <c r="BA163" s="801"/>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446"/>
      <c r="CE163" s="446"/>
      <c r="CF163" s="446"/>
      <c r="CG163" s="446"/>
      <c r="CH163" s="1886"/>
      <c r="CI163" s="1886"/>
      <c r="CJ163" s="1886"/>
      <c r="CK163" s="1886"/>
      <c r="CL163" s="1886"/>
      <c r="CM163" s="1886"/>
      <c r="CN163" s="1886"/>
      <c r="CO163" s="1886"/>
      <c r="CP163" s="1886"/>
      <c r="CQ163" s="1886"/>
      <c r="CR163" s="1886"/>
      <c r="CS163" s="1886"/>
      <c r="CT163" s="1886"/>
      <c r="CU163" s="1886"/>
      <c r="CV163" s="1886"/>
      <c r="CW163" s="1886"/>
      <c r="CX163" s="1886"/>
      <c r="CY163" s="1886"/>
      <c r="CZ163" s="1886"/>
    </row>
    <row r="164" spans="1:104" s="807" customFormat="1" ht="15" customHeight="1" x14ac:dyDescent="0.2">
      <c r="A164" s="1130"/>
      <c r="B164" s="1157"/>
      <c r="C164" s="1290"/>
      <c r="D164" s="1291"/>
      <c r="E164" s="1291"/>
      <c r="F164" s="1291"/>
      <c r="G164" s="1292"/>
      <c r="H164" s="1293"/>
      <c r="I164" s="1291"/>
      <c r="J164" s="1291"/>
      <c r="K164" s="1291"/>
      <c r="L164" s="1294"/>
      <c r="M164" s="1295"/>
      <c r="N164" s="1291"/>
      <c r="O164" s="1291"/>
      <c r="P164" s="1291"/>
      <c r="Q164" s="1292"/>
      <c r="R164" s="1293"/>
      <c r="S164" s="1291"/>
      <c r="T164" s="1291"/>
      <c r="U164" s="1291"/>
      <c r="V164" s="1291"/>
      <c r="W164" s="1291"/>
      <c r="X164" s="1291"/>
      <c r="Y164" s="1291"/>
      <c r="Z164" s="1291"/>
      <c r="AA164" s="1291"/>
      <c r="AB164" s="1296"/>
      <c r="AC164" s="1200"/>
      <c r="AD164" s="1200"/>
      <c r="AE164" s="1200"/>
      <c r="AF164" s="1200"/>
      <c r="AG164" s="1242"/>
      <c r="AH164" s="962"/>
      <c r="AI164" s="962"/>
      <c r="AJ164" s="962"/>
      <c r="AK164" s="962"/>
      <c r="AL164" s="962"/>
      <c r="AM164" s="962"/>
      <c r="AN164" s="962"/>
      <c r="AO164" s="962"/>
      <c r="AP164" s="962"/>
      <c r="AQ164" s="962"/>
      <c r="AR164" s="962"/>
      <c r="AS164" s="962"/>
      <c r="AT164" s="962"/>
      <c r="AU164" s="962"/>
      <c r="AV164" s="962"/>
      <c r="AW164" s="962"/>
      <c r="AX164" s="962"/>
      <c r="AY164" s="962"/>
      <c r="AZ164" s="240"/>
      <c r="BA164" s="801"/>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446"/>
      <c r="CE164" s="446"/>
      <c r="CF164" s="446"/>
      <c r="CG164" s="446"/>
      <c r="CH164" s="1886"/>
      <c r="CI164" s="1886"/>
      <c r="CJ164" s="1886"/>
      <c r="CK164" s="1886"/>
      <c r="CL164" s="1886"/>
      <c r="CM164" s="1886"/>
      <c r="CN164" s="1886"/>
      <c r="CO164" s="1886"/>
      <c r="CP164" s="1886"/>
      <c r="CQ164" s="1886"/>
      <c r="CR164" s="1886"/>
      <c r="CS164" s="1886"/>
      <c r="CT164" s="1886"/>
      <c r="CU164" s="1886"/>
      <c r="CV164" s="1886"/>
      <c r="CW164" s="1886"/>
      <c r="CX164" s="1886"/>
      <c r="CY164" s="1886"/>
      <c r="CZ164" s="1886"/>
    </row>
    <row r="165" spans="1:104" s="807" customFormat="1" ht="15" customHeight="1" x14ac:dyDescent="0.2">
      <c r="A165" s="1131"/>
      <c r="B165" s="1399"/>
      <c r="C165" s="1056"/>
      <c r="D165" s="1057"/>
      <c r="E165" s="1057"/>
      <c r="F165" s="1057"/>
      <c r="G165" s="1116"/>
      <c r="H165" s="1102"/>
      <c r="I165" s="1057"/>
      <c r="J165" s="1057"/>
      <c r="K165" s="1057"/>
      <c r="L165" s="1074"/>
      <c r="M165" s="1087"/>
      <c r="N165" s="1057"/>
      <c r="O165" s="1057"/>
      <c r="P165" s="1057"/>
      <c r="Q165" s="1116"/>
      <c r="R165" s="1102"/>
      <c r="S165" s="1057"/>
      <c r="T165" s="1057"/>
      <c r="U165" s="1057"/>
      <c r="V165" s="1057"/>
      <c r="W165" s="1057"/>
      <c r="X165" s="1057"/>
      <c r="Y165" s="1057"/>
      <c r="Z165" s="1057"/>
      <c r="AA165" s="1057"/>
      <c r="AB165" s="1057"/>
      <c r="AC165" s="1057"/>
      <c r="AD165" s="1057"/>
      <c r="AE165" s="1057"/>
      <c r="AF165" s="1057"/>
      <c r="AG165" s="1852"/>
      <c r="AH165" s="962"/>
      <c r="AI165" s="962"/>
      <c r="AJ165" s="962"/>
      <c r="AK165" s="962"/>
      <c r="AL165" s="962"/>
      <c r="AM165" s="962"/>
      <c r="AN165" s="962"/>
      <c r="AO165" s="962"/>
      <c r="AP165" s="962"/>
      <c r="AQ165" s="962"/>
      <c r="AR165" s="962"/>
      <c r="AS165" s="962"/>
      <c r="AT165" s="962"/>
      <c r="AU165" s="962"/>
      <c r="AV165" s="962"/>
      <c r="AW165" s="962"/>
      <c r="AX165" s="962"/>
      <c r="AY165" s="962"/>
      <c r="AZ165" s="240"/>
      <c r="BA165" s="801"/>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446"/>
      <c r="CE165" s="446"/>
      <c r="CF165" s="446"/>
      <c r="CG165" s="446"/>
      <c r="CH165" s="1886"/>
      <c r="CI165" s="1886"/>
      <c r="CJ165" s="1886"/>
      <c r="CK165" s="1886"/>
      <c r="CL165" s="1886"/>
      <c r="CM165" s="1886"/>
      <c r="CN165" s="1886"/>
      <c r="CO165" s="1886"/>
      <c r="CP165" s="1886"/>
      <c r="CQ165" s="1886"/>
      <c r="CR165" s="1886"/>
      <c r="CS165" s="1886"/>
      <c r="CT165" s="1886"/>
      <c r="CU165" s="1886"/>
      <c r="CV165" s="1886"/>
      <c r="CW165" s="1886"/>
      <c r="CX165" s="1886"/>
      <c r="CY165" s="1886"/>
      <c r="CZ165" s="1886"/>
    </row>
    <row r="166" spans="1:104" s="807" customFormat="1" ht="15" customHeight="1" x14ac:dyDescent="0.2">
      <c r="A166" s="1132"/>
      <c r="B166" s="1400"/>
      <c r="C166" s="1058"/>
      <c r="D166" s="1059"/>
      <c r="E166" s="1059"/>
      <c r="F166" s="1059"/>
      <c r="G166" s="1117"/>
      <c r="H166" s="1103"/>
      <c r="I166" s="1059"/>
      <c r="J166" s="1059"/>
      <c r="K166" s="1059"/>
      <c r="L166" s="1075"/>
      <c r="M166" s="1088"/>
      <c r="N166" s="1059"/>
      <c r="O166" s="1059"/>
      <c r="P166" s="1059"/>
      <c r="Q166" s="1117"/>
      <c r="R166" s="1103"/>
      <c r="S166" s="1059"/>
      <c r="T166" s="1059"/>
      <c r="U166" s="1059"/>
      <c r="V166" s="1059"/>
      <c r="W166" s="1059"/>
      <c r="X166" s="1059"/>
      <c r="Y166" s="1059"/>
      <c r="Z166" s="1059"/>
      <c r="AA166" s="1059"/>
      <c r="AB166" s="1059"/>
      <c r="AC166" s="1059"/>
      <c r="AD166" s="1059"/>
      <c r="AE166" s="1059"/>
      <c r="AF166" s="1059"/>
      <c r="AG166" s="1853"/>
      <c r="AH166" s="962"/>
      <c r="AI166" s="962"/>
      <c r="AJ166" s="962"/>
      <c r="AK166" s="962"/>
      <c r="AL166" s="962"/>
      <c r="AM166" s="962"/>
      <c r="AN166" s="962"/>
      <c r="AO166" s="962"/>
      <c r="AP166" s="962"/>
      <c r="AQ166" s="962"/>
      <c r="AR166" s="962"/>
      <c r="AS166" s="962"/>
      <c r="AT166" s="962"/>
      <c r="AU166" s="962"/>
      <c r="AV166" s="962"/>
      <c r="AW166" s="962"/>
      <c r="AX166" s="962"/>
      <c r="AY166" s="962"/>
      <c r="AZ166" s="240"/>
      <c r="BA166" s="801"/>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446"/>
      <c r="CF166" s="446"/>
      <c r="CG166" s="446"/>
      <c r="CH166" s="1886"/>
      <c r="CI166" s="1886"/>
      <c r="CJ166" s="1886"/>
      <c r="CK166" s="1886"/>
      <c r="CL166" s="1886"/>
      <c r="CM166" s="1886"/>
      <c r="CN166" s="1886"/>
      <c r="CO166" s="1886"/>
      <c r="CP166" s="1886"/>
      <c r="CQ166" s="1886"/>
      <c r="CR166" s="1886"/>
      <c r="CS166" s="1886"/>
      <c r="CT166" s="1886"/>
      <c r="CU166" s="1886"/>
      <c r="CV166" s="1886"/>
      <c r="CW166" s="1886"/>
      <c r="CX166" s="1886"/>
      <c r="CY166" s="1886"/>
      <c r="CZ166" s="1886"/>
    </row>
    <row r="167" spans="1:104" s="807" customFormat="1" ht="15" customHeight="1" x14ac:dyDescent="0.2">
      <c r="A167" s="1133"/>
      <c r="B167" s="1401"/>
      <c r="C167" s="1297"/>
      <c r="D167" s="1298"/>
      <c r="E167" s="1298"/>
      <c r="F167" s="1298"/>
      <c r="G167" s="1299"/>
      <c r="H167" s="1300"/>
      <c r="I167" s="1298"/>
      <c r="J167" s="1298"/>
      <c r="K167" s="1298"/>
      <c r="L167" s="1301"/>
      <c r="M167" s="1302"/>
      <c r="N167" s="1298"/>
      <c r="O167" s="1298"/>
      <c r="P167" s="1298"/>
      <c r="Q167" s="1299"/>
      <c r="R167" s="1300"/>
      <c r="S167" s="1298"/>
      <c r="T167" s="1298"/>
      <c r="U167" s="1298"/>
      <c r="V167" s="1298"/>
      <c r="W167" s="1298"/>
      <c r="X167" s="1298"/>
      <c r="Y167" s="1298"/>
      <c r="Z167" s="1298"/>
      <c r="AA167" s="1298"/>
      <c r="AB167" s="1298"/>
      <c r="AC167" s="1298"/>
      <c r="AD167" s="1298"/>
      <c r="AE167" s="1298"/>
      <c r="AF167" s="1298"/>
      <c r="AG167" s="1854"/>
      <c r="AH167" s="962"/>
      <c r="AI167" s="962"/>
      <c r="AJ167" s="962"/>
      <c r="AK167" s="962"/>
      <c r="AL167" s="962"/>
      <c r="AM167" s="962"/>
      <c r="AN167" s="962"/>
      <c r="AO167" s="962"/>
      <c r="AP167" s="962"/>
      <c r="AQ167" s="962"/>
      <c r="AR167" s="962"/>
      <c r="AS167" s="962"/>
      <c r="AT167" s="962"/>
      <c r="AU167" s="962"/>
      <c r="AV167" s="962"/>
      <c r="AW167" s="962"/>
      <c r="AX167" s="962"/>
      <c r="AY167" s="962"/>
      <c r="AZ167" s="240"/>
      <c r="BA167" s="801"/>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446"/>
      <c r="CF167" s="446"/>
      <c r="CG167" s="446"/>
      <c r="CH167" s="1886"/>
      <c r="CI167" s="1886"/>
      <c r="CJ167" s="1886"/>
      <c r="CK167" s="1886"/>
      <c r="CL167" s="1886"/>
      <c r="CM167" s="1886"/>
      <c r="CN167" s="1886"/>
      <c r="CO167" s="1886"/>
      <c r="CP167" s="1886"/>
      <c r="CQ167" s="1886"/>
      <c r="CR167" s="1886"/>
      <c r="CS167" s="1886"/>
      <c r="CT167" s="1886"/>
      <c r="CU167" s="1886"/>
      <c r="CV167" s="1886"/>
      <c r="CW167" s="1886"/>
      <c r="CX167" s="1886"/>
      <c r="CY167" s="1886"/>
      <c r="CZ167" s="1886"/>
    </row>
    <row r="168" spans="1:104" s="807" customFormat="1" ht="15" customHeight="1" x14ac:dyDescent="0.2">
      <c r="A168" s="1134"/>
      <c r="B168" s="1402"/>
      <c r="C168" s="1303"/>
      <c r="D168" s="1304"/>
      <c r="E168" s="1304"/>
      <c r="F168" s="1304"/>
      <c r="G168" s="1305"/>
      <c r="H168" s="1306"/>
      <c r="I168" s="1304"/>
      <c r="J168" s="1304"/>
      <c r="K168" s="1304"/>
      <c r="L168" s="1307"/>
      <c r="M168" s="1308"/>
      <c r="N168" s="1304"/>
      <c r="O168" s="1304"/>
      <c r="P168" s="1304"/>
      <c r="Q168" s="1305"/>
      <c r="R168" s="1306"/>
      <c r="S168" s="1304"/>
      <c r="T168" s="1304"/>
      <c r="U168" s="1304"/>
      <c r="V168" s="1304"/>
      <c r="W168" s="1304"/>
      <c r="X168" s="1304"/>
      <c r="Y168" s="1304"/>
      <c r="Z168" s="1304"/>
      <c r="AA168" s="1304"/>
      <c r="AB168" s="1304"/>
      <c r="AC168" s="1304"/>
      <c r="AD168" s="1304"/>
      <c r="AE168" s="1304"/>
      <c r="AF168" s="1304"/>
      <c r="AG168" s="1855"/>
      <c r="AH168" s="962"/>
      <c r="AI168" s="962"/>
      <c r="AJ168" s="962"/>
      <c r="AK168" s="962"/>
      <c r="AL168" s="962"/>
      <c r="AM168" s="962"/>
      <c r="AN168" s="962"/>
      <c r="AO168" s="962"/>
      <c r="AP168" s="962"/>
      <c r="AQ168" s="962"/>
      <c r="AR168" s="962"/>
      <c r="AS168" s="962"/>
      <c r="AT168" s="962"/>
      <c r="AU168" s="962"/>
      <c r="AV168" s="962"/>
      <c r="AW168" s="962"/>
      <c r="AX168" s="962"/>
      <c r="AY168" s="962"/>
      <c r="AZ168" s="240"/>
      <c r="BA168" s="80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446"/>
      <c r="CF168" s="446"/>
      <c r="CG168" s="446"/>
      <c r="CH168" s="1886"/>
      <c r="CI168" s="1886"/>
      <c r="CJ168" s="1886"/>
      <c r="CK168" s="1886"/>
      <c r="CL168" s="1886"/>
      <c r="CM168" s="1886"/>
      <c r="CN168" s="1886"/>
      <c r="CO168" s="1886"/>
      <c r="CP168" s="1886"/>
      <c r="CQ168" s="1886"/>
      <c r="CR168" s="1886"/>
      <c r="CS168" s="1886"/>
      <c r="CT168" s="1886"/>
      <c r="CU168" s="1886"/>
      <c r="CV168" s="1886"/>
      <c r="CW168" s="1886"/>
      <c r="CX168" s="1886"/>
      <c r="CY168" s="1886"/>
      <c r="CZ168" s="1886"/>
    </row>
    <row r="169" spans="1:104" s="807" customFormat="1" ht="15" customHeight="1" x14ac:dyDescent="0.2">
      <c r="A169" s="1134"/>
      <c r="B169" s="1402"/>
      <c r="C169" s="1303"/>
      <c r="D169" s="1304"/>
      <c r="E169" s="1304"/>
      <c r="F169" s="1304"/>
      <c r="G169" s="1305"/>
      <c r="H169" s="1306"/>
      <c r="I169" s="1304"/>
      <c r="J169" s="1304"/>
      <c r="K169" s="1304"/>
      <c r="L169" s="1307"/>
      <c r="M169" s="1308"/>
      <c r="N169" s="1304"/>
      <c r="O169" s="1304"/>
      <c r="P169" s="1304"/>
      <c r="Q169" s="1305"/>
      <c r="R169" s="1306"/>
      <c r="S169" s="1304"/>
      <c r="T169" s="1304"/>
      <c r="U169" s="1304"/>
      <c r="V169" s="1304"/>
      <c r="W169" s="1304"/>
      <c r="X169" s="1304"/>
      <c r="Y169" s="1304"/>
      <c r="Z169" s="1304"/>
      <c r="AA169" s="1304"/>
      <c r="AB169" s="1304"/>
      <c r="AC169" s="1304"/>
      <c r="AD169" s="1304"/>
      <c r="AE169" s="1304"/>
      <c r="AF169" s="1304"/>
      <c r="AG169" s="1855"/>
      <c r="AH169" s="962"/>
      <c r="AI169" s="962"/>
      <c r="AJ169" s="962"/>
      <c r="AK169" s="962"/>
      <c r="AL169" s="962"/>
      <c r="AM169" s="962"/>
      <c r="AN169" s="962"/>
      <c r="AO169" s="962"/>
      <c r="AP169" s="962"/>
      <c r="AQ169" s="962"/>
      <c r="AR169" s="962"/>
      <c r="AS169" s="962"/>
      <c r="AT169" s="962"/>
      <c r="AU169" s="962"/>
      <c r="AV169" s="962"/>
      <c r="AW169" s="962"/>
      <c r="AX169" s="962"/>
      <c r="AY169" s="962"/>
      <c r="AZ169" s="240"/>
      <c r="BA169" s="80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446"/>
      <c r="CF169" s="446"/>
      <c r="CG169" s="446"/>
      <c r="CH169" s="1886"/>
      <c r="CI169" s="1886"/>
      <c r="CJ169" s="1886"/>
      <c r="CK169" s="1886"/>
      <c r="CL169" s="1886"/>
      <c r="CM169" s="1886"/>
      <c r="CN169" s="1886"/>
      <c r="CO169" s="1886"/>
      <c r="CP169" s="1886"/>
      <c r="CQ169" s="1886"/>
      <c r="CR169" s="1886"/>
      <c r="CS169" s="1886"/>
      <c r="CT169" s="1886"/>
      <c r="CU169" s="1886"/>
      <c r="CV169" s="1886"/>
      <c r="CW169" s="1886"/>
      <c r="CX169" s="1886"/>
      <c r="CY169" s="1886"/>
      <c r="CZ169" s="1886"/>
    </row>
    <row r="170" spans="1:104" s="807" customFormat="1" ht="15" customHeight="1" x14ac:dyDescent="0.2">
      <c r="A170" s="1134"/>
      <c r="B170" s="1402"/>
      <c r="C170" s="1303"/>
      <c r="D170" s="1304"/>
      <c r="E170" s="1304"/>
      <c r="F170" s="1304"/>
      <c r="G170" s="1305"/>
      <c r="H170" s="1306"/>
      <c r="I170" s="1304"/>
      <c r="J170" s="1304"/>
      <c r="K170" s="1304"/>
      <c r="L170" s="1307"/>
      <c r="M170" s="1308"/>
      <c r="N170" s="1304"/>
      <c r="O170" s="1304"/>
      <c r="P170" s="1304"/>
      <c r="Q170" s="1305"/>
      <c r="R170" s="1306"/>
      <c r="S170" s="1304"/>
      <c r="T170" s="1304"/>
      <c r="U170" s="1304"/>
      <c r="V170" s="1304"/>
      <c r="W170" s="1304"/>
      <c r="X170" s="1304"/>
      <c r="Y170" s="1304"/>
      <c r="Z170" s="1304"/>
      <c r="AA170" s="1304"/>
      <c r="AB170" s="1304"/>
      <c r="AC170" s="1304"/>
      <c r="AD170" s="1304"/>
      <c r="AE170" s="1304"/>
      <c r="AF170" s="1304"/>
      <c r="AG170" s="1855"/>
      <c r="AH170" s="962"/>
      <c r="AI170" s="962"/>
      <c r="AJ170" s="962"/>
      <c r="AK170" s="962"/>
      <c r="AL170" s="962"/>
      <c r="AM170" s="962"/>
      <c r="AN170" s="962"/>
      <c r="AO170" s="962"/>
      <c r="AP170" s="962"/>
      <c r="AQ170" s="962"/>
      <c r="AR170" s="962"/>
      <c r="AS170" s="962"/>
      <c r="AT170" s="962"/>
      <c r="AU170" s="962"/>
      <c r="AV170" s="962"/>
      <c r="AW170" s="962"/>
      <c r="AX170" s="962"/>
      <c r="AY170" s="962"/>
      <c r="AZ170" s="240"/>
      <c r="BA170" s="80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446"/>
      <c r="CF170" s="446"/>
      <c r="CG170" s="446"/>
      <c r="CH170" s="1886"/>
      <c r="CI170" s="1886"/>
      <c r="CJ170" s="1886"/>
      <c r="CK170" s="1886"/>
      <c r="CL170" s="1886"/>
      <c r="CM170" s="1886"/>
      <c r="CN170" s="1886"/>
      <c r="CO170" s="1886"/>
      <c r="CP170" s="1886"/>
      <c r="CQ170" s="1886"/>
      <c r="CR170" s="1886"/>
      <c r="CS170" s="1886"/>
      <c r="CT170" s="1886"/>
      <c r="CU170" s="1886"/>
      <c r="CV170" s="1886"/>
      <c r="CW170" s="1886"/>
      <c r="CX170" s="1886"/>
      <c r="CY170" s="1886"/>
      <c r="CZ170" s="1886"/>
    </row>
    <row r="171" spans="1:104" s="807" customFormat="1" ht="15" customHeight="1" x14ac:dyDescent="0.2">
      <c r="A171" s="1134"/>
      <c r="B171" s="1402"/>
      <c r="C171" s="1303"/>
      <c r="D171" s="1304"/>
      <c r="E171" s="1304"/>
      <c r="F171" s="1304"/>
      <c r="G171" s="1305"/>
      <c r="H171" s="1306"/>
      <c r="I171" s="1304"/>
      <c r="J171" s="1304"/>
      <c r="K171" s="1304"/>
      <c r="L171" s="1307"/>
      <c r="M171" s="1308"/>
      <c r="N171" s="1304"/>
      <c r="O171" s="1304"/>
      <c r="P171" s="1304"/>
      <c r="Q171" s="1305"/>
      <c r="R171" s="1306"/>
      <c r="S171" s="1304"/>
      <c r="T171" s="1304"/>
      <c r="U171" s="1304"/>
      <c r="V171" s="1304"/>
      <c r="W171" s="1304"/>
      <c r="X171" s="1304"/>
      <c r="Y171" s="1304"/>
      <c r="Z171" s="1304"/>
      <c r="AA171" s="1304"/>
      <c r="AB171" s="1304"/>
      <c r="AC171" s="1304"/>
      <c r="AD171" s="1304"/>
      <c r="AE171" s="1304"/>
      <c r="AF171" s="1304"/>
      <c r="AG171" s="1855"/>
      <c r="AH171" s="962"/>
      <c r="AI171" s="962"/>
      <c r="AJ171" s="962"/>
      <c r="AK171" s="962"/>
      <c r="AL171" s="962"/>
      <c r="AM171" s="962"/>
      <c r="AN171" s="962"/>
      <c r="AO171" s="962"/>
      <c r="AP171" s="962"/>
      <c r="AQ171" s="962"/>
      <c r="AR171" s="962"/>
      <c r="AS171" s="962"/>
      <c r="AT171" s="962"/>
      <c r="AU171" s="962"/>
      <c r="AV171" s="962"/>
      <c r="AW171" s="962"/>
      <c r="AX171" s="962"/>
      <c r="AY171" s="962"/>
      <c r="AZ171" s="240"/>
      <c r="BA171" s="80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446"/>
      <c r="CF171" s="446"/>
      <c r="CG171" s="446"/>
      <c r="CH171" s="1886"/>
      <c r="CI171" s="1886"/>
      <c r="CJ171" s="1886"/>
      <c r="CK171" s="1886"/>
      <c r="CL171" s="1886"/>
      <c r="CM171" s="1886"/>
      <c r="CN171" s="1886"/>
      <c r="CO171" s="1886"/>
      <c r="CP171" s="1886"/>
      <c r="CQ171" s="1886"/>
      <c r="CR171" s="1886"/>
      <c r="CS171" s="1886"/>
      <c r="CT171" s="1886"/>
      <c r="CU171" s="1886"/>
      <c r="CV171" s="1886"/>
      <c r="CW171" s="1886"/>
      <c r="CX171" s="1886"/>
      <c r="CY171" s="1886"/>
      <c r="CZ171" s="1886"/>
    </row>
    <row r="172" spans="1:104" s="807" customFormat="1" ht="15" customHeight="1" x14ac:dyDescent="0.2">
      <c r="A172" s="1134"/>
      <c r="B172" s="1402"/>
      <c r="C172" s="1303"/>
      <c r="D172" s="1304"/>
      <c r="E172" s="1304"/>
      <c r="F172" s="1304"/>
      <c r="G172" s="1305"/>
      <c r="H172" s="1306"/>
      <c r="I172" s="1304"/>
      <c r="J172" s="1304"/>
      <c r="K172" s="1304"/>
      <c r="L172" s="1307"/>
      <c r="M172" s="1308"/>
      <c r="N172" s="1304"/>
      <c r="O172" s="1304"/>
      <c r="P172" s="1304"/>
      <c r="Q172" s="1305"/>
      <c r="R172" s="1306"/>
      <c r="S172" s="1304"/>
      <c r="T172" s="1304"/>
      <c r="U172" s="1304"/>
      <c r="V172" s="1304"/>
      <c r="W172" s="1304"/>
      <c r="X172" s="1304"/>
      <c r="Y172" s="1304"/>
      <c r="Z172" s="1304"/>
      <c r="AA172" s="1304"/>
      <c r="AB172" s="1304"/>
      <c r="AC172" s="1304"/>
      <c r="AD172" s="1304"/>
      <c r="AE172" s="1304"/>
      <c r="AF172" s="1304"/>
      <c r="AG172" s="1855"/>
      <c r="AH172" s="962"/>
      <c r="AI172" s="962"/>
      <c r="AJ172" s="962"/>
      <c r="AK172" s="962"/>
      <c r="AL172" s="962"/>
      <c r="AM172" s="962"/>
      <c r="AN172" s="962"/>
      <c r="AO172" s="962"/>
      <c r="AP172" s="962"/>
      <c r="AQ172" s="962"/>
      <c r="AR172" s="962"/>
      <c r="AS172" s="962"/>
      <c r="AT172" s="962"/>
      <c r="AU172" s="962"/>
      <c r="AV172" s="962"/>
      <c r="AW172" s="962"/>
      <c r="AX172" s="962"/>
      <c r="AY172" s="962"/>
      <c r="AZ172" s="240"/>
      <c r="BA172" s="80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446"/>
      <c r="CF172" s="446"/>
      <c r="CG172" s="446"/>
      <c r="CH172" s="1886"/>
      <c r="CI172" s="1886"/>
      <c r="CJ172" s="1886"/>
      <c r="CK172" s="1886"/>
      <c r="CL172" s="1886"/>
      <c r="CM172" s="1886"/>
      <c r="CN172" s="1886"/>
      <c r="CO172" s="1886"/>
      <c r="CP172" s="1886"/>
      <c r="CQ172" s="1886"/>
      <c r="CR172" s="1886"/>
      <c r="CS172" s="1886"/>
      <c r="CT172" s="1886"/>
      <c r="CU172" s="1886"/>
      <c r="CV172" s="1886"/>
      <c r="CW172" s="1886"/>
      <c r="CX172" s="1886"/>
      <c r="CY172" s="1886"/>
      <c r="CZ172" s="1886"/>
    </row>
    <row r="173" spans="1:104" s="807" customFormat="1" ht="15" customHeight="1" x14ac:dyDescent="0.2">
      <c r="A173" s="1134"/>
      <c r="B173" s="1402"/>
      <c r="C173" s="1303"/>
      <c r="D173" s="1304"/>
      <c r="E173" s="1304"/>
      <c r="F173" s="1304"/>
      <c r="G173" s="1305"/>
      <c r="H173" s="1306"/>
      <c r="I173" s="1304"/>
      <c r="J173" s="1304"/>
      <c r="K173" s="1304"/>
      <c r="L173" s="1307"/>
      <c r="M173" s="1308"/>
      <c r="N173" s="1304"/>
      <c r="O173" s="1304"/>
      <c r="P173" s="1304"/>
      <c r="Q173" s="1305"/>
      <c r="R173" s="1306"/>
      <c r="S173" s="1304"/>
      <c r="T173" s="1304"/>
      <c r="U173" s="1304"/>
      <c r="V173" s="1304"/>
      <c r="W173" s="1304"/>
      <c r="X173" s="1304"/>
      <c r="Y173" s="1304"/>
      <c r="Z173" s="1304"/>
      <c r="AA173" s="1304"/>
      <c r="AB173" s="1304"/>
      <c r="AC173" s="1304"/>
      <c r="AD173" s="1304"/>
      <c r="AE173" s="1304"/>
      <c r="AF173" s="1304"/>
      <c r="AG173" s="1855"/>
      <c r="AH173" s="962"/>
      <c r="AI173" s="962"/>
      <c r="AJ173" s="962"/>
      <c r="AK173" s="962"/>
      <c r="AL173" s="962"/>
      <c r="AM173" s="962"/>
      <c r="AN173" s="962"/>
      <c r="AO173" s="962"/>
      <c r="AP173" s="962"/>
      <c r="AQ173" s="962"/>
      <c r="AR173" s="962"/>
      <c r="AS173" s="962"/>
      <c r="AT173" s="962"/>
      <c r="AU173" s="962"/>
      <c r="AV173" s="962"/>
      <c r="AW173" s="962"/>
      <c r="AX173" s="962"/>
      <c r="AY173" s="962"/>
      <c r="AZ173" s="240"/>
      <c r="BA173" s="80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446"/>
      <c r="CF173" s="446"/>
      <c r="CG173" s="446"/>
      <c r="CH173" s="1886"/>
      <c r="CI173" s="1886"/>
      <c r="CJ173" s="1886"/>
      <c r="CK173" s="1886"/>
      <c r="CL173" s="1886"/>
      <c r="CM173" s="1886"/>
      <c r="CN173" s="1886"/>
      <c r="CO173" s="1886"/>
      <c r="CP173" s="1886"/>
      <c r="CQ173" s="1886"/>
      <c r="CR173" s="1886"/>
      <c r="CS173" s="1886"/>
      <c r="CT173" s="1886"/>
      <c r="CU173" s="1886"/>
      <c r="CV173" s="1886"/>
      <c r="CW173" s="1886"/>
      <c r="CX173" s="1886"/>
      <c r="CY173" s="1886"/>
      <c r="CZ173" s="1886"/>
    </row>
    <row r="174" spans="1:104" s="807" customFormat="1" ht="15" customHeight="1" x14ac:dyDescent="0.2">
      <c r="A174" s="1134"/>
      <c r="B174" s="1402"/>
      <c r="C174" s="1303"/>
      <c r="D174" s="1304"/>
      <c r="E174" s="1304"/>
      <c r="F174" s="1304"/>
      <c r="G174" s="1305"/>
      <c r="H174" s="1306"/>
      <c r="I174" s="1304"/>
      <c r="J174" s="1304"/>
      <c r="K174" s="1304"/>
      <c r="L174" s="1307"/>
      <c r="M174" s="1308"/>
      <c r="N174" s="1304"/>
      <c r="O174" s="1304"/>
      <c r="P174" s="1304"/>
      <c r="Q174" s="1305"/>
      <c r="R174" s="1306"/>
      <c r="S174" s="1304"/>
      <c r="T174" s="1304"/>
      <c r="U174" s="1304"/>
      <c r="V174" s="1304"/>
      <c r="W174" s="1304"/>
      <c r="X174" s="1304"/>
      <c r="Y174" s="1304"/>
      <c r="Z174" s="1304"/>
      <c r="AA174" s="1304"/>
      <c r="AB174" s="1304"/>
      <c r="AC174" s="1304"/>
      <c r="AD174" s="1304"/>
      <c r="AE174" s="1304"/>
      <c r="AF174" s="1304"/>
      <c r="AG174" s="1855"/>
      <c r="AH174" s="962"/>
      <c r="AI174" s="962"/>
      <c r="AJ174" s="962"/>
      <c r="AK174" s="962"/>
      <c r="AL174" s="962"/>
      <c r="AM174" s="962"/>
      <c r="AN174" s="962"/>
      <c r="AO174" s="962"/>
      <c r="AP174" s="962"/>
      <c r="AQ174" s="962"/>
      <c r="AR174" s="962"/>
      <c r="AS174" s="962"/>
      <c r="AT174" s="962"/>
      <c r="AU174" s="962"/>
      <c r="AV174" s="962"/>
      <c r="AW174" s="962"/>
      <c r="AX174" s="962"/>
      <c r="AY174" s="962"/>
      <c r="AZ174" s="240"/>
      <c r="BA174" s="80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446"/>
      <c r="CF174" s="446"/>
      <c r="CG174" s="446"/>
      <c r="CH174" s="1886"/>
      <c r="CI174" s="1886"/>
      <c r="CJ174" s="1886"/>
      <c r="CK174" s="1886"/>
      <c r="CL174" s="1886"/>
      <c r="CM174" s="1886"/>
      <c r="CN174" s="1886"/>
      <c r="CO174" s="1886"/>
      <c r="CP174" s="1886"/>
      <c r="CQ174" s="1886"/>
      <c r="CR174" s="1886"/>
      <c r="CS174" s="1886"/>
      <c r="CT174" s="1886"/>
      <c r="CU174" s="1886"/>
      <c r="CV174" s="1886"/>
      <c r="CW174" s="1886"/>
      <c r="CX174" s="1886"/>
      <c r="CY174" s="1886"/>
      <c r="CZ174" s="1886"/>
    </row>
    <row r="175" spans="1:104" s="807" customFormat="1" ht="15" customHeight="1" x14ac:dyDescent="0.2">
      <c r="A175" s="1134"/>
      <c r="B175" s="1402"/>
      <c r="C175" s="1303"/>
      <c r="D175" s="1304"/>
      <c r="E175" s="1304"/>
      <c r="F175" s="1304"/>
      <c r="G175" s="1305"/>
      <c r="H175" s="1306"/>
      <c r="I175" s="1304"/>
      <c r="J175" s="1304"/>
      <c r="K175" s="1304"/>
      <c r="L175" s="1307"/>
      <c r="M175" s="1308"/>
      <c r="N175" s="1304"/>
      <c r="O175" s="1304"/>
      <c r="P175" s="1304"/>
      <c r="Q175" s="1305"/>
      <c r="R175" s="1306"/>
      <c r="S175" s="1304"/>
      <c r="T175" s="1304"/>
      <c r="U175" s="1304"/>
      <c r="V175" s="1304"/>
      <c r="W175" s="1304"/>
      <c r="X175" s="1304"/>
      <c r="Y175" s="1304"/>
      <c r="Z175" s="1304"/>
      <c r="AA175" s="1304"/>
      <c r="AB175" s="1304"/>
      <c r="AC175" s="1304"/>
      <c r="AD175" s="1304"/>
      <c r="AE175" s="1304"/>
      <c r="AF175" s="1304"/>
      <c r="AG175" s="1855"/>
      <c r="AH175" s="962"/>
      <c r="AI175" s="962"/>
      <c r="AJ175" s="962"/>
      <c r="AK175" s="962"/>
      <c r="AL175" s="962"/>
      <c r="AM175" s="962"/>
      <c r="AN175" s="962"/>
      <c r="AO175" s="962"/>
      <c r="AP175" s="962"/>
      <c r="AQ175" s="962"/>
      <c r="AR175" s="962"/>
      <c r="AS175" s="962"/>
      <c r="AT175" s="962"/>
      <c r="AU175" s="962"/>
      <c r="AV175" s="962"/>
      <c r="AW175" s="962"/>
      <c r="AX175" s="962"/>
      <c r="AY175" s="962"/>
      <c r="AZ175" s="240"/>
      <c r="BA175" s="80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446"/>
      <c r="CF175" s="446"/>
      <c r="CG175" s="446"/>
      <c r="CH175" s="1886"/>
      <c r="CI175" s="1886"/>
      <c r="CJ175" s="1886"/>
      <c r="CK175" s="1886"/>
      <c r="CL175" s="1886"/>
      <c r="CM175" s="1886"/>
      <c r="CN175" s="1886"/>
      <c r="CO175" s="1886"/>
      <c r="CP175" s="1886"/>
      <c r="CQ175" s="1886"/>
      <c r="CR175" s="1886"/>
      <c r="CS175" s="1886"/>
      <c r="CT175" s="1886"/>
      <c r="CU175" s="1886"/>
      <c r="CV175" s="1886"/>
      <c r="CW175" s="1886"/>
      <c r="CX175" s="1886"/>
      <c r="CY175" s="1886"/>
      <c r="CZ175" s="1886"/>
    </row>
    <row r="176" spans="1:104" s="807" customFormat="1" ht="15" customHeight="1" x14ac:dyDescent="0.2">
      <c r="A176" s="1134"/>
      <c r="B176" s="1402"/>
      <c r="C176" s="1303"/>
      <c r="D176" s="1304"/>
      <c r="E176" s="1304"/>
      <c r="F176" s="1304"/>
      <c r="G176" s="1305"/>
      <c r="H176" s="1306"/>
      <c r="I176" s="1304"/>
      <c r="J176" s="1304"/>
      <c r="K176" s="1304"/>
      <c r="L176" s="1307"/>
      <c r="M176" s="1308"/>
      <c r="N176" s="1304"/>
      <c r="O176" s="1304"/>
      <c r="P176" s="1304"/>
      <c r="Q176" s="1305"/>
      <c r="R176" s="1306"/>
      <c r="S176" s="1304"/>
      <c r="T176" s="1304"/>
      <c r="U176" s="1304"/>
      <c r="V176" s="1304"/>
      <c r="W176" s="1304"/>
      <c r="X176" s="1304"/>
      <c r="Y176" s="1304"/>
      <c r="Z176" s="1304"/>
      <c r="AA176" s="1304"/>
      <c r="AB176" s="1304"/>
      <c r="AC176" s="1304"/>
      <c r="AD176" s="1304"/>
      <c r="AE176" s="1304"/>
      <c r="AF176" s="1304"/>
      <c r="AG176" s="1855"/>
      <c r="AH176" s="962"/>
      <c r="AI176" s="962"/>
      <c r="AJ176" s="962"/>
      <c r="AK176" s="962"/>
      <c r="AL176" s="962"/>
      <c r="AM176" s="962"/>
      <c r="AN176" s="962"/>
      <c r="AO176" s="962"/>
      <c r="AP176" s="962"/>
      <c r="AQ176" s="962"/>
      <c r="AR176" s="962"/>
      <c r="AS176" s="962"/>
      <c r="AT176" s="962"/>
      <c r="AU176" s="962"/>
      <c r="AV176" s="962"/>
      <c r="AW176" s="962"/>
      <c r="AX176" s="962"/>
      <c r="AY176" s="962"/>
      <c r="AZ176" s="240"/>
      <c r="BA176" s="80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446"/>
      <c r="CF176" s="446"/>
      <c r="CG176" s="446"/>
      <c r="CH176" s="1886"/>
      <c r="CI176" s="1886"/>
      <c r="CJ176" s="1886"/>
      <c r="CK176" s="1886"/>
      <c r="CL176" s="1886"/>
      <c r="CM176" s="1886"/>
      <c r="CN176" s="1886"/>
      <c r="CO176" s="1886"/>
      <c r="CP176" s="1886"/>
      <c r="CQ176" s="1886"/>
      <c r="CR176" s="1886"/>
      <c r="CS176" s="1886"/>
      <c r="CT176" s="1886"/>
      <c r="CU176" s="1886"/>
      <c r="CV176" s="1886"/>
      <c r="CW176" s="1886"/>
      <c r="CX176" s="1886"/>
      <c r="CY176" s="1886"/>
      <c r="CZ176" s="1886"/>
    </row>
    <row r="177" spans="1:104" s="807" customFormat="1" ht="15" customHeight="1" x14ac:dyDescent="0.2">
      <c r="A177" s="1134"/>
      <c r="B177" s="1402"/>
      <c r="C177" s="1303"/>
      <c r="D177" s="1304"/>
      <c r="E177" s="1304"/>
      <c r="F177" s="1304"/>
      <c r="G177" s="1305"/>
      <c r="H177" s="1306"/>
      <c r="I177" s="1304"/>
      <c r="J177" s="1304"/>
      <c r="K177" s="1304"/>
      <c r="L177" s="1307"/>
      <c r="M177" s="1308"/>
      <c r="N177" s="1304"/>
      <c r="O177" s="1304"/>
      <c r="P177" s="1304"/>
      <c r="Q177" s="1305"/>
      <c r="R177" s="1306"/>
      <c r="S177" s="1304"/>
      <c r="T177" s="1304"/>
      <c r="U177" s="1304"/>
      <c r="V177" s="1304"/>
      <c r="W177" s="1304"/>
      <c r="X177" s="1304"/>
      <c r="Y177" s="1304"/>
      <c r="Z177" s="1304"/>
      <c r="AA177" s="1304"/>
      <c r="AB177" s="1304"/>
      <c r="AC177" s="1304"/>
      <c r="AD177" s="1304"/>
      <c r="AE177" s="1304"/>
      <c r="AF177" s="1304"/>
      <c r="AG177" s="1855"/>
      <c r="AH177" s="962"/>
      <c r="AI177" s="962"/>
      <c r="AJ177" s="962"/>
      <c r="AK177" s="962"/>
      <c r="AL177" s="962"/>
      <c r="AM177" s="962"/>
      <c r="AN177" s="962"/>
      <c r="AO177" s="962"/>
      <c r="AP177" s="962"/>
      <c r="AQ177" s="962"/>
      <c r="AR177" s="962"/>
      <c r="AS177" s="962"/>
      <c r="AT177" s="962"/>
      <c r="AU177" s="962"/>
      <c r="AV177" s="962"/>
      <c r="AW177" s="962"/>
      <c r="AX177" s="962"/>
      <c r="AY177" s="962"/>
      <c r="AZ177" s="240"/>
      <c r="BA177" s="80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446"/>
      <c r="CF177" s="446"/>
      <c r="CG177" s="446"/>
      <c r="CH177" s="1886"/>
      <c r="CI177" s="1886"/>
      <c r="CJ177" s="1886"/>
      <c r="CK177" s="1886"/>
      <c r="CL177" s="1886"/>
      <c r="CM177" s="1886"/>
      <c r="CN177" s="1886"/>
      <c r="CO177" s="1886"/>
      <c r="CP177" s="1886"/>
      <c r="CQ177" s="1886"/>
      <c r="CR177" s="1886"/>
      <c r="CS177" s="1886"/>
      <c r="CT177" s="1886"/>
      <c r="CU177" s="1886"/>
      <c r="CV177" s="1886"/>
      <c r="CW177" s="1886"/>
      <c r="CX177" s="1886"/>
      <c r="CY177" s="1886"/>
      <c r="CZ177" s="1886"/>
    </row>
    <row r="178" spans="1:104" s="807" customFormat="1" ht="15" customHeight="1" x14ac:dyDescent="0.2">
      <c r="A178" s="1134"/>
      <c r="B178" s="1402"/>
      <c r="C178" s="1303"/>
      <c r="D178" s="1304"/>
      <c r="E178" s="1304"/>
      <c r="F178" s="1304"/>
      <c r="G178" s="1305"/>
      <c r="H178" s="1306"/>
      <c r="I178" s="1304"/>
      <c r="J178" s="1304"/>
      <c r="K178" s="1304"/>
      <c r="L178" s="1307"/>
      <c r="M178" s="1308"/>
      <c r="N178" s="1304"/>
      <c r="O178" s="1304"/>
      <c r="P178" s="1304"/>
      <c r="Q178" s="1305"/>
      <c r="R178" s="1306"/>
      <c r="S178" s="1304"/>
      <c r="T178" s="1304"/>
      <c r="U178" s="1304"/>
      <c r="V178" s="1304"/>
      <c r="W178" s="1304"/>
      <c r="X178" s="1304"/>
      <c r="Y178" s="1304"/>
      <c r="Z178" s="1304"/>
      <c r="AA178" s="1304"/>
      <c r="AB178" s="1304"/>
      <c r="AC178" s="1304"/>
      <c r="AD178" s="1304"/>
      <c r="AE178" s="1304"/>
      <c r="AF178" s="1304"/>
      <c r="AG178" s="1855"/>
      <c r="AH178" s="962"/>
      <c r="AI178" s="962"/>
      <c r="AJ178" s="962"/>
      <c r="AK178" s="962"/>
      <c r="AL178" s="962"/>
      <c r="AM178" s="962"/>
      <c r="AN178" s="962"/>
      <c r="AO178" s="962"/>
      <c r="AP178" s="962"/>
      <c r="AQ178" s="962"/>
      <c r="AR178" s="962"/>
      <c r="AS178" s="962"/>
      <c r="AT178" s="962"/>
      <c r="AU178" s="962"/>
      <c r="AV178" s="962"/>
      <c r="AW178" s="962"/>
      <c r="AX178" s="962"/>
      <c r="AY178" s="962"/>
      <c r="AZ178" s="240"/>
      <c r="BA178" s="80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446"/>
      <c r="CF178" s="446"/>
      <c r="CG178" s="446"/>
      <c r="CH178" s="1886"/>
      <c r="CI178" s="1886"/>
      <c r="CJ178" s="1886"/>
      <c r="CK178" s="1886"/>
      <c r="CL178" s="1886"/>
      <c r="CM178" s="1886"/>
      <c r="CN178" s="1886"/>
      <c r="CO178" s="1886"/>
      <c r="CP178" s="1886"/>
      <c r="CQ178" s="1886"/>
      <c r="CR178" s="1886"/>
      <c r="CS178" s="1886"/>
      <c r="CT178" s="1886"/>
      <c r="CU178" s="1886"/>
      <c r="CV178" s="1886"/>
      <c r="CW178" s="1886"/>
      <c r="CX178" s="1886"/>
      <c r="CY178" s="1886"/>
      <c r="CZ178" s="1886"/>
    </row>
    <row r="179" spans="1:104" s="807" customFormat="1" ht="15" customHeight="1" x14ac:dyDescent="0.2">
      <c r="A179" s="1135"/>
      <c r="B179" s="1403"/>
      <c r="C179" s="1309"/>
      <c r="D179" s="1310"/>
      <c r="E179" s="1310"/>
      <c r="F179" s="1310"/>
      <c r="G179" s="1311"/>
      <c r="H179" s="1312"/>
      <c r="I179" s="1310"/>
      <c r="J179" s="1310"/>
      <c r="K179" s="1310"/>
      <c r="L179" s="1313"/>
      <c r="M179" s="1314"/>
      <c r="N179" s="1310"/>
      <c r="O179" s="1310"/>
      <c r="P179" s="1310"/>
      <c r="Q179" s="1311"/>
      <c r="R179" s="1312"/>
      <c r="S179" s="1310"/>
      <c r="T179" s="1310"/>
      <c r="U179" s="1310"/>
      <c r="V179" s="1310"/>
      <c r="W179" s="1310"/>
      <c r="X179" s="1310"/>
      <c r="Y179" s="1310"/>
      <c r="Z179" s="1310"/>
      <c r="AA179" s="1310"/>
      <c r="AB179" s="1310"/>
      <c r="AC179" s="1310"/>
      <c r="AD179" s="1310"/>
      <c r="AE179" s="1310"/>
      <c r="AF179" s="1310"/>
      <c r="AG179" s="1856"/>
      <c r="AH179" s="962"/>
      <c r="AI179" s="962"/>
      <c r="AJ179" s="962"/>
      <c r="AK179" s="962"/>
      <c r="AL179" s="962"/>
      <c r="AM179" s="962"/>
      <c r="AN179" s="962"/>
      <c r="AO179" s="962"/>
      <c r="AP179" s="962"/>
      <c r="AQ179" s="962"/>
      <c r="AR179" s="962"/>
      <c r="AS179" s="962"/>
      <c r="AT179" s="962"/>
      <c r="AU179" s="962"/>
      <c r="AV179" s="962"/>
      <c r="AW179" s="962"/>
      <c r="AX179" s="962"/>
      <c r="AY179" s="962"/>
      <c r="AZ179" s="240"/>
      <c r="BA179" s="80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446"/>
      <c r="CF179" s="446"/>
      <c r="CG179" s="446"/>
      <c r="CH179" s="1886"/>
      <c r="CI179" s="1886"/>
      <c r="CJ179" s="1886"/>
      <c r="CK179" s="1886"/>
      <c r="CL179" s="1886"/>
      <c r="CM179" s="1886"/>
      <c r="CN179" s="1886"/>
      <c r="CO179" s="1886"/>
      <c r="CP179" s="1886"/>
      <c r="CQ179" s="1886"/>
      <c r="CR179" s="1886"/>
      <c r="CS179" s="1886"/>
      <c r="CT179" s="1886"/>
      <c r="CU179" s="1886"/>
      <c r="CV179" s="1886"/>
      <c r="CW179" s="1886"/>
      <c r="CX179" s="1886"/>
      <c r="CY179" s="1886"/>
      <c r="CZ179" s="1886"/>
    </row>
    <row r="180" spans="1:104" s="807" customFormat="1" ht="15" customHeight="1" x14ac:dyDescent="0.2">
      <c r="A180" s="1130"/>
      <c r="B180" s="1157"/>
      <c r="C180" s="1315"/>
      <c r="D180" s="1316"/>
      <c r="E180" s="1316"/>
      <c r="F180" s="1316"/>
      <c r="G180" s="1317"/>
      <c r="H180" s="1318"/>
      <c r="I180" s="1316"/>
      <c r="J180" s="1316"/>
      <c r="K180" s="1316"/>
      <c r="L180" s="1319"/>
      <c r="M180" s="1320"/>
      <c r="N180" s="1316"/>
      <c r="O180" s="1316"/>
      <c r="P180" s="1316"/>
      <c r="Q180" s="1317"/>
      <c r="R180" s="1318"/>
      <c r="S180" s="1316"/>
      <c r="T180" s="1316"/>
      <c r="U180" s="1316"/>
      <c r="V180" s="1316"/>
      <c r="W180" s="1316"/>
      <c r="X180" s="1316"/>
      <c r="Y180" s="1316"/>
      <c r="Z180" s="1316"/>
      <c r="AA180" s="1316"/>
      <c r="AB180" s="1321"/>
      <c r="AC180" s="1200"/>
      <c r="AD180" s="1200"/>
      <c r="AE180" s="1200"/>
      <c r="AF180" s="1200"/>
      <c r="AG180" s="1242"/>
      <c r="AH180" s="962"/>
      <c r="AI180" s="962"/>
      <c r="AJ180" s="962"/>
      <c r="AK180" s="962"/>
      <c r="AL180" s="962"/>
      <c r="AM180" s="962"/>
      <c r="AN180" s="962"/>
      <c r="AO180" s="962"/>
      <c r="AP180" s="962"/>
      <c r="AQ180" s="962"/>
      <c r="AR180" s="962"/>
      <c r="AS180" s="962"/>
      <c r="AT180" s="962"/>
      <c r="AU180" s="962"/>
      <c r="AV180" s="962"/>
      <c r="AW180" s="962"/>
      <c r="AX180" s="962"/>
      <c r="AY180" s="962"/>
      <c r="AZ180" s="240"/>
      <c r="BA180" s="80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446"/>
      <c r="CF180" s="446"/>
      <c r="CG180" s="446"/>
      <c r="CH180" s="1886"/>
      <c r="CI180" s="1886"/>
      <c r="CJ180" s="1886"/>
      <c r="CK180" s="1886"/>
      <c r="CL180" s="1886"/>
      <c r="CM180" s="1886"/>
      <c r="CN180" s="1886"/>
      <c r="CO180" s="1886"/>
      <c r="CP180" s="1886"/>
      <c r="CQ180" s="1886"/>
      <c r="CR180" s="1886"/>
      <c r="CS180" s="1886"/>
      <c r="CT180" s="1886"/>
      <c r="CU180" s="1886"/>
      <c r="CV180" s="1886"/>
      <c r="CW180" s="1886"/>
      <c r="CX180" s="1886"/>
      <c r="CY180" s="1886"/>
      <c r="CZ180" s="1886"/>
    </row>
    <row r="181" spans="1:104" s="807" customFormat="1" ht="15" customHeight="1" x14ac:dyDescent="0.2">
      <c r="A181" s="1130"/>
      <c r="B181" s="1157"/>
      <c r="C181" s="1315"/>
      <c r="D181" s="1316"/>
      <c r="E181" s="1316"/>
      <c r="F181" s="1316"/>
      <c r="G181" s="1317"/>
      <c r="H181" s="1318"/>
      <c r="I181" s="1316"/>
      <c r="J181" s="1316"/>
      <c r="K181" s="1316"/>
      <c r="L181" s="1319"/>
      <c r="M181" s="1320"/>
      <c r="N181" s="1316"/>
      <c r="O181" s="1316"/>
      <c r="P181" s="1316"/>
      <c r="Q181" s="1317"/>
      <c r="R181" s="1318"/>
      <c r="S181" s="1316"/>
      <c r="T181" s="1316"/>
      <c r="U181" s="1316"/>
      <c r="V181" s="1316"/>
      <c r="W181" s="1316"/>
      <c r="X181" s="1316"/>
      <c r="Y181" s="1316"/>
      <c r="Z181" s="1316"/>
      <c r="AA181" s="1316"/>
      <c r="AB181" s="1321"/>
      <c r="AC181" s="1200"/>
      <c r="AD181" s="1200"/>
      <c r="AE181" s="1200"/>
      <c r="AF181" s="1200"/>
      <c r="AG181" s="1242"/>
      <c r="AH181" s="962"/>
      <c r="AI181" s="962"/>
      <c r="AJ181" s="962"/>
      <c r="AK181" s="962"/>
      <c r="AL181" s="962"/>
      <c r="AM181" s="962"/>
      <c r="AN181" s="962"/>
      <c r="AO181" s="962"/>
      <c r="AP181" s="962"/>
      <c r="AQ181" s="962"/>
      <c r="AR181" s="962"/>
      <c r="AS181" s="962"/>
      <c r="AT181" s="962"/>
      <c r="AU181" s="962"/>
      <c r="AV181" s="962"/>
      <c r="AW181" s="962"/>
      <c r="AX181" s="962"/>
      <c r="AY181" s="962"/>
      <c r="AZ181" s="240"/>
      <c r="BA181" s="80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446"/>
      <c r="CF181" s="446"/>
      <c r="CG181" s="446"/>
      <c r="CH181" s="1886"/>
      <c r="CI181" s="1886"/>
      <c r="CJ181" s="1886"/>
      <c r="CK181" s="1886"/>
      <c r="CL181" s="1886"/>
      <c r="CM181" s="1886"/>
      <c r="CN181" s="1886"/>
      <c r="CO181" s="1886"/>
      <c r="CP181" s="1886"/>
      <c r="CQ181" s="1886"/>
      <c r="CR181" s="1886"/>
      <c r="CS181" s="1886"/>
      <c r="CT181" s="1886"/>
      <c r="CU181" s="1886"/>
      <c r="CV181" s="1886"/>
      <c r="CW181" s="1886"/>
      <c r="CX181" s="1886"/>
      <c r="CY181" s="1886"/>
      <c r="CZ181" s="1886"/>
    </row>
    <row r="182" spans="1:104" s="807" customFormat="1" ht="15" customHeight="1" x14ac:dyDescent="0.2">
      <c r="A182" s="1130"/>
      <c r="B182" s="1157"/>
      <c r="C182" s="1315"/>
      <c r="D182" s="1316"/>
      <c r="E182" s="1316"/>
      <c r="F182" s="1316"/>
      <c r="G182" s="1317"/>
      <c r="H182" s="1318"/>
      <c r="I182" s="1316"/>
      <c r="J182" s="1316"/>
      <c r="K182" s="1316"/>
      <c r="L182" s="1319"/>
      <c r="M182" s="1320"/>
      <c r="N182" s="1316"/>
      <c r="O182" s="1316"/>
      <c r="P182" s="1316"/>
      <c r="Q182" s="1317"/>
      <c r="R182" s="1318"/>
      <c r="S182" s="1316"/>
      <c r="T182" s="1316"/>
      <c r="U182" s="1316"/>
      <c r="V182" s="1316"/>
      <c r="W182" s="1316"/>
      <c r="X182" s="1316"/>
      <c r="Y182" s="1316"/>
      <c r="Z182" s="1316"/>
      <c r="AA182" s="1316"/>
      <c r="AB182" s="1321"/>
      <c r="AC182" s="1200"/>
      <c r="AD182" s="1200"/>
      <c r="AE182" s="1200"/>
      <c r="AF182" s="1200"/>
      <c r="AG182" s="1242"/>
      <c r="AH182" s="962"/>
      <c r="AI182" s="962"/>
      <c r="AJ182" s="962"/>
      <c r="AK182" s="962"/>
      <c r="AL182" s="962"/>
      <c r="AM182" s="962"/>
      <c r="AN182" s="962"/>
      <c r="AO182" s="962"/>
      <c r="AP182" s="962"/>
      <c r="AQ182" s="962"/>
      <c r="AR182" s="962"/>
      <c r="AS182" s="962"/>
      <c r="AT182" s="962"/>
      <c r="AU182" s="962"/>
      <c r="AV182" s="962"/>
      <c r="AW182" s="962"/>
      <c r="AX182" s="962"/>
      <c r="AY182" s="962"/>
      <c r="AZ182" s="240"/>
      <c r="BA182" s="80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446"/>
      <c r="CF182" s="446"/>
      <c r="CG182" s="446"/>
      <c r="CH182" s="1886"/>
      <c r="CI182" s="1886"/>
      <c r="CJ182" s="1886"/>
      <c r="CK182" s="1886"/>
      <c r="CL182" s="1886"/>
      <c r="CM182" s="1886"/>
      <c r="CN182" s="1886"/>
      <c r="CO182" s="1886"/>
      <c r="CP182" s="1886"/>
      <c r="CQ182" s="1886"/>
      <c r="CR182" s="1886"/>
      <c r="CS182" s="1886"/>
      <c r="CT182" s="1886"/>
      <c r="CU182" s="1886"/>
      <c r="CV182" s="1886"/>
      <c r="CW182" s="1886"/>
      <c r="CX182" s="1886"/>
      <c r="CY182" s="1886"/>
      <c r="CZ182" s="1886"/>
    </row>
    <row r="183" spans="1:104" s="807" customFormat="1" ht="15" customHeight="1" x14ac:dyDescent="0.2">
      <c r="A183" s="1130"/>
      <c r="B183" s="1157"/>
      <c r="C183" s="1315"/>
      <c r="D183" s="1316"/>
      <c r="E183" s="1316"/>
      <c r="F183" s="1316"/>
      <c r="G183" s="1317"/>
      <c r="H183" s="1318"/>
      <c r="I183" s="1316"/>
      <c r="J183" s="1316"/>
      <c r="K183" s="1316"/>
      <c r="L183" s="1319"/>
      <c r="M183" s="1320"/>
      <c r="N183" s="1316"/>
      <c r="O183" s="1316"/>
      <c r="P183" s="1316"/>
      <c r="Q183" s="1317"/>
      <c r="R183" s="1318"/>
      <c r="S183" s="1316"/>
      <c r="T183" s="1316"/>
      <c r="U183" s="1316"/>
      <c r="V183" s="1316"/>
      <c r="W183" s="1316"/>
      <c r="X183" s="1316"/>
      <c r="Y183" s="1316"/>
      <c r="Z183" s="1316"/>
      <c r="AA183" s="1316"/>
      <c r="AB183" s="1321"/>
      <c r="AC183" s="1200"/>
      <c r="AD183" s="1200"/>
      <c r="AE183" s="1200"/>
      <c r="AF183" s="1200"/>
      <c r="AG183" s="1242"/>
      <c r="AH183" s="962"/>
      <c r="AI183" s="962"/>
      <c r="AJ183" s="962"/>
      <c r="AK183" s="962"/>
      <c r="AL183" s="962"/>
      <c r="AM183" s="962"/>
      <c r="AN183" s="962"/>
      <c r="AO183" s="962"/>
      <c r="AP183" s="962"/>
      <c r="AQ183" s="962"/>
      <c r="AR183" s="962"/>
      <c r="AS183" s="962"/>
      <c r="AT183" s="962"/>
      <c r="AU183" s="962"/>
      <c r="AV183" s="962"/>
      <c r="AW183" s="962"/>
      <c r="AX183" s="962"/>
      <c r="AY183" s="962"/>
      <c r="AZ183" s="240"/>
      <c r="BA183" s="80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446"/>
      <c r="CF183" s="446"/>
      <c r="CG183" s="446"/>
      <c r="CH183" s="1886"/>
      <c r="CI183" s="1886"/>
      <c r="CJ183" s="1886"/>
      <c r="CK183" s="1886"/>
      <c r="CL183" s="1886"/>
      <c r="CM183" s="1886"/>
      <c r="CN183" s="1886"/>
      <c r="CO183" s="1886"/>
      <c r="CP183" s="1886"/>
      <c r="CQ183" s="1886"/>
      <c r="CR183" s="1886"/>
      <c r="CS183" s="1886"/>
      <c r="CT183" s="1886"/>
      <c r="CU183" s="1886"/>
      <c r="CV183" s="1886"/>
      <c r="CW183" s="1886"/>
      <c r="CX183" s="1886"/>
      <c r="CY183" s="1886"/>
      <c r="CZ183" s="1886"/>
    </row>
    <row r="184" spans="1:104" s="807" customFormat="1" ht="15" customHeight="1" x14ac:dyDescent="0.2">
      <c r="A184" s="1130"/>
      <c r="B184" s="1157"/>
      <c r="C184" s="1315"/>
      <c r="D184" s="1316"/>
      <c r="E184" s="1316"/>
      <c r="F184" s="1316"/>
      <c r="G184" s="1317"/>
      <c r="H184" s="1318"/>
      <c r="I184" s="1316"/>
      <c r="J184" s="1316"/>
      <c r="K184" s="1316"/>
      <c r="L184" s="1319"/>
      <c r="M184" s="1320"/>
      <c r="N184" s="1316"/>
      <c r="O184" s="1316"/>
      <c r="P184" s="1316"/>
      <c r="Q184" s="1317"/>
      <c r="R184" s="1318"/>
      <c r="S184" s="1316"/>
      <c r="T184" s="1316"/>
      <c r="U184" s="1316"/>
      <c r="V184" s="1316"/>
      <c r="W184" s="1316"/>
      <c r="X184" s="1316"/>
      <c r="Y184" s="1316"/>
      <c r="Z184" s="1316"/>
      <c r="AA184" s="1316"/>
      <c r="AB184" s="1321"/>
      <c r="AC184" s="1200"/>
      <c r="AD184" s="1200"/>
      <c r="AE184" s="1200"/>
      <c r="AF184" s="1200"/>
      <c r="AG184" s="1242"/>
      <c r="AH184" s="962"/>
      <c r="AI184" s="962"/>
      <c r="AJ184" s="962"/>
      <c r="AK184" s="962"/>
      <c r="AL184" s="962"/>
      <c r="AM184" s="962"/>
      <c r="AN184" s="962"/>
      <c r="AO184" s="962"/>
      <c r="AP184" s="962"/>
      <c r="AQ184" s="962"/>
      <c r="AR184" s="962"/>
      <c r="AS184" s="962"/>
      <c r="AT184" s="962"/>
      <c r="AU184" s="962"/>
      <c r="AV184" s="962"/>
      <c r="AW184" s="962"/>
      <c r="AX184" s="962"/>
      <c r="AY184" s="962"/>
      <c r="AZ184" s="240"/>
      <c r="BA184" s="80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446"/>
      <c r="CF184" s="446"/>
      <c r="CG184" s="446"/>
      <c r="CH184" s="1886"/>
      <c r="CI184" s="1886"/>
      <c r="CJ184" s="1886"/>
      <c r="CK184" s="1886"/>
      <c r="CL184" s="1886"/>
      <c r="CM184" s="1886"/>
      <c r="CN184" s="1886"/>
      <c r="CO184" s="1886"/>
      <c r="CP184" s="1886"/>
      <c r="CQ184" s="1886"/>
      <c r="CR184" s="1886"/>
      <c r="CS184" s="1886"/>
      <c r="CT184" s="1886"/>
      <c r="CU184" s="1886"/>
      <c r="CV184" s="1886"/>
      <c r="CW184" s="1886"/>
      <c r="CX184" s="1886"/>
      <c r="CY184" s="1886"/>
      <c r="CZ184" s="1886"/>
    </row>
    <row r="185" spans="1:104" s="807" customFormat="1" ht="15" customHeight="1" x14ac:dyDescent="0.2">
      <c r="A185" s="1130"/>
      <c r="B185" s="1157"/>
      <c r="C185" s="1315"/>
      <c r="D185" s="1316"/>
      <c r="E185" s="1316"/>
      <c r="F185" s="1316"/>
      <c r="G185" s="1317"/>
      <c r="H185" s="1318"/>
      <c r="I185" s="1316"/>
      <c r="J185" s="1316"/>
      <c r="K185" s="1316"/>
      <c r="L185" s="1319"/>
      <c r="M185" s="1320"/>
      <c r="N185" s="1316"/>
      <c r="O185" s="1316"/>
      <c r="P185" s="1316"/>
      <c r="Q185" s="1317"/>
      <c r="R185" s="1318"/>
      <c r="S185" s="1316"/>
      <c r="T185" s="1316"/>
      <c r="U185" s="1316"/>
      <c r="V185" s="1316"/>
      <c r="W185" s="1316"/>
      <c r="X185" s="1316"/>
      <c r="Y185" s="1316"/>
      <c r="Z185" s="1316"/>
      <c r="AA185" s="1316"/>
      <c r="AB185" s="1321"/>
      <c r="AC185" s="1200"/>
      <c r="AD185" s="1200"/>
      <c r="AE185" s="1200"/>
      <c r="AF185" s="1200"/>
      <c r="AG185" s="1242"/>
      <c r="AH185" s="962"/>
      <c r="AI185" s="962"/>
      <c r="AJ185" s="962"/>
      <c r="AK185" s="962"/>
      <c r="AL185" s="962"/>
      <c r="AM185" s="962"/>
      <c r="AN185" s="962"/>
      <c r="AO185" s="962"/>
      <c r="AP185" s="962"/>
      <c r="AQ185" s="962"/>
      <c r="AR185" s="962"/>
      <c r="AS185" s="962"/>
      <c r="AT185" s="962"/>
      <c r="AU185" s="962"/>
      <c r="AV185" s="962"/>
      <c r="AW185" s="962"/>
      <c r="AX185" s="962"/>
      <c r="AY185" s="962"/>
      <c r="AZ185" s="240"/>
      <c r="BA185" s="80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446"/>
      <c r="CF185" s="446"/>
      <c r="CG185" s="446"/>
      <c r="CH185" s="1886"/>
      <c r="CI185" s="1886"/>
      <c r="CJ185" s="1886"/>
      <c r="CK185" s="1886"/>
      <c r="CL185" s="1886"/>
      <c r="CM185" s="1886"/>
      <c r="CN185" s="1886"/>
      <c r="CO185" s="1886"/>
      <c r="CP185" s="1886"/>
      <c r="CQ185" s="1886"/>
      <c r="CR185" s="1886"/>
      <c r="CS185" s="1886"/>
      <c r="CT185" s="1886"/>
      <c r="CU185" s="1886"/>
      <c r="CV185" s="1886"/>
      <c r="CW185" s="1886"/>
      <c r="CX185" s="1886"/>
      <c r="CY185" s="1886"/>
      <c r="CZ185" s="1886"/>
    </row>
    <row r="186" spans="1:104" s="807" customFormat="1" ht="15" customHeight="1" x14ac:dyDescent="0.2">
      <c r="A186" s="1130"/>
      <c r="B186" s="1157"/>
      <c r="C186" s="1315"/>
      <c r="D186" s="1316"/>
      <c r="E186" s="1316"/>
      <c r="F186" s="1316"/>
      <c r="G186" s="1317"/>
      <c r="H186" s="1318"/>
      <c r="I186" s="1316"/>
      <c r="J186" s="1316"/>
      <c r="K186" s="1316"/>
      <c r="L186" s="1319"/>
      <c r="M186" s="1320"/>
      <c r="N186" s="1316"/>
      <c r="O186" s="1316"/>
      <c r="P186" s="1316"/>
      <c r="Q186" s="1317"/>
      <c r="R186" s="1318"/>
      <c r="S186" s="1316"/>
      <c r="T186" s="1316"/>
      <c r="U186" s="1316"/>
      <c r="V186" s="1316"/>
      <c r="W186" s="1316"/>
      <c r="X186" s="1316"/>
      <c r="Y186" s="1316"/>
      <c r="Z186" s="1316"/>
      <c r="AA186" s="1316"/>
      <c r="AB186" s="1321"/>
      <c r="AC186" s="1200"/>
      <c r="AD186" s="1200"/>
      <c r="AE186" s="1200"/>
      <c r="AF186" s="1200"/>
      <c r="AG186" s="1242"/>
      <c r="AH186" s="962"/>
      <c r="AI186" s="962"/>
      <c r="AJ186" s="962"/>
      <c r="AK186" s="962"/>
      <c r="AL186" s="962"/>
      <c r="AM186" s="962"/>
      <c r="AN186" s="962"/>
      <c r="AO186" s="962"/>
      <c r="AP186" s="962"/>
      <c r="AQ186" s="962"/>
      <c r="AR186" s="962"/>
      <c r="AS186" s="962"/>
      <c r="AT186" s="962"/>
      <c r="AU186" s="962"/>
      <c r="AV186" s="962"/>
      <c r="AW186" s="962"/>
      <c r="AX186" s="962"/>
      <c r="AY186" s="962"/>
      <c r="AZ186" s="240"/>
      <c r="BA186" s="80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446"/>
      <c r="CF186" s="446"/>
      <c r="CG186" s="446"/>
      <c r="CH186" s="1886"/>
      <c r="CI186" s="1886"/>
      <c r="CJ186" s="1886"/>
      <c r="CK186" s="1886"/>
      <c r="CL186" s="1886"/>
      <c r="CM186" s="1886"/>
      <c r="CN186" s="1886"/>
      <c r="CO186" s="1886"/>
      <c r="CP186" s="1886"/>
      <c r="CQ186" s="1886"/>
      <c r="CR186" s="1886"/>
      <c r="CS186" s="1886"/>
      <c r="CT186" s="1886"/>
      <c r="CU186" s="1886"/>
      <c r="CV186" s="1886"/>
      <c r="CW186" s="1886"/>
      <c r="CX186" s="1886"/>
      <c r="CY186" s="1886"/>
      <c r="CZ186" s="1886"/>
    </row>
    <row r="187" spans="1:104" s="807" customFormat="1" ht="15" customHeight="1" x14ac:dyDescent="0.2">
      <c r="A187" s="1130"/>
      <c r="B187" s="1157"/>
      <c r="C187" s="1315"/>
      <c r="D187" s="1316"/>
      <c r="E187" s="1316"/>
      <c r="F187" s="1316"/>
      <c r="G187" s="1317"/>
      <c r="H187" s="1318"/>
      <c r="I187" s="1316"/>
      <c r="J187" s="1316"/>
      <c r="K187" s="1316"/>
      <c r="L187" s="1319"/>
      <c r="M187" s="1320"/>
      <c r="N187" s="1316"/>
      <c r="O187" s="1316"/>
      <c r="P187" s="1316"/>
      <c r="Q187" s="1317"/>
      <c r="R187" s="1318"/>
      <c r="S187" s="1316"/>
      <c r="T187" s="1316"/>
      <c r="U187" s="1316"/>
      <c r="V187" s="1316"/>
      <c r="W187" s="1316"/>
      <c r="X187" s="1316"/>
      <c r="Y187" s="1316"/>
      <c r="Z187" s="1316"/>
      <c r="AA187" s="1316"/>
      <c r="AB187" s="1321"/>
      <c r="AC187" s="1200"/>
      <c r="AD187" s="1200"/>
      <c r="AE187" s="1200"/>
      <c r="AF187" s="1200"/>
      <c r="AG187" s="1242"/>
      <c r="AH187" s="962"/>
      <c r="AI187" s="962"/>
      <c r="AJ187" s="962"/>
      <c r="AK187" s="962"/>
      <c r="AL187" s="962"/>
      <c r="AM187" s="962"/>
      <c r="AN187" s="962"/>
      <c r="AO187" s="962"/>
      <c r="AP187" s="962"/>
      <c r="AQ187" s="962"/>
      <c r="AR187" s="962"/>
      <c r="AS187" s="962"/>
      <c r="AT187" s="962"/>
      <c r="AU187" s="962"/>
      <c r="AV187" s="962"/>
      <c r="AW187" s="962"/>
      <c r="AX187" s="962"/>
      <c r="AY187" s="962"/>
      <c r="AZ187" s="240"/>
      <c r="BA187" s="80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446"/>
      <c r="CF187" s="446"/>
      <c r="CG187" s="446"/>
      <c r="CH187" s="1886"/>
      <c r="CI187" s="1886"/>
      <c r="CJ187" s="1886"/>
      <c r="CK187" s="1886"/>
      <c r="CL187" s="1886"/>
      <c r="CM187" s="1886"/>
      <c r="CN187" s="1886"/>
      <c r="CO187" s="1886"/>
      <c r="CP187" s="1886"/>
      <c r="CQ187" s="1886"/>
      <c r="CR187" s="1886"/>
      <c r="CS187" s="1886"/>
      <c r="CT187" s="1886"/>
      <c r="CU187" s="1886"/>
      <c r="CV187" s="1886"/>
      <c r="CW187" s="1886"/>
      <c r="CX187" s="1886"/>
      <c r="CY187" s="1886"/>
      <c r="CZ187" s="1886"/>
    </row>
    <row r="188" spans="1:104" s="807" customFormat="1" ht="15" customHeight="1" x14ac:dyDescent="0.2">
      <c r="A188" s="1130"/>
      <c r="B188" s="1157"/>
      <c r="C188" s="1315"/>
      <c r="D188" s="1316"/>
      <c r="E188" s="1316"/>
      <c r="F188" s="1316"/>
      <c r="G188" s="1317"/>
      <c r="H188" s="1318"/>
      <c r="I188" s="1316"/>
      <c r="J188" s="1316"/>
      <c r="K188" s="1316"/>
      <c r="L188" s="1319"/>
      <c r="M188" s="1320"/>
      <c r="N188" s="1316"/>
      <c r="O188" s="1316"/>
      <c r="P188" s="1316"/>
      <c r="Q188" s="1317"/>
      <c r="R188" s="1318"/>
      <c r="S188" s="1316"/>
      <c r="T188" s="1316"/>
      <c r="U188" s="1316"/>
      <c r="V188" s="1316"/>
      <c r="W188" s="1316"/>
      <c r="X188" s="1316"/>
      <c r="Y188" s="1316"/>
      <c r="Z188" s="1316"/>
      <c r="AA188" s="1316"/>
      <c r="AB188" s="1321"/>
      <c r="AC188" s="1200"/>
      <c r="AD188" s="1200"/>
      <c r="AE188" s="1200"/>
      <c r="AF188" s="1200"/>
      <c r="AG188" s="1242"/>
      <c r="AH188" s="962"/>
      <c r="AI188" s="962"/>
      <c r="AJ188" s="962"/>
      <c r="AK188" s="962"/>
      <c r="AL188" s="962"/>
      <c r="AM188" s="962"/>
      <c r="AN188" s="962"/>
      <c r="AO188" s="962"/>
      <c r="AP188" s="962"/>
      <c r="AQ188" s="962"/>
      <c r="AR188" s="962"/>
      <c r="AS188" s="962"/>
      <c r="AT188" s="962"/>
      <c r="AU188" s="962"/>
      <c r="AV188" s="962"/>
      <c r="AW188" s="962"/>
      <c r="AX188" s="962"/>
      <c r="AY188" s="962"/>
      <c r="AZ188" s="240"/>
      <c r="BA188" s="80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446"/>
      <c r="CF188" s="446"/>
      <c r="CG188" s="446"/>
      <c r="CH188" s="1886"/>
      <c r="CI188" s="1886"/>
      <c r="CJ188" s="1886"/>
      <c r="CK188" s="1886"/>
      <c r="CL188" s="1886"/>
      <c r="CM188" s="1886"/>
      <c r="CN188" s="1886"/>
      <c r="CO188" s="1886"/>
      <c r="CP188" s="1886"/>
      <c r="CQ188" s="1886"/>
      <c r="CR188" s="1886"/>
      <c r="CS188" s="1886"/>
      <c r="CT188" s="1886"/>
      <c r="CU188" s="1886"/>
      <c r="CV188" s="1886"/>
      <c r="CW188" s="1886"/>
      <c r="CX188" s="1886"/>
      <c r="CY188" s="1886"/>
      <c r="CZ188" s="1886"/>
    </row>
    <row r="189" spans="1:104" s="807" customFormat="1" ht="15" customHeight="1" x14ac:dyDescent="0.2">
      <c r="A189" s="1130"/>
      <c r="B189" s="1157"/>
      <c r="C189" s="1315"/>
      <c r="D189" s="1316"/>
      <c r="E189" s="1316"/>
      <c r="F189" s="1316"/>
      <c r="G189" s="1317"/>
      <c r="H189" s="1318"/>
      <c r="I189" s="1316"/>
      <c r="J189" s="1316"/>
      <c r="K189" s="1316"/>
      <c r="L189" s="1319"/>
      <c r="M189" s="1320"/>
      <c r="N189" s="1316"/>
      <c r="O189" s="1316"/>
      <c r="P189" s="1316"/>
      <c r="Q189" s="1317"/>
      <c r="R189" s="1318"/>
      <c r="S189" s="1316"/>
      <c r="T189" s="1316"/>
      <c r="U189" s="1316"/>
      <c r="V189" s="1316"/>
      <c r="W189" s="1316"/>
      <c r="X189" s="1316"/>
      <c r="Y189" s="1316"/>
      <c r="Z189" s="1316"/>
      <c r="AA189" s="1316"/>
      <c r="AB189" s="1321"/>
      <c r="AC189" s="1200"/>
      <c r="AD189" s="1200"/>
      <c r="AE189" s="1200"/>
      <c r="AF189" s="1200"/>
      <c r="AG189" s="1242"/>
      <c r="AH189" s="962"/>
      <c r="AI189" s="962"/>
      <c r="AJ189" s="962"/>
      <c r="AK189" s="962"/>
      <c r="AL189" s="962"/>
      <c r="AM189" s="962"/>
      <c r="AN189" s="962"/>
      <c r="AO189" s="962"/>
      <c r="AP189" s="962"/>
      <c r="AQ189" s="962"/>
      <c r="AR189" s="962"/>
      <c r="AS189" s="962"/>
      <c r="AT189" s="962"/>
      <c r="AU189" s="962"/>
      <c r="AV189" s="962"/>
      <c r="AW189" s="962"/>
      <c r="AX189" s="962"/>
      <c r="AY189" s="962"/>
      <c r="AZ189" s="240"/>
      <c r="BA189" s="80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446"/>
      <c r="CF189" s="446"/>
      <c r="CG189" s="446"/>
      <c r="CH189" s="1886"/>
      <c r="CI189" s="1886"/>
      <c r="CJ189" s="1886"/>
      <c r="CK189" s="1886"/>
      <c r="CL189" s="1886"/>
      <c r="CM189" s="1886"/>
      <c r="CN189" s="1886"/>
      <c r="CO189" s="1886"/>
      <c r="CP189" s="1886"/>
      <c r="CQ189" s="1886"/>
      <c r="CR189" s="1886"/>
      <c r="CS189" s="1886"/>
      <c r="CT189" s="1886"/>
      <c r="CU189" s="1886"/>
      <c r="CV189" s="1886"/>
      <c r="CW189" s="1886"/>
      <c r="CX189" s="1886"/>
      <c r="CY189" s="1886"/>
      <c r="CZ189" s="1886"/>
    </row>
    <row r="190" spans="1:104" s="807" customFormat="1" ht="15" customHeight="1" x14ac:dyDescent="0.2">
      <c r="A190" s="1130"/>
      <c r="B190" s="1157"/>
      <c r="C190" s="1315"/>
      <c r="D190" s="1316"/>
      <c r="E190" s="1316"/>
      <c r="F190" s="1316"/>
      <c r="G190" s="1317"/>
      <c r="H190" s="1318"/>
      <c r="I190" s="1316"/>
      <c r="J190" s="1316"/>
      <c r="K190" s="1316"/>
      <c r="L190" s="1319"/>
      <c r="M190" s="1320"/>
      <c r="N190" s="1316"/>
      <c r="O190" s="1316"/>
      <c r="P190" s="1316"/>
      <c r="Q190" s="1317"/>
      <c r="R190" s="1318"/>
      <c r="S190" s="1316"/>
      <c r="T190" s="1316"/>
      <c r="U190" s="1316"/>
      <c r="V190" s="1316"/>
      <c r="W190" s="1316"/>
      <c r="X190" s="1316"/>
      <c r="Y190" s="1316"/>
      <c r="Z190" s="1316"/>
      <c r="AA190" s="1316"/>
      <c r="AB190" s="1321"/>
      <c r="AC190" s="1200"/>
      <c r="AD190" s="1200"/>
      <c r="AE190" s="1200"/>
      <c r="AF190" s="1200"/>
      <c r="AG190" s="1242"/>
      <c r="AH190" s="962"/>
      <c r="AI190" s="962"/>
      <c r="AJ190" s="962"/>
      <c r="AK190" s="962"/>
      <c r="AL190" s="962"/>
      <c r="AM190" s="962"/>
      <c r="AN190" s="962"/>
      <c r="AO190" s="962"/>
      <c r="AP190" s="962"/>
      <c r="AQ190" s="962"/>
      <c r="AR190" s="962"/>
      <c r="AS190" s="962"/>
      <c r="AT190" s="962"/>
      <c r="AU190" s="962"/>
      <c r="AV190" s="962"/>
      <c r="AW190" s="962"/>
      <c r="AX190" s="962"/>
      <c r="AY190" s="962"/>
      <c r="AZ190" s="240"/>
      <c r="BA190" s="80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446"/>
      <c r="CF190" s="446"/>
      <c r="CG190" s="446"/>
      <c r="CH190" s="1886"/>
      <c r="CI190" s="1886"/>
      <c r="CJ190" s="1886"/>
      <c r="CK190" s="1886"/>
      <c r="CL190" s="1886"/>
      <c r="CM190" s="1886"/>
      <c r="CN190" s="1886"/>
      <c r="CO190" s="1886"/>
      <c r="CP190" s="1886"/>
      <c r="CQ190" s="1886"/>
      <c r="CR190" s="1886"/>
      <c r="CS190" s="1886"/>
      <c r="CT190" s="1886"/>
      <c r="CU190" s="1886"/>
      <c r="CV190" s="1886"/>
      <c r="CW190" s="1886"/>
      <c r="CX190" s="1886"/>
      <c r="CY190" s="1886"/>
      <c r="CZ190" s="1886"/>
    </row>
    <row r="191" spans="1:104" s="807" customFormat="1" ht="15" customHeight="1" x14ac:dyDescent="0.2">
      <c r="A191" s="1130"/>
      <c r="B191" s="1157"/>
      <c r="C191" s="1315"/>
      <c r="D191" s="1316"/>
      <c r="E191" s="1316"/>
      <c r="F191" s="1316"/>
      <c r="G191" s="1317"/>
      <c r="H191" s="1318"/>
      <c r="I191" s="1316"/>
      <c r="J191" s="1316"/>
      <c r="K191" s="1316"/>
      <c r="L191" s="1319"/>
      <c r="M191" s="1320"/>
      <c r="N191" s="1316"/>
      <c r="O191" s="1316"/>
      <c r="P191" s="1316"/>
      <c r="Q191" s="1317"/>
      <c r="R191" s="1318"/>
      <c r="S191" s="1316"/>
      <c r="T191" s="1316"/>
      <c r="U191" s="1316"/>
      <c r="V191" s="1316"/>
      <c r="W191" s="1316"/>
      <c r="X191" s="1316"/>
      <c r="Y191" s="1316"/>
      <c r="Z191" s="1316"/>
      <c r="AA191" s="1316"/>
      <c r="AB191" s="1321"/>
      <c r="AC191" s="1200"/>
      <c r="AD191" s="1200"/>
      <c r="AE191" s="1200"/>
      <c r="AF191" s="1200"/>
      <c r="AG191" s="1242"/>
      <c r="AH191" s="962"/>
      <c r="AI191" s="962"/>
      <c r="AJ191" s="962"/>
      <c r="AK191" s="962"/>
      <c r="AL191" s="962"/>
      <c r="AM191" s="962"/>
      <c r="AN191" s="962"/>
      <c r="AO191" s="962"/>
      <c r="AP191" s="962"/>
      <c r="AQ191" s="962"/>
      <c r="AR191" s="962"/>
      <c r="AS191" s="962"/>
      <c r="AT191" s="962"/>
      <c r="AU191" s="962"/>
      <c r="AV191" s="962"/>
      <c r="AW191" s="962"/>
      <c r="AX191" s="962"/>
      <c r="AY191" s="962"/>
      <c r="AZ191" s="240"/>
      <c r="BA191" s="80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446"/>
      <c r="CF191" s="446"/>
      <c r="CG191" s="446"/>
      <c r="CH191" s="1886"/>
      <c r="CI191" s="1886"/>
      <c r="CJ191" s="1886"/>
      <c r="CK191" s="1886"/>
      <c r="CL191" s="1886"/>
      <c r="CM191" s="1886"/>
      <c r="CN191" s="1886"/>
      <c r="CO191" s="1886"/>
      <c r="CP191" s="1886"/>
      <c r="CQ191" s="1886"/>
      <c r="CR191" s="1886"/>
      <c r="CS191" s="1886"/>
      <c r="CT191" s="1886"/>
      <c r="CU191" s="1886"/>
      <c r="CV191" s="1886"/>
      <c r="CW191" s="1886"/>
      <c r="CX191" s="1886"/>
      <c r="CY191" s="1886"/>
      <c r="CZ191" s="1886"/>
    </row>
    <row r="192" spans="1:104" s="807" customFormat="1" ht="15" customHeight="1" x14ac:dyDescent="0.2">
      <c r="A192" s="1130"/>
      <c r="B192" s="1157"/>
      <c r="C192" s="1315"/>
      <c r="D192" s="1316"/>
      <c r="E192" s="1316"/>
      <c r="F192" s="1316"/>
      <c r="G192" s="1317"/>
      <c r="H192" s="1318"/>
      <c r="I192" s="1316"/>
      <c r="J192" s="1316"/>
      <c r="K192" s="1316"/>
      <c r="L192" s="1319"/>
      <c r="M192" s="1320"/>
      <c r="N192" s="1316"/>
      <c r="O192" s="1316"/>
      <c r="P192" s="1316"/>
      <c r="Q192" s="1317"/>
      <c r="R192" s="1318"/>
      <c r="S192" s="1316"/>
      <c r="T192" s="1316"/>
      <c r="U192" s="1316"/>
      <c r="V192" s="1316"/>
      <c r="W192" s="1316"/>
      <c r="X192" s="1316"/>
      <c r="Y192" s="1316"/>
      <c r="Z192" s="1316"/>
      <c r="AA192" s="1316"/>
      <c r="AB192" s="1321"/>
      <c r="AC192" s="1200"/>
      <c r="AD192" s="1200"/>
      <c r="AE192" s="1200"/>
      <c r="AF192" s="1200"/>
      <c r="AG192" s="1242"/>
      <c r="AH192" s="962"/>
      <c r="AI192" s="962"/>
      <c r="AJ192" s="962"/>
      <c r="AK192" s="962"/>
      <c r="AL192" s="962"/>
      <c r="AM192" s="962"/>
      <c r="AN192" s="962"/>
      <c r="AO192" s="962"/>
      <c r="AP192" s="962"/>
      <c r="AQ192" s="962"/>
      <c r="AR192" s="962"/>
      <c r="AS192" s="962"/>
      <c r="AT192" s="962"/>
      <c r="AU192" s="962"/>
      <c r="AV192" s="962"/>
      <c r="AW192" s="962"/>
      <c r="AX192" s="962"/>
      <c r="AY192" s="962"/>
      <c r="AZ192" s="240"/>
      <c r="BA192" s="80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446"/>
      <c r="CF192" s="446"/>
      <c r="CG192" s="446"/>
      <c r="CH192" s="1886"/>
      <c r="CI192" s="1886"/>
      <c r="CJ192" s="1886"/>
      <c r="CK192" s="1886"/>
      <c r="CL192" s="1886"/>
      <c r="CM192" s="1886"/>
      <c r="CN192" s="1886"/>
      <c r="CO192" s="1886"/>
      <c r="CP192" s="1886"/>
      <c r="CQ192" s="1886"/>
      <c r="CR192" s="1886"/>
      <c r="CS192" s="1886"/>
      <c r="CT192" s="1886"/>
      <c r="CU192" s="1886"/>
      <c r="CV192" s="1886"/>
      <c r="CW192" s="1886"/>
      <c r="CX192" s="1886"/>
      <c r="CY192" s="1886"/>
      <c r="CZ192" s="1886"/>
    </row>
    <row r="193" spans="1:104" s="807" customFormat="1" ht="15" customHeight="1" x14ac:dyDescent="0.2">
      <c r="A193" s="1136"/>
      <c r="B193" s="1158"/>
      <c r="C193" s="1322"/>
      <c r="D193" s="1323"/>
      <c r="E193" s="1323"/>
      <c r="F193" s="1323"/>
      <c r="G193" s="1324"/>
      <c r="H193" s="1325"/>
      <c r="I193" s="1323"/>
      <c r="J193" s="1323"/>
      <c r="K193" s="1323"/>
      <c r="L193" s="1326"/>
      <c r="M193" s="1327"/>
      <c r="N193" s="1323"/>
      <c r="O193" s="1323"/>
      <c r="P193" s="1323"/>
      <c r="Q193" s="1324"/>
      <c r="R193" s="1325"/>
      <c r="S193" s="1323"/>
      <c r="T193" s="1323"/>
      <c r="U193" s="1323"/>
      <c r="V193" s="1323"/>
      <c r="W193" s="1323"/>
      <c r="X193" s="1323"/>
      <c r="Y193" s="1323"/>
      <c r="Z193" s="1323"/>
      <c r="AA193" s="1323"/>
      <c r="AB193" s="1328"/>
      <c r="AC193" s="1200"/>
      <c r="AD193" s="1200"/>
      <c r="AE193" s="1200"/>
      <c r="AF193" s="1200"/>
      <c r="AG193" s="1242"/>
      <c r="AH193" s="962"/>
      <c r="AI193" s="962"/>
      <c r="AJ193" s="962"/>
      <c r="AK193" s="962"/>
      <c r="AL193" s="962"/>
      <c r="AM193" s="962"/>
      <c r="AN193" s="962"/>
      <c r="AO193" s="962"/>
      <c r="AP193" s="962"/>
      <c r="AQ193" s="962"/>
      <c r="AR193" s="962"/>
      <c r="AS193" s="962"/>
      <c r="AT193" s="962"/>
      <c r="AU193" s="962"/>
      <c r="AV193" s="962"/>
      <c r="AW193" s="962"/>
      <c r="AX193" s="962"/>
      <c r="AY193" s="962"/>
      <c r="AZ193" s="240"/>
      <c r="BA193" s="80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446"/>
      <c r="CF193" s="446"/>
      <c r="CG193" s="446"/>
      <c r="CH193" s="1886"/>
      <c r="CI193" s="1886"/>
      <c r="CJ193" s="1886"/>
      <c r="CK193" s="1886"/>
      <c r="CL193" s="1886"/>
      <c r="CM193" s="1886"/>
      <c r="CN193" s="1886"/>
      <c r="CO193" s="1886"/>
      <c r="CP193" s="1886"/>
      <c r="CQ193" s="1886"/>
      <c r="CR193" s="1886"/>
      <c r="CS193" s="1886"/>
      <c r="CT193" s="1886"/>
      <c r="CU193" s="1886"/>
      <c r="CV193" s="1886"/>
      <c r="CW193" s="1886"/>
      <c r="CX193" s="1886"/>
      <c r="CY193" s="1886"/>
      <c r="CZ193" s="1886"/>
    </row>
    <row r="194" spans="1:104" s="807" customFormat="1" ht="15" customHeight="1" x14ac:dyDescent="0.2">
      <c r="A194" s="1044"/>
      <c r="B194" s="1153"/>
      <c r="C194" s="1240"/>
      <c r="D194" s="1200"/>
      <c r="E194" s="1200"/>
      <c r="F194" s="1200"/>
      <c r="G194" s="1201"/>
      <c r="H194" s="1241"/>
      <c r="I194" s="1200"/>
      <c r="J194" s="1200"/>
      <c r="K194" s="1200"/>
      <c r="L194" s="1242"/>
      <c r="M194" s="1240"/>
      <c r="N194" s="1200"/>
      <c r="O194" s="1200"/>
      <c r="P194" s="1200"/>
      <c r="Q194" s="1201"/>
      <c r="R194" s="1241"/>
      <c r="S194" s="1200"/>
      <c r="T194" s="1200"/>
      <c r="U194" s="1200"/>
      <c r="V194" s="1200"/>
      <c r="W194" s="1200"/>
      <c r="X194" s="1200"/>
      <c r="Y194" s="1200"/>
      <c r="Z194" s="1200"/>
      <c r="AA194" s="1200"/>
      <c r="AB194" s="1200"/>
      <c r="AC194" s="1200"/>
      <c r="AD194" s="1200"/>
      <c r="AE194" s="1200"/>
      <c r="AF194" s="1200"/>
      <c r="AG194" s="1242"/>
      <c r="AH194" s="962"/>
      <c r="AI194" s="962"/>
      <c r="AJ194" s="962"/>
      <c r="AK194" s="962"/>
      <c r="AL194" s="962"/>
      <c r="AM194" s="962"/>
      <c r="AN194" s="962"/>
      <c r="AO194" s="962"/>
      <c r="AP194" s="962"/>
      <c r="AQ194" s="962"/>
      <c r="AR194" s="962"/>
      <c r="AS194" s="962"/>
      <c r="AT194" s="962"/>
      <c r="AU194" s="962"/>
      <c r="AV194" s="962"/>
      <c r="AW194" s="962"/>
      <c r="AX194" s="962"/>
      <c r="AY194" s="962"/>
      <c r="AZ194" s="240"/>
      <c r="BA194" s="80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446"/>
      <c r="CF194" s="446"/>
      <c r="CG194" s="446"/>
      <c r="CH194" s="1886"/>
      <c r="CI194" s="1886"/>
      <c r="CJ194" s="1886"/>
      <c r="CK194" s="1886"/>
      <c r="CL194" s="1886"/>
      <c r="CM194" s="1886"/>
      <c r="CN194" s="1886"/>
      <c r="CO194" s="1886"/>
      <c r="CP194" s="1886"/>
      <c r="CQ194" s="1886"/>
      <c r="CR194" s="1886"/>
      <c r="CS194" s="1886"/>
      <c r="CT194" s="1886"/>
      <c r="CU194" s="1886"/>
      <c r="CV194" s="1886"/>
      <c r="CW194" s="1886"/>
      <c r="CX194" s="1886"/>
      <c r="CY194" s="1886"/>
      <c r="CZ194" s="1886"/>
    </row>
    <row r="195" spans="1:104" s="131" customFormat="1" ht="15" customHeight="1" x14ac:dyDescent="0.2">
      <c r="A195" s="1044"/>
      <c r="B195" s="1153"/>
      <c r="C195" s="1240"/>
      <c r="D195" s="1200"/>
      <c r="E195" s="1200"/>
      <c r="F195" s="1200"/>
      <c r="G195" s="1201"/>
      <c r="H195" s="1241"/>
      <c r="I195" s="1200"/>
      <c r="J195" s="1200"/>
      <c r="K195" s="1200"/>
      <c r="L195" s="1242"/>
      <c r="M195" s="1240"/>
      <c r="N195" s="1200"/>
      <c r="O195" s="1200"/>
      <c r="P195" s="1200"/>
      <c r="Q195" s="1201"/>
      <c r="R195" s="1241"/>
      <c r="S195" s="1200"/>
      <c r="T195" s="1200"/>
      <c r="U195" s="1200"/>
      <c r="V195" s="1200"/>
      <c r="W195" s="1200"/>
      <c r="X195" s="1200"/>
      <c r="Y195" s="1200"/>
      <c r="Z195" s="1200"/>
      <c r="AA195" s="1200"/>
      <c r="AB195" s="1200"/>
      <c r="AC195" s="1200"/>
      <c r="AD195" s="1200"/>
      <c r="AE195" s="1200"/>
      <c r="AF195" s="1200"/>
      <c r="AG195" s="1242"/>
      <c r="AH195" s="962"/>
      <c r="AI195" s="962"/>
      <c r="AJ195" s="962"/>
      <c r="AK195" s="962"/>
      <c r="AL195" s="962"/>
      <c r="AM195" s="962"/>
      <c r="AN195" s="962"/>
      <c r="AO195" s="962"/>
      <c r="AP195" s="962"/>
      <c r="AQ195" s="962"/>
      <c r="AR195" s="962"/>
      <c r="AS195" s="962"/>
      <c r="AT195" s="962"/>
      <c r="AU195" s="962"/>
      <c r="AV195" s="962"/>
      <c r="AW195" s="962"/>
      <c r="AX195" s="962"/>
      <c r="AY195" s="962"/>
      <c r="AZ195" s="240"/>
      <c r="BA195" s="80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446"/>
      <c r="CF195" s="446"/>
      <c r="CG195" s="446"/>
      <c r="CH195" s="1886"/>
      <c r="CI195" s="1886"/>
      <c r="CJ195" s="1886"/>
      <c r="CK195" s="1886"/>
      <c r="CL195" s="1886"/>
      <c r="CM195" s="1886"/>
      <c r="CN195" s="1886"/>
      <c r="CO195" s="1886"/>
      <c r="CP195" s="1886"/>
      <c r="CQ195" s="1886"/>
      <c r="CR195" s="1886"/>
      <c r="CS195" s="1886"/>
      <c r="CT195" s="1886"/>
      <c r="CU195" s="1886"/>
      <c r="CV195" s="1886"/>
      <c r="CW195" s="1886"/>
      <c r="CX195" s="1886"/>
      <c r="CY195" s="1886"/>
      <c r="CZ195" s="1886"/>
    </row>
    <row r="196" spans="1:104" s="131" customFormat="1" ht="15" customHeight="1" x14ac:dyDescent="0.2">
      <c r="A196" s="1044"/>
      <c r="B196" s="1153"/>
      <c r="C196" s="1240"/>
      <c r="D196" s="1200"/>
      <c r="E196" s="1200"/>
      <c r="F196" s="1200"/>
      <c r="G196" s="1201"/>
      <c r="H196" s="1241"/>
      <c r="I196" s="1200"/>
      <c r="J196" s="1200"/>
      <c r="K196" s="1200"/>
      <c r="L196" s="1242"/>
      <c r="M196" s="1240"/>
      <c r="N196" s="1200"/>
      <c r="O196" s="1200"/>
      <c r="P196" s="1200"/>
      <c r="Q196" s="1201"/>
      <c r="R196" s="1241"/>
      <c r="S196" s="1200"/>
      <c r="T196" s="1200"/>
      <c r="U196" s="1200"/>
      <c r="V196" s="1200"/>
      <c r="W196" s="1200"/>
      <c r="X196" s="1200"/>
      <c r="Y196" s="1200"/>
      <c r="Z196" s="1200"/>
      <c r="AA196" s="1200"/>
      <c r="AB196" s="1200"/>
      <c r="AC196" s="1200"/>
      <c r="AD196" s="1200"/>
      <c r="AE196" s="1200"/>
      <c r="AF196" s="1200"/>
      <c r="AG196" s="1242"/>
      <c r="AH196" s="962"/>
      <c r="AI196" s="962"/>
      <c r="AJ196" s="962"/>
      <c r="AK196" s="962"/>
      <c r="AL196" s="962"/>
      <c r="AM196" s="962"/>
      <c r="AN196" s="962"/>
      <c r="AO196" s="962"/>
      <c r="AP196" s="962"/>
      <c r="AQ196" s="962"/>
      <c r="AR196" s="962"/>
      <c r="AS196" s="962"/>
      <c r="AT196" s="962"/>
      <c r="AU196" s="962"/>
      <c r="AV196" s="962"/>
      <c r="AW196" s="962"/>
      <c r="AX196" s="962"/>
      <c r="AY196" s="962"/>
      <c r="AZ196" s="240"/>
      <c r="BA196" s="80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446"/>
      <c r="CF196" s="446"/>
      <c r="CG196" s="446"/>
      <c r="CH196" s="1886"/>
      <c r="CI196" s="1886"/>
      <c r="CJ196" s="1886"/>
      <c r="CK196" s="1886"/>
      <c r="CL196" s="1886"/>
      <c r="CM196" s="1886"/>
      <c r="CN196" s="1886"/>
      <c r="CO196" s="1886"/>
      <c r="CP196" s="1886"/>
      <c r="CQ196" s="1886"/>
      <c r="CR196" s="1886"/>
      <c r="CS196" s="1886"/>
      <c r="CT196" s="1886"/>
      <c r="CU196" s="1886"/>
      <c r="CV196" s="1886"/>
      <c r="CW196" s="1886"/>
      <c r="CX196" s="1886"/>
      <c r="CY196" s="1886"/>
      <c r="CZ196" s="1886"/>
    </row>
    <row r="197" spans="1:104" s="131" customFormat="1" ht="15" customHeight="1" x14ac:dyDescent="0.2">
      <c r="A197" s="1044"/>
      <c r="B197" s="1153"/>
      <c r="C197" s="1240"/>
      <c r="D197" s="1200"/>
      <c r="E197" s="1200"/>
      <c r="F197" s="1200"/>
      <c r="G197" s="1201"/>
      <c r="H197" s="1241"/>
      <c r="I197" s="1200"/>
      <c r="J197" s="1200"/>
      <c r="K197" s="1200"/>
      <c r="L197" s="1242"/>
      <c r="M197" s="1240"/>
      <c r="N197" s="1200"/>
      <c r="O197" s="1200"/>
      <c r="P197" s="1200"/>
      <c r="Q197" s="1201"/>
      <c r="R197" s="1241"/>
      <c r="S197" s="1200"/>
      <c r="T197" s="1200"/>
      <c r="U197" s="1200"/>
      <c r="V197" s="1200"/>
      <c r="W197" s="1200"/>
      <c r="X197" s="1200"/>
      <c r="Y197" s="1200"/>
      <c r="Z197" s="1200"/>
      <c r="AA197" s="1200"/>
      <c r="AB197" s="1200"/>
      <c r="AC197" s="1200"/>
      <c r="AD197" s="1200"/>
      <c r="AE197" s="1200"/>
      <c r="AF197" s="1200"/>
      <c r="AG197" s="1242"/>
      <c r="AH197" s="962"/>
      <c r="AI197" s="962"/>
      <c r="AJ197" s="962"/>
      <c r="AK197" s="962"/>
      <c r="AL197" s="962"/>
      <c r="AM197" s="962"/>
      <c r="AN197" s="962"/>
      <c r="AO197" s="962"/>
      <c r="AP197" s="962"/>
      <c r="AQ197" s="962"/>
      <c r="AR197" s="962"/>
      <c r="AS197" s="962"/>
      <c r="AT197" s="962"/>
      <c r="AU197" s="962"/>
      <c r="AV197" s="962"/>
      <c r="AW197" s="962"/>
      <c r="AX197" s="962"/>
      <c r="AY197" s="962"/>
      <c r="AZ197" s="240"/>
      <c r="BA197" s="80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446"/>
      <c r="CF197" s="446"/>
      <c r="CG197" s="446"/>
      <c r="CH197" s="1886"/>
      <c r="CI197" s="1886"/>
      <c r="CJ197" s="1886"/>
      <c r="CK197" s="1886"/>
      <c r="CL197" s="1886"/>
      <c r="CM197" s="1886"/>
      <c r="CN197" s="1886"/>
      <c r="CO197" s="1886"/>
      <c r="CP197" s="1886"/>
      <c r="CQ197" s="1886"/>
      <c r="CR197" s="1886"/>
      <c r="CS197" s="1886"/>
      <c r="CT197" s="1886"/>
      <c r="CU197" s="1886"/>
      <c r="CV197" s="1886"/>
      <c r="CW197" s="1886"/>
      <c r="CX197" s="1886"/>
      <c r="CY197" s="1886"/>
      <c r="CZ197" s="1886"/>
    </row>
    <row r="198" spans="1:104" s="131" customFormat="1" ht="15" customHeight="1" x14ac:dyDescent="0.2">
      <c r="A198" s="1044"/>
      <c r="B198" s="1153"/>
      <c r="C198" s="1240"/>
      <c r="D198" s="1200"/>
      <c r="E198" s="1200"/>
      <c r="F198" s="1200"/>
      <c r="G198" s="1201"/>
      <c r="H198" s="1241"/>
      <c r="I198" s="1200"/>
      <c r="J198" s="1200"/>
      <c r="K198" s="1200"/>
      <c r="L198" s="1242"/>
      <c r="M198" s="1240"/>
      <c r="N198" s="1200"/>
      <c r="O198" s="1200"/>
      <c r="P198" s="1200"/>
      <c r="Q198" s="1201"/>
      <c r="R198" s="1241"/>
      <c r="S198" s="1200"/>
      <c r="T198" s="1200"/>
      <c r="U198" s="1200"/>
      <c r="V198" s="1200"/>
      <c r="W198" s="1200"/>
      <c r="X198" s="1200"/>
      <c r="Y198" s="1200"/>
      <c r="Z198" s="1200"/>
      <c r="AA198" s="1200"/>
      <c r="AB198" s="1200"/>
      <c r="AC198" s="1200"/>
      <c r="AD198" s="1200"/>
      <c r="AE198" s="1200"/>
      <c r="AF198" s="1200"/>
      <c r="AG198" s="1242"/>
      <c r="AH198" s="962"/>
      <c r="AI198" s="962"/>
      <c r="AJ198" s="962"/>
      <c r="AK198" s="962"/>
      <c r="AL198" s="962"/>
      <c r="AM198" s="962"/>
      <c r="AN198" s="962"/>
      <c r="AO198" s="962"/>
      <c r="AP198" s="962"/>
      <c r="AQ198" s="962"/>
      <c r="AR198" s="962"/>
      <c r="AS198" s="962"/>
      <c r="AT198" s="962"/>
      <c r="AU198" s="962"/>
      <c r="AV198" s="962"/>
      <c r="AW198" s="962"/>
      <c r="AX198" s="962"/>
      <c r="AY198" s="962"/>
      <c r="AZ198" s="240"/>
      <c r="BA198" s="80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446"/>
      <c r="CF198" s="446"/>
      <c r="CG198" s="446"/>
      <c r="CH198" s="1886"/>
      <c r="CI198" s="1886"/>
      <c r="CJ198" s="1886"/>
      <c r="CK198" s="1886"/>
      <c r="CL198" s="1886"/>
      <c r="CM198" s="1886"/>
      <c r="CN198" s="1886"/>
      <c r="CO198" s="1886"/>
      <c r="CP198" s="1886"/>
      <c r="CQ198" s="1886"/>
      <c r="CR198" s="1886"/>
      <c r="CS198" s="1886"/>
      <c r="CT198" s="1886"/>
      <c r="CU198" s="1886"/>
      <c r="CV198" s="1886"/>
      <c r="CW198" s="1886"/>
      <c r="CX198" s="1886"/>
      <c r="CY198" s="1886"/>
      <c r="CZ198" s="1886"/>
    </row>
    <row r="199" spans="1:104" s="131" customFormat="1" ht="15" customHeight="1" x14ac:dyDescent="0.2">
      <c r="A199" s="1044"/>
      <c r="B199" s="1153"/>
      <c r="C199" s="1240"/>
      <c r="D199" s="1200"/>
      <c r="E199" s="1200"/>
      <c r="F199" s="1200"/>
      <c r="G199" s="1201"/>
      <c r="H199" s="1241"/>
      <c r="I199" s="1200"/>
      <c r="J199" s="1200"/>
      <c r="K199" s="1200"/>
      <c r="L199" s="1242"/>
      <c r="M199" s="1240"/>
      <c r="N199" s="1200"/>
      <c r="O199" s="1200"/>
      <c r="P199" s="1200"/>
      <c r="Q199" s="1201"/>
      <c r="R199" s="1241"/>
      <c r="S199" s="1200"/>
      <c r="T199" s="1200"/>
      <c r="U199" s="1200"/>
      <c r="V199" s="1200"/>
      <c r="W199" s="1200"/>
      <c r="X199" s="1200"/>
      <c r="Y199" s="1200"/>
      <c r="Z199" s="1200"/>
      <c r="AA199" s="1200"/>
      <c r="AB199" s="1200"/>
      <c r="AC199" s="1200"/>
      <c r="AD199" s="1200"/>
      <c r="AE199" s="1200"/>
      <c r="AF199" s="1200"/>
      <c r="AG199" s="1242"/>
      <c r="AH199" s="962"/>
      <c r="AI199" s="962"/>
      <c r="AJ199" s="962"/>
      <c r="AK199" s="962"/>
      <c r="AL199" s="962"/>
      <c r="AM199" s="962"/>
      <c r="AN199" s="962"/>
      <c r="AO199" s="962"/>
      <c r="AP199" s="962"/>
      <c r="AQ199" s="962"/>
      <c r="AR199" s="962"/>
      <c r="AS199" s="962"/>
      <c r="AT199" s="962"/>
      <c r="AU199" s="962"/>
      <c r="AV199" s="962"/>
      <c r="AW199" s="962"/>
      <c r="AX199" s="962"/>
      <c r="AY199" s="962"/>
      <c r="AZ199" s="240"/>
      <c r="BA199" s="80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446"/>
      <c r="CF199" s="446"/>
      <c r="CG199" s="446"/>
      <c r="CH199" s="1886"/>
      <c r="CI199" s="1886"/>
      <c r="CJ199" s="1886"/>
      <c r="CK199" s="1886"/>
      <c r="CL199" s="1886"/>
      <c r="CM199" s="1886"/>
      <c r="CN199" s="1886"/>
      <c r="CO199" s="1886"/>
      <c r="CP199" s="1886"/>
      <c r="CQ199" s="1886"/>
      <c r="CR199" s="1886"/>
      <c r="CS199" s="1886"/>
      <c r="CT199" s="1886"/>
      <c r="CU199" s="1886"/>
      <c r="CV199" s="1886"/>
      <c r="CW199" s="1886"/>
      <c r="CX199" s="1886"/>
      <c r="CY199" s="1886"/>
      <c r="CZ199" s="1886"/>
    </row>
    <row r="200" spans="1:104" s="131" customFormat="1" ht="15" customHeight="1" x14ac:dyDescent="0.2">
      <c r="A200" s="1044"/>
      <c r="B200" s="1153"/>
      <c r="C200" s="1240"/>
      <c r="D200" s="1200"/>
      <c r="E200" s="1200"/>
      <c r="F200" s="1200"/>
      <c r="G200" s="1201"/>
      <c r="H200" s="1241"/>
      <c r="I200" s="1200"/>
      <c r="J200" s="1200"/>
      <c r="K200" s="1200"/>
      <c r="L200" s="1242"/>
      <c r="M200" s="1240"/>
      <c r="N200" s="1200"/>
      <c r="O200" s="1200"/>
      <c r="P200" s="1200"/>
      <c r="Q200" s="1201"/>
      <c r="R200" s="1241"/>
      <c r="S200" s="1200"/>
      <c r="T200" s="1200"/>
      <c r="U200" s="1200"/>
      <c r="V200" s="1200"/>
      <c r="W200" s="1200"/>
      <c r="X200" s="1200"/>
      <c r="Y200" s="1200"/>
      <c r="Z200" s="1200"/>
      <c r="AA200" s="1200"/>
      <c r="AB200" s="1200"/>
      <c r="AC200" s="1200"/>
      <c r="AD200" s="1200"/>
      <c r="AE200" s="1200"/>
      <c r="AF200" s="1200"/>
      <c r="AG200" s="1242"/>
      <c r="AH200" s="962"/>
      <c r="AI200" s="962"/>
      <c r="AJ200" s="962"/>
      <c r="AK200" s="962"/>
      <c r="AL200" s="962"/>
      <c r="AM200" s="962"/>
      <c r="AN200" s="962"/>
      <c r="AO200" s="962"/>
      <c r="AP200" s="962"/>
      <c r="AQ200" s="962"/>
      <c r="AR200" s="962"/>
      <c r="AS200" s="962"/>
      <c r="AT200" s="962"/>
      <c r="AU200" s="962"/>
      <c r="AV200" s="962"/>
      <c r="AW200" s="962"/>
      <c r="AX200" s="962"/>
      <c r="AY200" s="962"/>
      <c r="AZ200" s="240"/>
      <c r="BA200" s="80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446"/>
      <c r="CF200" s="446"/>
      <c r="CG200" s="446"/>
      <c r="CH200" s="1886"/>
      <c r="CI200" s="1886"/>
      <c r="CJ200" s="1886"/>
      <c r="CK200" s="1886"/>
      <c r="CL200" s="1886"/>
      <c r="CM200" s="1886"/>
      <c r="CN200" s="1886"/>
      <c r="CO200" s="1886"/>
      <c r="CP200" s="1886"/>
      <c r="CQ200" s="1886"/>
      <c r="CR200" s="1886"/>
      <c r="CS200" s="1886"/>
      <c r="CT200" s="1886"/>
      <c r="CU200" s="1886"/>
      <c r="CV200" s="1886"/>
      <c r="CW200" s="1886"/>
      <c r="CX200" s="1886"/>
      <c r="CY200" s="1886"/>
      <c r="CZ200" s="1886"/>
    </row>
    <row r="201" spans="1:104" s="131" customFormat="1" ht="15" customHeight="1" x14ac:dyDescent="0.2">
      <c r="A201" s="1044"/>
      <c r="B201" s="1153"/>
      <c r="C201" s="1240"/>
      <c r="D201" s="1200"/>
      <c r="E201" s="1200"/>
      <c r="F201" s="1200"/>
      <c r="G201" s="1201"/>
      <c r="H201" s="1241"/>
      <c r="I201" s="1200"/>
      <c r="J201" s="1200"/>
      <c r="K201" s="1200"/>
      <c r="L201" s="1242"/>
      <c r="M201" s="1240"/>
      <c r="N201" s="1200"/>
      <c r="O201" s="1200"/>
      <c r="P201" s="1200"/>
      <c r="Q201" s="1201"/>
      <c r="R201" s="1241"/>
      <c r="S201" s="1200"/>
      <c r="T201" s="1200"/>
      <c r="U201" s="1200"/>
      <c r="V201" s="1200"/>
      <c r="W201" s="1200"/>
      <c r="X201" s="1200"/>
      <c r="Y201" s="1200"/>
      <c r="Z201" s="1200"/>
      <c r="AA201" s="1200"/>
      <c r="AB201" s="1200"/>
      <c r="AC201" s="1200"/>
      <c r="AD201" s="1200"/>
      <c r="AE201" s="1200"/>
      <c r="AF201" s="1200"/>
      <c r="AG201" s="1242"/>
      <c r="AH201" s="962"/>
      <c r="AI201" s="962"/>
      <c r="AJ201" s="962"/>
      <c r="AK201" s="962"/>
      <c r="AL201" s="962"/>
      <c r="AM201" s="962"/>
      <c r="AN201" s="962"/>
      <c r="AO201" s="962"/>
      <c r="AP201" s="962"/>
      <c r="AQ201" s="962"/>
      <c r="AR201" s="962"/>
      <c r="AS201" s="962"/>
      <c r="AT201" s="962"/>
      <c r="AU201" s="962"/>
      <c r="AV201" s="962"/>
      <c r="AW201" s="962"/>
      <c r="AX201" s="962"/>
      <c r="AY201" s="962"/>
      <c r="AZ201" s="240"/>
      <c r="BA201" s="80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446"/>
      <c r="CF201" s="446"/>
      <c r="CG201" s="446"/>
      <c r="CH201" s="1886"/>
      <c r="CI201" s="1886"/>
      <c r="CJ201" s="1886"/>
      <c r="CK201" s="1886"/>
      <c r="CL201" s="1886"/>
      <c r="CM201" s="1886"/>
      <c r="CN201" s="1886"/>
      <c r="CO201" s="1886"/>
      <c r="CP201" s="1886"/>
      <c r="CQ201" s="1886"/>
      <c r="CR201" s="1886"/>
      <c r="CS201" s="1886"/>
      <c r="CT201" s="1886"/>
      <c r="CU201" s="1886"/>
      <c r="CV201" s="1886"/>
      <c r="CW201" s="1886"/>
      <c r="CX201" s="1886"/>
      <c r="CY201" s="1886"/>
      <c r="CZ201" s="1886"/>
    </row>
    <row r="202" spans="1:104" s="131" customFormat="1" ht="15" customHeight="1" x14ac:dyDescent="0.2">
      <c r="A202" s="1044"/>
      <c r="B202" s="1153"/>
      <c r="C202" s="1240"/>
      <c r="D202" s="1200"/>
      <c r="E202" s="1200"/>
      <c r="F202" s="1200"/>
      <c r="G202" s="1201"/>
      <c r="H202" s="1241"/>
      <c r="I202" s="1200"/>
      <c r="J202" s="1200"/>
      <c r="K202" s="1200"/>
      <c r="L202" s="1242"/>
      <c r="M202" s="1240"/>
      <c r="N202" s="1200"/>
      <c r="O202" s="1200"/>
      <c r="P202" s="1200"/>
      <c r="Q202" s="1201"/>
      <c r="R202" s="1241"/>
      <c r="S202" s="1200"/>
      <c r="T202" s="1200"/>
      <c r="U202" s="1200"/>
      <c r="V202" s="1200"/>
      <c r="W202" s="1200"/>
      <c r="X202" s="1200"/>
      <c r="Y202" s="1200"/>
      <c r="Z202" s="1200"/>
      <c r="AA202" s="1200"/>
      <c r="AB202" s="1200"/>
      <c r="AC202" s="1200"/>
      <c r="AD202" s="1200"/>
      <c r="AE202" s="1200"/>
      <c r="AF202" s="1200"/>
      <c r="AG202" s="1242"/>
      <c r="AH202" s="962"/>
      <c r="AI202" s="962"/>
      <c r="AJ202" s="962"/>
      <c r="AK202" s="962"/>
      <c r="AL202" s="962"/>
      <c r="AM202" s="962"/>
      <c r="AN202" s="962"/>
      <c r="AO202" s="962"/>
      <c r="AP202" s="962"/>
      <c r="AQ202" s="962"/>
      <c r="AR202" s="962"/>
      <c r="AS202" s="962"/>
      <c r="AT202" s="962"/>
      <c r="AU202" s="962"/>
      <c r="AV202" s="962"/>
      <c r="AW202" s="962"/>
      <c r="AX202" s="962"/>
      <c r="AY202" s="962"/>
      <c r="AZ202" s="240"/>
      <c r="BA202" s="80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446"/>
      <c r="CF202" s="446"/>
      <c r="CG202" s="446"/>
      <c r="CH202" s="1886"/>
      <c r="CI202" s="1886"/>
      <c r="CJ202" s="1886"/>
      <c r="CK202" s="1886"/>
      <c r="CL202" s="1886"/>
      <c r="CM202" s="1886"/>
      <c r="CN202" s="1886"/>
      <c r="CO202" s="1886"/>
      <c r="CP202" s="1886"/>
      <c r="CQ202" s="1886"/>
      <c r="CR202" s="1886"/>
      <c r="CS202" s="1886"/>
      <c r="CT202" s="1886"/>
      <c r="CU202" s="1886"/>
      <c r="CV202" s="1886"/>
      <c r="CW202" s="1886"/>
      <c r="CX202" s="1886"/>
      <c r="CY202" s="1886"/>
      <c r="CZ202" s="1886"/>
    </row>
    <row r="203" spans="1:104" s="972" customFormat="1" ht="15" customHeight="1" x14ac:dyDescent="0.2">
      <c r="A203" s="1134"/>
      <c r="B203" s="1402"/>
      <c r="C203" s="1284"/>
      <c r="D203" s="1285"/>
      <c r="E203" s="1285"/>
      <c r="F203" s="1285"/>
      <c r="G203" s="1286"/>
      <c r="H203" s="1287"/>
      <c r="I203" s="1285"/>
      <c r="J203" s="1285"/>
      <c r="K203" s="1285"/>
      <c r="L203" s="1288"/>
      <c r="M203" s="1289"/>
      <c r="N203" s="1285"/>
      <c r="O203" s="1285"/>
      <c r="P203" s="1285"/>
      <c r="Q203" s="1286"/>
      <c r="R203" s="1287"/>
      <c r="S203" s="1285"/>
      <c r="T203" s="1285"/>
      <c r="U203" s="1285"/>
      <c r="V203" s="1285"/>
      <c r="W203" s="1285"/>
      <c r="X203" s="1285"/>
      <c r="Y203" s="1285"/>
      <c r="Z203" s="1285"/>
      <c r="AA203" s="1285"/>
      <c r="AB203" s="1285"/>
      <c r="AC203" s="1285"/>
      <c r="AD203" s="1285"/>
      <c r="AE203" s="1285"/>
      <c r="AF203" s="1285"/>
      <c r="AG203" s="1848"/>
      <c r="AH203" s="962"/>
      <c r="AI203" s="962"/>
      <c r="AJ203" s="962"/>
      <c r="AK203" s="962"/>
      <c r="AL203" s="962"/>
      <c r="AM203" s="962"/>
      <c r="AN203" s="962"/>
      <c r="AO203" s="962"/>
      <c r="AP203" s="962"/>
      <c r="AQ203" s="962"/>
      <c r="AR203" s="962"/>
      <c r="AS203" s="962"/>
      <c r="AT203" s="962"/>
      <c r="AU203" s="962"/>
      <c r="AV203" s="962"/>
      <c r="AW203" s="962"/>
      <c r="AX203" s="962"/>
      <c r="AY203" s="962"/>
      <c r="AZ203" s="240"/>
      <c r="BA203" s="80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446"/>
      <c r="CF203" s="446"/>
      <c r="CG203" s="446"/>
      <c r="CH203" s="1886"/>
      <c r="CI203" s="1886"/>
      <c r="CJ203" s="1886"/>
      <c r="CK203" s="1886"/>
      <c r="CL203" s="1886"/>
      <c r="CM203" s="1886"/>
      <c r="CN203" s="1886"/>
      <c r="CO203" s="1886"/>
      <c r="CP203" s="1886"/>
      <c r="CQ203" s="1886"/>
      <c r="CR203" s="1886"/>
      <c r="CS203" s="1886"/>
      <c r="CT203" s="1886"/>
      <c r="CU203" s="1886"/>
      <c r="CV203" s="1886"/>
      <c r="CW203" s="1886"/>
      <c r="CX203" s="1886"/>
      <c r="CY203" s="1886"/>
      <c r="CZ203" s="1886"/>
    </row>
    <row r="204" spans="1:104" s="972" customFormat="1" ht="15" customHeight="1" x14ac:dyDescent="0.2">
      <c r="A204" s="1134"/>
      <c r="B204" s="1402"/>
      <c r="C204" s="1284"/>
      <c r="D204" s="1285"/>
      <c r="E204" s="1285"/>
      <c r="F204" s="1285"/>
      <c r="G204" s="1286"/>
      <c r="H204" s="1287"/>
      <c r="I204" s="1285"/>
      <c r="J204" s="1285"/>
      <c r="K204" s="1285"/>
      <c r="L204" s="1288"/>
      <c r="M204" s="1289"/>
      <c r="N204" s="1285"/>
      <c r="O204" s="1285"/>
      <c r="P204" s="1285"/>
      <c r="Q204" s="1286"/>
      <c r="R204" s="1287"/>
      <c r="S204" s="1285"/>
      <c r="T204" s="1285"/>
      <c r="U204" s="1285"/>
      <c r="V204" s="1285"/>
      <c r="W204" s="1285"/>
      <c r="X204" s="1285"/>
      <c r="Y204" s="1285"/>
      <c r="Z204" s="1285"/>
      <c r="AA204" s="1285"/>
      <c r="AB204" s="1285"/>
      <c r="AC204" s="1285"/>
      <c r="AD204" s="1285"/>
      <c r="AE204" s="1285"/>
      <c r="AF204" s="1285"/>
      <c r="AG204" s="1848"/>
      <c r="AH204" s="962"/>
      <c r="AI204" s="962"/>
      <c r="AJ204" s="962"/>
      <c r="AK204" s="962"/>
      <c r="AL204" s="962"/>
      <c r="AM204" s="962"/>
      <c r="AN204" s="962"/>
      <c r="AO204" s="962"/>
      <c r="AP204" s="962"/>
      <c r="AQ204" s="962"/>
      <c r="AR204" s="962"/>
      <c r="AS204" s="962"/>
      <c r="AT204" s="962"/>
      <c r="AU204" s="962"/>
      <c r="AV204" s="962"/>
      <c r="AW204" s="962"/>
      <c r="AX204" s="962"/>
      <c r="AY204" s="962"/>
      <c r="AZ204" s="240"/>
      <c r="BA204" s="80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446"/>
      <c r="CF204" s="446"/>
      <c r="CG204" s="446"/>
      <c r="CH204" s="1886"/>
      <c r="CI204" s="1886"/>
      <c r="CJ204" s="1886"/>
      <c r="CK204" s="1886"/>
      <c r="CL204" s="1886"/>
      <c r="CM204" s="1886"/>
      <c r="CN204" s="1886"/>
      <c r="CO204" s="1886"/>
      <c r="CP204" s="1886"/>
      <c r="CQ204" s="1886"/>
      <c r="CR204" s="1886"/>
      <c r="CS204" s="1886"/>
      <c r="CT204" s="1886"/>
      <c r="CU204" s="1886"/>
      <c r="CV204" s="1886"/>
      <c r="CW204" s="1886"/>
      <c r="CX204" s="1886"/>
      <c r="CY204" s="1886"/>
      <c r="CZ204" s="1886"/>
    </row>
    <row r="205" spans="1:104" s="972" customFormat="1" ht="15" customHeight="1" x14ac:dyDescent="0.2">
      <c r="A205" s="1150"/>
      <c r="B205" s="1404"/>
      <c r="C205" s="1329"/>
      <c r="D205" s="1330"/>
      <c r="E205" s="1330"/>
      <c r="F205" s="1330"/>
      <c r="G205" s="1331"/>
      <c r="H205" s="1332"/>
      <c r="I205" s="1330"/>
      <c r="J205" s="1330"/>
      <c r="K205" s="1330"/>
      <c r="L205" s="1333"/>
      <c r="M205" s="1334"/>
      <c r="N205" s="1330"/>
      <c r="O205" s="1330"/>
      <c r="P205" s="1330"/>
      <c r="Q205" s="1331"/>
      <c r="R205" s="1332"/>
      <c r="S205" s="1330"/>
      <c r="T205" s="1330"/>
      <c r="U205" s="1330"/>
      <c r="V205" s="1330"/>
      <c r="W205" s="1330"/>
      <c r="X205" s="1330"/>
      <c r="Y205" s="1330"/>
      <c r="Z205" s="1330"/>
      <c r="AA205" s="1330"/>
      <c r="AB205" s="1330"/>
      <c r="AC205" s="1330"/>
      <c r="AD205" s="1330"/>
      <c r="AE205" s="1330"/>
      <c r="AF205" s="1330"/>
      <c r="AG205" s="1857"/>
      <c r="AH205" s="962"/>
      <c r="AI205" s="962"/>
      <c r="AJ205" s="962"/>
      <c r="AK205" s="962"/>
      <c r="AL205" s="962"/>
      <c r="AM205" s="962"/>
      <c r="AN205" s="962"/>
      <c r="AO205" s="962"/>
      <c r="AP205" s="962"/>
      <c r="AQ205" s="962"/>
      <c r="AR205" s="962"/>
      <c r="AS205" s="962"/>
      <c r="AT205" s="962"/>
      <c r="AU205" s="962"/>
      <c r="AV205" s="962"/>
      <c r="AW205" s="962"/>
      <c r="AX205" s="962"/>
      <c r="AY205" s="962"/>
      <c r="AZ205" s="240"/>
      <c r="BA205" s="80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532"/>
      <c r="CF205" s="532"/>
      <c r="CG205" s="532"/>
      <c r="CH205" s="1886"/>
      <c r="CI205" s="1886"/>
      <c r="CJ205" s="1886"/>
      <c r="CK205" s="1886"/>
      <c r="CL205" s="1886"/>
      <c r="CM205" s="1886"/>
      <c r="CN205" s="1886"/>
      <c r="CO205" s="1886"/>
      <c r="CP205" s="1886"/>
      <c r="CQ205" s="1886"/>
      <c r="CR205" s="1886"/>
      <c r="CS205" s="1886"/>
      <c r="CT205" s="1886"/>
      <c r="CU205" s="1886"/>
      <c r="CV205" s="1886"/>
      <c r="CW205" s="1886"/>
      <c r="CX205" s="1886"/>
      <c r="CY205" s="1886"/>
      <c r="CZ205" s="1886"/>
    </row>
    <row r="206" spans="1:104" s="972" customFormat="1" ht="250.15" customHeight="1" x14ac:dyDescent="0.2">
      <c r="B206" s="982"/>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pans="1:104" s="111" customFormat="1" ht="18" customHeight="1" x14ac:dyDescent="0.2">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pans="1:104" s="111" customFormat="1" ht="22.5" customHeight="1" x14ac:dyDescent="0.35">
      <c r="A208" s="2285" t="str">
        <f>A1026</f>
        <v>State of Palestine</v>
      </c>
      <c r="B208" s="2286"/>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pans="1:104" s="111" customFormat="1" ht="22.5" customHeight="1" x14ac:dyDescent="0.35">
      <c r="A209" s="138" t="str">
        <f>A1035</f>
        <v>2011</v>
      </c>
      <c r="B209" s="139"/>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pans="1:104" s="111" customFormat="1" ht="22.5" customHeight="1" x14ac:dyDescent="0.35">
      <c r="A210" s="802" t="s">
        <v>112</v>
      </c>
      <c r="B210" s="141"/>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pans="1:104" s="111" customFormat="1" ht="20.100000000000001" customHeight="1" x14ac:dyDescent="0.35">
      <c r="A211" s="143" t="s">
        <v>97</v>
      </c>
      <c r="B211" s="139"/>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pans="1:104" s="111" customFormat="1" ht="15" customHeight="1" x14ac:dyDescent="0.2">
      <c r="A212" s="803" t="s">
        <v>98</v>
      </c>
      <c r="B212" s="248"/>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pans="1:104" s="111" customFormat="1" ht="15" customHeight="1" x14ac:dyDescent="0.2">
      <c r="A213" s="152" t="s">
        <v>40</v>
      </c>
      <c r="B213" s="151"/>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pans="1:104" s="111" customFormat="1" ht="15" customHeight="1" x14ac:dyDescent="0.2">
      <c r="A214" s="150" t="s">
        <v>39</v>
      </c>
      <c r="B214" s="151"/>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pans="1:104" s="111" customFormat="1" ht="15" customHeight="1" x14ac:dyDescent="0.2">
      <c r="A215" s="150" t="s">
        <v>136</v>
      </c>
      <c r="B215" s="247" t="str">
        <f>A1025</f>
        <v>MICS11</v>
      </c>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pans="1:104" s="111" customFormat="1" ht="15" customHeight="1" x14ac:dyDescent="0.2">
      <c r="A216" s="977"/>
      <c r="B216" s="97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pans="1:104" s="111" customFormat="1" ht="15" customHeight="1" x14ac:dyDescent="0.2">
      <c r="A217" s="977"/>
      <c r="B217" s="976"/>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pans="1:104" s="111" customFormat="1" ht="18" customHeight="1" x14ac:dyDescent="0.2">
      <c r="A218" s="977"/>
      <c r="B218" s="97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pans="1:104" s="111" customFormat="1" ht="18" customHeight="1" x14ac:dyDescent="0.2">
      <c r="A219" s="978"/>
      <c r="B219" s="979"/>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pans="1:104" s="807" customFormat="1" ht="15" customHeight="1" x14ac:dyDescent="0.2">
      <c r="A220" s="114" t="s">
        <v>86</v>
      </c>
      <c r="B220" s="230"/>
      <c r="C220" s="2314" t="s">
        <v>115</v>
      </c>
      <c r="D220" s="2315"/>
      <c r="E220" s="2315"/>
      <c r="F220" s="2315"/>
      <c r="G220" s="2316"/>
      <c r="H220" s="2317" t="s">
        <v>38</v>
      </c>
      <c r="I220" s="2318"/>
      <c r="J220" s="2318"/>
      <c r="K220" s="2318"/>
      <c r="L220" s="2319"/>
      <c r="M220" s="2320" t="s">
        <v>37</v>
      </c>
      <c r="N220" s="2321"/>
      <c r="O220" s="2321"/>
      <c r="P220" s="2321"/>
      <c r="Q220" s="2322"/>
      <c r="R220" s="1788" t="s">
        <v>140</v>
      </c>
      <c r="S220" s="1828"/>
      <c r="T220" s="1828"/>
      <c r="U220" s="1828"/>
      <c r="V220" s="1828"/>
      <c r="W220" s="1828"/>
      <c r="X220" s="1828"/>
      <c r="Y220" s="1828"/>
      <c r="Z220" s="1828"/>
      <c r="AA220" s="1828"/>
      <c r="AB220" s="1828"/>
      <c r="AC220" s="1828"/>
      <c r="AD220" s="1828"/>
      <c r="AE220" s="1828"/>
      <c r="AF220" s="1828"/>
      <c r="AG220" s="1829"/>
      <c r="AH220" s="962"/>
      <c r="AI220" s="962"/>
      <c r="AJ220" s="962"/>
      <c r="AK220" s="962"/>
      <c r="AL220" s="962"/>
      <c r="AM220" s="962"/>
      <c r="AN220" s="962"/>
      <c r="AO220" s="962"/>
      <c r="AP220" s="962"/>
      <c r="AQ220" s="962"/>
      <c r="AR220" s="962"/>
      <c r="AS220" s="962"/>
      <c r="AT220" s="962"/>
      <c r="AU220" s="962"/>
      <c r="AV220" s="962"/>
      <c r="AW220" s="962"/>
      <c r="AX220" s="962"/>
      <c r="AY220" s="962"/>
      <c r="AZ220" s="240"/>
      <c r="BA220" s="241" t="s">
        <v>131</v>
      </c>
      <c r="BB220" s="114" t="s">
        <v>86</v>
      </c>
      <c r="BC220" s="2412" t="s">
        <v>115</v>
      </c>
      <c r="BD220" s="2413"/>
      <c r="BE220" s="2413"/>
      <c r="BF220" s="2413"/>
      <c r="BG220" s="2414"/>
      <c r="BH220" s="2415" t="s">
        <v>38</v>
      </c>
      <c r="BI220" s="2413"/>
      <c r="BJ220" s="2413"/>
      <c r="BK220" s="2413"/>
      <c r="BL220" s="2414"/>
      <c r="BM220" s="2415" t="s">
        <v>37</v>
      </c>
      <c r="BN220" s="2413"/>
      <c r="BO220" s="2413"/>
      <c r="BP220" s="2413"/>
      <c r="BQ220" s="2416"/>
      <c r="BR220" s="1809" t="s">
        <v>140</v>
      </c>
      <c r="BS220" s="1810"/>
      <c r="BT220" s="1810"/>
      <c r="BU220" s="1810"/>
      <c r="BV220" s="1810"/>
      <c r="BW220" s="1810"/>
      <c r="BX220" s="1810"/>
      <c r="BY220" s="1811"/>
      <c r="BZ220" s="461"/>
      <c r="CA220" s="461"/>
      <c r="CB220" s="461"/>
      <c r="CC220" s="461"/>
      <c r="CD220" s="461"/>
      <c r="CE220" s="461"/>
      <c r="CF220" s="461"/>
      <c r="CG220" s="461"/>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pans="1:104" s="807" customFormat="1" ht="24" x14ac:dyDescent="0.2">
      <c r="A221" s="209" t="s">
        <v>87</v>
      </c>
      <c r="B221" s="281"/>
      <c r="C221" s="419" t="s">
        <v>0</v>
      </c>
      <c r="D221" s="420" t="s">
        <v>1</v>
      </c>
      <c r="E221" s="420" t="s">
        <v>2</v>
      </c>
      <c r="F221" s="420" t="s">
        <v>3</v>
      </c>
      <c r="G221" s="421" t="s">
        <v>4</v>
      </c>
      <c r="H221" s="1104" t="s">
        <v>0</v>
      </c>
      <c r="I221" s="1041" t="s">
        <v>1</v>
      </c>
      <c r="J221" s="1041" t="s">
        <v>2</v>
      </c>
      <c r="K221" s="1041" t="s">
        <v>3</v>
      </c>
      <c r="L221" s="1042" t="s">
        <v>4</v>
      </c>
      <c r="M221" s="1089" t="s">
        <v>0</v>
      </c>
      <c r="N221" s="1041" t="s">
        <v>1</v>
      </c>
      <c r="O221" s="1041" t="s">
        <v>2</v>
      </c>
      <c r="P221" s="1041" t="s">
        <v>3</v>
      </c>
      <c r="Q221" s="1124" t="s">
        <v>4</v>
      </c>
      <c r="R221" s="1104" t="s">
        <v>156</v>
      </c>
      <c r="S221" s="1041" t="s">
        <v>157</v>
      </c>
      <c r="T221" s="1041" t="s">
        <v>158</v>
      </c>
      <c r="U221" s="1041" t="s">
        <v>159</v>
      </c>
      <c r="V221" s="1041" t="s">
        <v>160</v>
      </c>
      <c r="W221" s="1041" t="s">
        <v>161</v>
      </c>
      <c r="X221" s="1041" t="s">
        <v>162</v>
      </c>
      <c r="Y221" s="1041" t="s">
        <v>163</v>
      </c>
      <c r="Z221" s="1041" t="s">
        <v>164</v>
      </c>
      <c r="AA221" s="1041" t="s">
        <v>165</v>
      </c>
      <c r="AB221" s="1041" t="s">
        <v>166</v>
      </c>
      <c r="AC221" s="1041" t="s">
        <v>167</v>
      </c>
      <c r="AD221" s="1041" t="s">
        <v>168</v>
      </c>
      <c r="AE221" s="1041" t="s">
        <v>169</v>
      </c>
      <c r="AF221" s="1041" t="s">
        <v>170</v>
      </c>
      <c r="AG221" s="1043" t="s">
        <v>171</v>
      </c>
      <c r="AH221" s="962"/>
      <c r="AI221" s="962"/>
      <c r="AJ221" s="962"/>
      <c r="AK221" s="962"/>
      <c r="AL221" s="962"/>
      <c r="AM221" s="962"/>
      <c r="AN221" s="962"/>
      <c r="AO221" s="962"/>
      <c r="AP221" s="962"/>
      <c r="AQ221" s="962"/>
      <c r="AR221" s="962"/>
      <c r="AS221" s="962"/>
      <c r="AT221" s="962"/>
      <c r="AU221" s="962"/>
      <c r="AV221" s="962"/>
      <c r="AW221" s="962"/>
      <c r="AX221" s="962"/>
      <c r="AY221" s="962"/>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156</v>
      </c>
      <c r="BS221" s="190" t="s">
        <v>157</v>
      </c>
      <c r="BT221" s="190" t="s">
        <v>158</v>
      </c>
      <c r="BU221" s="190" t="s">
        <v>159</v>
      </c>
      <c r="BV221" s="190" t="s">
        <v>160</v>
      </c>
      <c r="BW221" s="190" t="s">
        <v>161</v>
      </c>
      <c r="BX221" s="190" t="s">
        <v>162</v>
      </c>
      <c r="BY221" s="191" t="s">
        <v>163</v>
      </c>
      <c r="BZ221" s="191" t="s">
        <v>164</v>
      </c>
      <c r="CA221" s="191" t="s">
        <v>165</v>
      </c>
      <c r="CB221" s="191" t="s">
        <v>166</v>
      </c>
      <c r="CC221" s="191" t="s">
        <v>167</v>
      </c>
      <c r="CD221" s="191" t="s">
        <v>168</v>
      </c>
      <c r="CE221" s="191" t="s">
        <v>169</v>
      </c>
      <c r="CF221" s="191" t="s">
        <v>170</v>
      </c>
      <c r="CG221" s="191" t="s">
        <v>171</v>
      </c>
      <c r="CH221" s="1887"/>
      <c r="CI221" s="1887"/>
      <c r="CJ221" s="1887"/>
      <c r="CK221" s="1887"/>
      <c r="CL221" s="1887"/>
      <c r="CM221" s="1887"/>
      <c r="CN221" s="1887"/>
      <c r="CO221" s="1887"/>
      <c r="CP221" s="1887"/>
      <c r="CQ221" s="1887"/>
      <c r="CR221" s="1887"/>
      <c r="CS221" s="1887"/>
      <c r="CT221" s="1887"/>
      <c r="CU221" s="1887"/>
      <c r="CV221" s="1887"/>
      <c r="CW221" s="1887"/>
      <c r="CX221" s="1887"/>
      <c r="CY221" s="1887"/>
      <c r="CZ221" s="1887"/>
    </row>
    <row r="222" spans="1:104" s="807" customFormat="1" ht="15" customHeight="1" x14ac:dyDescent="0.2">
      <c r="A222" s="2282" t="s">
        <v>36</v>
      </c>
      <c r="B222" s="1405" t="s">
        <v>15</v>
      </c>
      <c r="C222" s="1420" t="s">
        <v>35</v>
      </c>
      <c r="D222" s="1430" t="s">
        <v>35</v>
      </c>
      <c r="E222" s="1430" t="s">
        <v>35</v>
      </c>
      <c r="F222" s="1430" t="s">
        <v>35</v>
      </c>
      <c r="G222" s="1440" t="s">
        <v>35</v>
      </c>
      <c r="H222" s="1450" t="s">
        <v>35</v>
      </c>
      <c r="I222" s="1430" t="s">
        <v>35</v>
      </c>
      <c r="J222" s="1430" t="s">
        <v>35</v>
      </c>
      <c r="K222" s="1430" t="s">
        <v>35</v>
      </c>
      <c r="L222" s="1460" t="s">
        <v>35</v>
      </c>
      <c r="M222" s="1420" t="s">
        <v>35</v>
      </c>
      <c r="N222" s="1430" t="s">
        <v>35</v>
      </c>
      <c r="O222" s="1430" t="s">
        <v>35</v>
      </c>
      <c r="P222" s="1430" t="s">
        <v>35</v>
      </c>
      <c r="Q222" s="1440" t="s">
        <v>35</v>
      </c>
      <c r="R222" s="1450" t="s">
        <v>35</v>
      </c>
      <c r="S222" s="1430" t="s">
        <v>35</v>
      </c>
      <c r="T222" s="1430" t="s">
        <v>35</v>
      </c>
      <c r="U222" s="1430" t="s">
        <v>35</v>
      </c>
      <c r="V222" s="1430" t="s">
        <v>35</v>
      </c>
      <c r="W222" s="1430" t="s">
        <v>35</v>
      </c>
      <c r="X222" s="1430" t="s">
        <v>35</v>
      </c>
      <c r="Y222" s="1430" t="s">
        <v>35</v>
      </c>
      <c r="Z222" s="1430" t="s">
        <v>35</v>
      </c>
      <c r="AA222" s="1430" t="s">
        <v>35</v>
      </c>
      <c r="AB222" s="1430" t="s">
        <v>35</v>
      </c>
      <c r="AC222" s="1430" t="s">
        <v>35</v>
      </c>
      <c r="AD222" s="1430" t="s">
        <v>35</v>
      </c>
      <c r="AE222" s="1430" t="s">
        <v>35</v>
      </c>
      <c r="AF222" s="1430" t="s">
        <v>35</v>
      </c>
      <c r="AG222" s="1460" t="s">
        <v>35</v>
      </c>
      <c r="AH222" s="962"/>
      <c r="AI222" s="962"/>
      <c r="AJ222" s="962"/>
      <c r="AK222" s="962"/>
      <c r="AL222" s="962"/>
      <c r="AM222" s="962"/>
      <c r="AN222" s="962"/>
      <c r="AO222" s="962"/>
      <c r="AP222" s="962"/>
      <c r="AQ222" s="962"/>
      <c r="AR222" s="962"/>
      <c r="AS222" s="962"/>
      <c r="AT222" s="962"/>
      <c r="AU222" s="962"/>
      <c r="AV222" s="962"/>
      <c r="AW222" s="962"/>
      <c r="AX222" s="962"/>
      <c r="AY222" s="962"/>
      <c r="AZ222" s="240"/>
      <c r="BA222" s="2424" t="s">
        <v>36</v>
      </c>
      <c r="BB222" s="174" t="s">
        <v>15</v>
      </c>
      <c r="BC222" s="1486" t="s">
        <v>35</v>
      </c>
      <c r="BD222" s="1505" t="s">
        <v>35</v>
      </c>
      <c r="BE222" s="1505" t="s">
        <v>35</v>
      </c>
      <c r="BF222" s="1505" t="s">
        <v>35</v>
      </c>
      <c r="BG222" s="1525" t="s">
        <v>35</v>
      </c>
      <c r="BH222" s="1545" t="s">
        <v>35</v>
      </c>
      <c r="BI222" s="1505" t="s">
        <v>35</v>
      </c>
      <c r="BJ222" s="1505" t="s">
        <v>35</v>
      </c>
      <c r="BK222" s="1505" t="s">
        <v>35</v>
      </c>
      <c r="BL222" s="1525" t="s">
        <v>35</v>
      </c>
      <c r="BM222" s="1545" t="s">
        <v>35</v>
      </c>
      <c r="BN222" s="1505" t="s">
        <v>35</v>
      </c>
      <c r="BO222" s="1505" t="s">
        <v>35</v>
      </c>
      <c r="BP222" s="1505" t="s">
        <v>35</v>
      </c>
      <c r="BQ222" s="1525" t="s">
        <v>35</v>
      </c>
      <c r="BR222" s="1545" t="s">
        <v>35</v>
      </c>
      <c r="BS222" s="1505" t="s">
        <v>35</v>
      </c>
      <c r="BT222" s="1505" t="s">
        <v>35</v>
      </c>
      <c r="BU222" s="1505" t="s">
        <v>35</v>
      </c>
      <c r="BV222" s="1505" t="s">
        <v>35</v>
      </c>
      <c r="BW222" s="1505" t="s">
        <v>35</v>
      </c>
      <c r="BX222" s="1505" t="s">
        <v>35</v>
      </c>
      <c r="BY222" s="1563" t="s">
        <v>35</v>
      </c>
      <c r="BZ222" s="1563" t="s">
        <v>35</v>
      </c>
      <c r="CA222" s="1563" t="s">
        <v>35</v>
      </c>
      <c r="CB222" s="1563" t="s">
        <v>35</v>
      </c>
      <c r="CC222" s="1563" t="s">
        <v>35</v>
      </c>
      <c r="CD222" s="1563" t="s">
        <v>35</v>
      </c>
      <c r="CE222" s="1563" t="s">
        <v>35</v>
      </c>
      <c r="CF222" s="1563" t="s">
        <v>35</v>
      </c>
      <c r="CG222" s="1563" t="s">
        <v>35</v>
      </c>
      <c r="CH222" s="1888"/>
      <c r="CI222" s="1888"/>
      <c r="CJ222" s="1888"/>
      <c r="CK222" s="1888"/>
      <c r="CL222" s="1888"/>
      <c r="CM222" s="1888"/>
      <c r="CN222" s="1888"/>
      <c r="CO222" s="1888"/>
      <c r="CP222" s="1888"/>
      <c r="CQ222" s="1888"/>
      <c r="CR222" s="1888"/>
      <c r="CS222" s="1888"/>
      <c r="CT222" s="1888"/>
      <c r="CU222" s="1888"/>
      <c r="CV222" s="1888"/>
      <c r="CW222" s="1888"/>
      <c r="CX222" s="1888"/>
      <c r="CY222" s="1888"/>
      <c r="CZ222" s="1889"/>
    </row>
    <row r="223" spans="1:104" s="807" customFormat="1" ht="15" customHeight="1" x14ac:dyDescent="0.2">
      <c r="A223" s="2283"/>
      <c r="B223" s="1406" t="s">
        <v>16</v>
      </c>
      <c r="C223" s="1421" t="s">
        <v>35</v>
      </c>
      <c r="D223" s="1431" t="s">
        <v>35</v>
      </c>
      <c r="E223" s="1431" t="s">
        <v>35</v>
      </c>
      <c r="F223" s="1431" t="s">
        <v>35</v>
      </c>
      <c r="G223" s="1441" t="s">
        <v>35</v>
      </c>
      <c r="H223" s="1451" t="s">
        <v>35</v>
      </c>
      <c r="I223" s="1431" t="s">
        <v>35</v>
      </c>
      <c r="J223" s="1431" t="s">
        <v>35</v>
      </c>
      <c r="K223" s="1431" t="s">
        <v>35</v>
      </c>
      <c r="L223" s="1461" t="s">
        <v>35</v>
      </c>
      <c r="M223" s="1421" t="s">
        <v>35</v>
      </c>
      <c r="N223" s="1431" t="s">
        <v>35</v>
      </c>
      <c r="O223" s="1431" t="s">
        <v>35</v>
      </c>
      <c r="P223" s="1431" t="s">
        <v>35</v>
      </c>
      <c r="Q223" s="1441" t="s">
        <v>35</v>
      </c>
      <c r="R223" s="1451" t="s">
        <v>35</v>
      </c>
      <c r="S223" s="1431" t="s">
        <v>35</v>
      </c>
      <c r="T223" s="1431" t="s">
        <v>35</v>
      </c>
      <c r="U223" s="1431" t="s">
        <v>35</v>
      </c>
      <c r="V223" s="1431" t="s">
        <v>35</v>
      </c>
      <c r="W223" s="1431" t="s">
        <v>35</v>
      </c>
      <c r="X223" s="1431" t="s">
        <v>35</v>
      </c>
      <c r="Y223" s="1431" t="s">
        <v>35</v>
      </c>
      <c r="Z223" s="1431" t="s">
        <v>35</v>
      </c>
      <c r="AA223" s="1431" t="s">
        <v>35</v>
      </c>
      <c r="AB223" s="1431" t="s">
        <v>35</v>
      </c>
      <c r="AC223" s="1431" t="s">
        <v>35</v>
      </c>
      <c r="AD223" s="1431" t="s">
        <v>35</v>
      </c>
      <c r="AE223" s="1431" t="s">
        <v>35</v>
      </c>
      <c r="AF223" s="1431" t="s">
        <v>35</v>
      </c>
      <c r="AG223" s="1461" t="s">
        <v>35</v>
      </c>
      <c r="AH223" s="962"/>
      <c r="AI223" s="962"/>
      <c r="AJ223" s="962"/>
      <c r="AK223" s="962"/>
      <c r="AL223" s="962"/>
      <c r="AM223" s="962"/>
      <c r="AN223" s="962"/>
      <c r="AO223" s="962"/>
      <c r="AP223" s="962"/>
      <c r="AQ223" s="962"/>
      <c r="AR223" s="962"/>
      <c r="AS223" s="962"/>
      <c r="AT223" s="962"/>
      <c r="AU223" s="962"/>
      <c r="AV223" s="962"/>
      <c r="AW223" s="962"/>
      <c r="AX223" s="962"/>
      <c r="AY223" s="962"/>
      <c r="AZ223" s="240"/>
      <c r="BA223" s="2425"/>
      <c r="BB223" s="175" t="s">
        <v>16</v>
      </c>
      <c r="BC223" s="1487" t="s">
        <v>35</v>
      </c>
      <c r="BD223" s="1506" t="s">
        <v>35</v>
      </c>
      <c r="BE223" s="1506" t="s">
        <v>35</v>
      </c>
      <c r="BF223" s="1506" t="s">
        <v>35</v>
      </c>
      <c r="BG223" s="1526" t="s">
        <v>35</v>
      </c>
      <c r="BH223" s="1546" t="s">
        <v>35</v>
      </c>
      <c r="BI223" s="1506" t="s">
        <v>35</v>
      </c>
      <c r="BJ223" s="1506" t="s">
        <v>35</v>
      </c>
      <c r="BK223" s="1506" t="s">
        <v>35</v>
      </c>
      <c r="BL223" s="1526" t="s">
        <v>35</v>
      </c>
      <c r="BM223" s="1546" t="s">
        <v>35</v>
      </c>
      <c r="BN223" s="1506" t="s">
        <v>35</v>
      </c>
      <c r="BO223" s="1506" t="s">
        <v>35</v>
      </c>
      <c r="BP223" s="1506" t="s">
        <v>35</v>
      </c>
      <c r="BQ223" s="1526" t="s">
        <v>35</v>
      </c>
      <c r="BR223" s="1546" t="s">
        <v>35</v>
      </c>
      <c r="BS223" s="1506" t="s">
        <v>35</v>
      </c>
      <c r="BT223" s="1506" t="s">
        <v>35</v>
      </c>
      <c r="BU223" s="1506" t="s">
        <v>35</v>
      </c>
      <c r="BV223" s="1506" t="s">
        <v>35</v>
      </c>
      <c r="BW223" s="1506" t="s">
        <v>35</v>
      </c>
      <c r="BX223" s="1506" t="s">
        <v>35</v>
      </c>
      <c r="BY223" s="1564" t="s">
        <v>35</v>
      </c>
      <c r="BZ223" s="1564" t="s">
        <v>35</v>
      </c>
      <c r="CA223" s="1564" t="s">
        <v>35</v>
      </c>
      <c r="CB223" s="1564" t="s">
        <v>35</v>
      </c>
      <c r="CC223" s="1564" t="s">
        <v>35</v>
      </c>
      <c r="CD223" s="1564" t="s">
        <v>35</v>
      </c>
      <c r="CE223" s="1564" t="s">
        <v>35</v>
      </c>
      <c r="CF223" s="1564" t="s">
        <v>35</v>
      </c>
      <c r="CG223" s="1564" t="s">
        <v>35</v>
      </c>
      <c r="CH223" s="1890"/>
      <c r="CI223" s="1890"/>
      <c r="CJ223" s="1890"/>
      <c r="CK223" s="1890"/>
      <c r="CL223" s="1890"/>
      <c r="CM223" s="1890"/>
      <c r="CN223" s="1890"/>
      <c r="CO223" s="1890"/>
      <c r="CP223" s="1890"/>
      <c r="CQ223" s="1890"/>
      <c r="CR223" s="1890"/>
      <c r="CS223" s="1890"/>
      <c r="CT223" s="1890"/>
      <c r="CU223" s="1890"/>
      <c r="CV223" s="1890"/>
      <c r="CW223" s="1890"/>
      <c r="CX223" s="1890"/>
      <c r="CY223" s="1890"/>
      <c r="CZ223" s="1891"/>
    </row>
    <row r="224" spans="1:104" s="807" customFormat="1" ht="15" customHeight="1" x14ac:dyDescent="0.2">
      <c r="A224" s="2284"/>
      <c r="B224" s="1407" t="s">
        <v>20</v>
      </c>
      <c r="C224" s="1422" t="s">
        <v>35</v>
      </c>
      <c r="D224" s="1432" t="s">
        <v>35</v>
      </c>
      <c r="E224" s="1432" t="s">
        <v>35</v>
      </c>
      <c r="F224" s="1432" t="s">
        <v>35</v>
      </c>
      <c r="G224" s="1442" t="s">
        <v>35</v>
      </c>
      <c r="H224" s="1452" t="s">
        <v>35</v>
      </c>
      <c r="I224" s="1432" t="s">
        <v>35</v>
      </c>
      <c r="J224" s="1432" t="s">
        <v>35</v>
      </c>
      <c r="K224" s="1432" t="s">
        <v>35</v>
      </c>
      <c r="L224" s="1462" t="s">
        <v>35</v>
      </c>
      <c r="M224" s="1422" t="s">
        <v>35</v>
      </c>
      <c r="N224" s="1432" t="s">
        <v>35</v>
      </c>
      <c r="O224" s="1432" t="s">
        <v>35</v>
      </c>
      <c r="P224" s="1432" t="s">
        <v>35</v>
      </c>
      <c r="Q224" s="1442" t="s">
        <v>35</v>
      </c>
      <c r="R224" s="1452" t="s">
        <v>35</v>
      </c>
      <c r="S224" s="1432" t="s">
        <v>35</v>
      </c>
      <c r="T224" s="1432" t="s">
        <v>35</v>
      </c>
      <c r="U224" s="1432" t="s">
        <v>35</v>
      </c>
      <c r="V224" s="1432" t="s">
        <v>35</v>
      </c>
      <c r="W224" s="1432" t="s">
        <v>35</v>
      </c>
      <c r="X224" s="1432" t="s">
        <v>35</v>
      </c>
      <c r="Y224" s="1432" t="s">
        <v>35</v>
      </c>
      <c r="Z224" s="1432" t="s">
        <v>35</v>
      </c>
      <c r="AA224" s="1432" t="s">
        <v>35</v>
      </c>
      <c r="AB224" s="1432" t="s">
        <v>35</v>
      </c>
      <c r="AC224" s="1432" t="s">
        <v>35</v>
      </c>
      <c r="AD224" s="1432" t="s">
        <v>35</v>
      </c>
      <c r="AE224" s="1432" t="s">
        <v>35</v>
      </c>
      <c r="AF224" s="1432" t="s">
        <v>35</v>
      </c>
      <c r="AG224" s="1462" t="s">
        <v>35</v>
      </c>
      <c r="AH224" s="962"/>
      <c r="AI224" s="962"/>
      <c r="AJ224" s="962"/>
      <c r="AK224" s="962"/>
      <c r="AL224" s="962"/>
      <c r="AM224" s="962"/>
      <c r="AN224" s="962"/>
      <c r="AO224" s="962"/>
      <c r="AP224" s="962"/>
      <c r="AQ224" s="962"/>
      <c r="AR224" s="962"/>
      <c r="AS224" s="962"/>
      <c r="AT224" s="962"/>
      <c r="AU224" s="962"/>
      <c r="AV224" s="962"/>
      <c r="AW224" s="962"/>
      <c r="AX224" s="962"/>
      <c r="AY224" s="962"/>
      <c r="AZ224" s="240"/>
      <c r="BA224" s="2425"/>
      <c r="BB224" s="175" t="s">
        <v>20</v>
      </c>
      <c r="BC224" s="1487" t="s">
        <v>35</v>
      </c>
      <c r="BD224" s="1506" t="s">
        <v>35</v>
      </c>
      <c r="BE224" s="1506" t="s">
        <v>35</v>
      </c>
      <c r="BF224" s="1506" t="s">
        <v>35</v>
      </c>
      <c r="BG224" s="1526" t="s">
        <v>35</v>
      </c>
      <c r="BH224" s="1546" t="s">
        <v>35</v>
      </c>
      <c r="BI224" s="1506" t="s">
        <v>35</v>
      </c>
      <c r="BJ224" s="1506" t="s">
        <v>35</v>
      </c>
      <c r="BK224" s="1506" t="s">
        <v>35</v>
      </c>
      <c r="BL224" s="1526" t="s">
        <v>35</v>
      </c>
      <c r="BM224" s="1546" t="s">
        <v>35</v>
      </c>
      <c r="BN224" s="1506" t="s">
        <v>35</v>
      </c>
      <c r="BO224" s="1506" t="s">
        <v>35</v>
      </c>
      <c r="BP224" s="1506" t="s">
        <v>35</v>
      </c>
      <c r="BQ224" s="1526" t="s">
        <v>35</v>
      </c>
      <c r="BR224" s="1546" t="s">
        <v>35</v>
      </c>
      <c r="BS224" s="1506" t="s">
        <v>35</v>
      </c>
      <c r="BT224" s="1506" t="s">
        <v>35</v>
      </c>
      <c r="BU224" s="1506" t="s">
        <v>35</v>
      </c>
      <c r="BV224" s="1506" t="s">
        <v>35</v>
      </c>
      <c r="BW224" s="1506" t="s">
        <v>35</v>
      </c>
      <c r="BX224" s="1506" t="s">
        <v>35</v>
      </c>
      <c r="BY224" s="1564" t="s">
        <v>35</v>
      </c>
      <c r="BZ224" s="1564" t="s">
        <v>35</v>
      </c>
      <c r="CA224" s="1564" t="s">
        <v>35</v>
      </c>
      <c r="CB224" s="1564" t="s">
        <v>35</v>
      </c>
      <c r="CC224" s="1564" t="s">
        <v>35</v>
      </c>
      <c r="CD224" s="1564" t="s">
        <v>35</v>
      </c>
      <c r="CE224" s="1564" t="s">
        <v>35</v>
      </c>
      <c r="CF224" s="1564" t="s">
        <v>35</v>
      </c>
      <c r="CG224" s="1564" t="s">
        <v>35</v>
      </c>
      <c r="CH224" s="1890"/>
      <c r="CI224" s="1890"/>
      <c r="CJ224" s="1890"/>
      <c r="CK224" s="1890"/>
      <c r="CL224" s="1890"/>
      <c r="CM224" s="1890"/>
      <c r="CN224" s="1890"/>
      <c r="CO224" s="1890"/>
      <c r="CP224" s="1890"/>
      <c r="CQ224" s="1890"/>
      <c r="CR224" s="1890"/>
      <c r="CS224" s="1890"/>
      <c r="CT224" s="1890"/>
      <c r="CU224" s="1890"/>
      <c r="CV224" s="1890"/>
      <c r="CW224" s="1890"/>
      <c r="CX224" s="1890"/>
      <c r="CY224" s="1890"/>
      <c r="CZ224" s="1891"/>
    </row>
    <row r="225" spans="1:104" s="807" customFormat="1" ht="15" customHeight="1" x14ac:dyDescent="0.2">
      <c r="A225" s="1148"/>
      <c r="B225" s="1159"/>
      <c r="C225" s="1345"/>
      <c r="D225" s="1346"/>
      <c r="E225" s="1346"/>
      <c r="F225" s="1346"/>
      <c r="G225" s="1347"/>
      <c r="H225" s="1348"/>
      <c r="I225" s="1346"/>
      <c r="J225" s="1346"/>
      <c r="K225" s="1346"/>
      <c r="L225" s="1349"/>
      <c r="M225" s="1350"/>
      <c r="N225" s="1346"/>
      <c r="O225" s="1346"/>
      <c r="P225" s="1346"/>
      <c r="Q225" s="1347"/>
      <c r="R225" s="1348"/>
      <c r="S225" s="1346"/>
      <c r="T225" s="1346"/>
      <c r="U225" s="1346"/>
      <c r="V225" s="1346"/>
      <c r="W225" s="1346"/>
      <c r="X225" s="1346"/>
      <c r="Y225" s="1346"/>
      <c r="Z225" s="1346"/>
      <c r="AA225" s="1346"/>
      <c r="AB225" s="1351"/>
      <c r="AC225" s="1200"/>
      <c r="AD225" s="1200"/>
      <c r="AE225" s="1200"/>
      <c r="AF225" s="1200"/>
      <c r="AG225" s="1242"/>
      <c r="AH225" s="962"/>
      <c r="AI225" s="962"/>
      <c r="AJ225" s="962"/>
      <c r="AK225" s="962"/>
      <c r="AL225" s="962"/>
      <c r="AM225" s="962"/>
      <c r="AN225" s="962"/>
      <c r="AO225" s="962"/>
      <c r="AP225" s="962"/>
      <c r="AQ225" s="962"/>
      <c r="AR225" s="962"/>
      <c r="AS225" s="962"/>
      <c r="AT225" s="962"/>
      <c r="AU225" s="962"/>
      <c r="AV225" s="962"/>
      <c r="AW225" s="962"/>
      <c r="AX225" s="962"/>
      <c r="AY225" s="962"/>
      <c r="AZ225" s="240"/>
      <c r="BA225" s="2425" t="s">
        <v>70</v>
      </c>
      <c r="BB225" s="175" t="s">
        <v>71</v>
      </c>
      <c r="BC225" s="1487" t="s">
        <v>35</v>
      </c>
      <c r="BD225" s="1506" t="s">
        <v>35</v>
      </c>
      <c r="BE225" s="1506" t="s">
        <v>35</v>
      </c>
      <c r="BF225" s="1506" t="s">
        <v>35</v>
      </c>
      <c r="BG225" s="1526" t="s">
        <v>35</v>
      </c>
      <c r="BH225" s="1546" t="s">
        <v>35</v>
      </c>
      <c r="BI225" s="1506" t="s">
        <v>35</v>
      </c>
      <c r="BJ225" s="1506" t="s">
        <v>35</v>
      </c>
      <c r="BK225" s="1506" t="s">
        <v>35</v>
      </c>
      <c r="BL225" s="1526" t="s">
        <v>35</v>
      </c>
      <c r="BM225" s="1546" t="s">
        <v>35</v>
      </c>
      <c r="BN225" s="1506" t="s">
        <v>35</v>
      </c>
      <c r="BO225" s="1506" t="s">
        <v>35</v>
      </c>
      <c r="BP225" s="1506" t="s">
        <v>35</v>
      </c>
      <c r="BQ225" s="1526" t="s">
        <v>35</v>
      </c>
      <c r="BR225" s="1546" t="s">
        <v>35</v>
      </c>
      <c r="BS225" s="1506" t="s">
        <v>35</v>
      </c>
      <c r="BT225" s="1506" t="s">
        <v>35</v>
      </c>
      <c r="BU225" s="1506" t="s">
        <v>35</v>
      </c>
      <c r="BV225" s="1506" t="s">
        <v>35</v>
      </c>
      <c r="BW225" s="1506" t="s">
        <v>35</v>
      </c>
      <c r="BX225" s="1506" t="s">
        <v>35</v>
      </c>
      <c r="BY225" s="1564" t="s">
        <v>35</v>
      </c>
      <c r="BZ225" s="1564" t="s">
        <v>35</v>
      </c>
      <c r="CA225" s="1564" t="s">
        <v>35</v>
      </c>
      <c r="CB225" s="1564" t="s">
        <v>35</v>
      </c>
      <c r="CC225" s="1564" t="s">
        <v>35</v>
      </c>
      <c r="CD225" s="1564" t="s">
        <v>35</v>
      </c>
      <c r="CE225" s="1564" t="s">
        <v>35</v>
      </c>
      <c r="CF225" s="1564" t="s">
        <v>35</v>
      </c>
      <c r="CG225" s="1564" t="s">
        <v>35</v>
      </c>
      <c r="CH225" s="1891"/>
      <c r="CI225" s="1891"/>
      <c r="CJ225" s="1891"/>
      <c r="CK225" s="1891"/>
      <c r="CL225" s="1891"/>
      <c r="CM225" s="1891"/>
      <c r="CN225" s="1891"/>
      <c r="CO225" s="1891"/>
      <c r="CP225" s="1891"/>
      <c r="CQ225" s="1891"/>
      <c r="CR225" s="1891"/>
      <c r="CS225" s="1891"/>
      <c r="CT225" s="1891"/>
      <c r="CU225" s="1891"/>
      <c r="CV225" s="1891"/>
      <c r="CW225" s="1891"/>
      <c r="CX225" s="1891"/>
      <c r="CY225" s="1891"/>
      <c r="CZ225" s="1891"/>
    </row>
    <row r="226" spans="1:104" s="807" customFormat="1" ht="15" customHeight="1" x14ac:dyDescent="0.2">
      <c r="A226" s="1137"/>
      <c r="B226" s="1408"/>
      <c r="C226" s="1060"/>
      <c r="D226" s="1061"/>
      <c r="E226" s="1061"/>
      <c r="F226" s="1061"/>
      <c r="G226" s="1120"/>
      <c r="H226" s="1105"/>
      <c r="I226" s="1061"/>
      <c r="J226" s="1061"/>
      <c r="K226" s="1061"/>
      <c r="L226" s="1076"/>
      <c r="M226" s="1090"/>
      <c r="N226" s="1061"/>
      <c r="O226" s="1061"/>
      <c r="P226" s="1061"/>
      <c r="Q226" s="1120"/>
      <c r="R226" s="1105"/>
      <c r="S226" s="1061"/>
      <c r="T226" s="1061"/>
      <c r="U226" s="1061"/>
      <c r="V226" s="1061"/>
      <c r="W226" s="1061"/>
      <c r="X226" s="1061"/>
      <c r="Y226" s="1061"/>
      <c r="Z226" s="1061"/>
      <c r="AA226" s="1061"/>
      <c r="AB226" s="1061"/>
      <c r="AC226" s="1061"/>
      <c r="AD226" s="1061"/>
      <c r="AE226" s="1061"/>
      <c r="AF226" s="1061"/>
      <c r="AG226" s="1858"/>
      <c r="AH226" s="962"/>
      <c r="AI226" s="962"/>
      <c r="AJ226" s="962"/>
      <c r="AK226" s="962"/>
      <c r="AL226" s="962"/>
      <c r="AM226" s="962"/>
      <c r="AN226" s="962"/>
      <c r="AO226" s="962"/>
      <c r="AP226" s="962"/>
      <c r="AQ226" s="962"/>
      <c r="AR226" s="962"/>
      <c r="AS226" s="962"/>
      <c r="AT226" s="962"/>
      <c r="AU226" s="962"/>
      <c r="AV226" s="962"/>
      <c r="AW226" s="962"/>
      <c r="AX226" s="962"/>
      <c r="AY226" s="962"/>
      <c r="AZ226" s="240"/>
      <c r="BA226" s="2425"/>
      <c r="BB226" s="175" t="s">
        <v>72</v>
      </c>
      <c r="BC226" s="1487" t="s">
        <v>35</v>
      </c>
      <c r="BD226" s="1506" t="s">
        <v>35</v>
      </c>
      <c r="BE226" s="1506" t="s">
        <v>35</v>
      </c>
      <c r="BF226" s="1506" t="s">
        <v>35</v>
      </c>
      <c r="BG226" s="1526" t="s">
        <v>35</v>
      </c>
      <c r="BH226" s="1546" t="s">
        <v>35</v>
      </c>
      <c r="BI226" s="1506" t="s">
        <v>35</v>
      </c>
      <c r="BJ226" s="1506" t="s">
        <v>35</v>
      </c>
      <c r="BK226" s="1506" t="s">
        <v>35</v>
      </c>
      <c r="BL226" s="1526" t="s">
        <v>35</v>
      </c>
      <c r="BM226" s="1546" t="s">
        <v>35</v>
      </c>
      <c r="BN226" s="1506" t="s">
        <v>35</v>
      </c>
      <c r="BO226" s="1506" t="s">
        <v>35</v>
      </c>
      <c r="BP226" s="1506" t="s">
        <v>35</v>
      </c>
      <c r="BQ226" s="1526" t="s">
        <v>35</v>
      </c>
      <c r="BR226" s="1546" t="s">
        <v>35</v>
      </c>
      <c r="BS226" s="1506" t="s">
        <v>35</v>
      </c>
      <c r="BT226" s="1506" t="s">
        <v>35</v>
      </c>
      <c r="BU226" s="1506" t="s">
        <v>35</v>
      </c>
      <c r="BV226" s="1506" t="s">
        <v>35</v>
      </c>
      <c r="BW226" s="1506" t="s">
        <v>35</v>
      </c>
      <c r="BX226" s="1506" t="s">
        <v>35</v>
      </c>
      <c r="BY226" s="1564" t="s">
        <v>35</v>
      </c>
      <c r="BZ226" s="1564" t="s">
        <v>35</v>
      </c>
      <c r="CA226" s="1564" t="s">
        <v>35</v>
      </c>
      <c r="CB226" s="1564" t="s">
        <v>35</v>
      </c>
      <c r="CC226" s="1564" t="s">
        <v>35</v>
      </c>
      <c r="CD226" s="1564" t="s">
        <v>35</v>
      </c>
      <c r="CE226" s="1564" t="s">
        <v>35</v>
      </c>
      <c r="CF226" s="1564" t="s">
        <v>35</v>
      </c>
      <c r="CG226" s="1564" t="s">
        <v>35</v>
      </c>
      <c r="CH226" s="1891"/>
      <c r="CI226" s="1891"/>
      <c r="CJ226" s="1891"/>
      <c r="CK226" s="1891"/>
      <c r="CL226" s="1891"/>
      <c r="CM226" s="1891"/>
      <c r="CN226" s="1891"/>
      <c r="CO226" s="1891"/>
      <c r="CP226" s="1891"/>
      <c r="CQ226" s="1891"/>
      <c r="CR226" s="1891"/>
      <c r="CS226" s="1891"/>
      <c r="CT226" s="1891"/>
      <c r="CU226" s="1891"/>
      <c r="CV226" s="1891"/>
      <c r="CW226" s="1891"/>
      <c r="CX226" s="1891"/>
      <c r="CY226" s="1891"/>
      <c r="CZ226" s="1891"/>
    </row>
    <row r="227" spans="1:104" s="807" customFormat="1" ht="15" customHeight="1" x14ac:dyDescent="0.2">
      <c r="A227" s="1138"/>
      <c r="B227" s="1409"/>
      <c r="C227" s="1062"/>
      <c r="D227" s="1063"/>
      <c r="E227" s="1063"/>
      <c r="F227" s="1063"/>
      <c r="G227" s="1121"/>
      <c r="H227" s="1106"/>
      <c r="I227" s="1063"/>
      <c r="J227" s="1063"/>
      <c r="K227" s="1063"/>
      <c r="L227" s="1077"/>
      <c r="M227" s="1091"/>
      <c r="N227" s="1063"/>
      <c r="O227" s="1063"/>
      <c r="P227" s="1063"/>
      <c r="Q227" s="1121"/>
      <c r="R227" s="1106"/>
      <c r="S227" s="1063"/>
      <c r="T227" s="1063"/>
      <c r="U227" s="1063"/>
      <c r="V227" s="1063"/>
      <c r="W227" s="1063"/>
      <c r="X227" s="1063"/>
      <c r="Y227" s="1063"/>
      <c r="Z227" s="1063"/>
      <c r="AA227" s="1063"/>
      <c r="AB227" s="1063"/>
      <c r="AC227" s="1063"/>
      <c r="AD227" s="1063"/>
      <c r="AE227" s="1063"/>
      <c r="AF227" s="1063"/>
      <c r="AG227" s="1859"/>
      <c r="AH227" s="962"/>
      <c r="AI227" s="962"/>
      <c r="AJ227" s="962"/>
      <c r="AK227" s="962"/>
      <c r="AL227" s="962"/>
      <c r="AM227" s="962"/>
      <c r="AN227" s="962"/>
      <c r="AO227" s="962"/>
      <c r="AP227" s="962"/>
      <c r="AQ227" s="962"/>
      <c r="AR227" s="962"/>
      <c r="AS227" s="962"/>
      <c r="AT227" s="962"/>
      <c r="AU227" s="962"/>
      <c r="AV227" s="962"/>
      <c r="AW227" s="962"/>
      <c r="AX227" s="962"/>
      <c r="AY227" s="962"/>
      <c r="AZ227" s="240"/>
      <c r="BA227" s="2425" t="s">
        <v>95</v>
      </c>
      <c r="BB227" s="175" t="s">
        <v>61</v>
      </c>
      <c r="BC227" s="1487" t="s">
        <v>35</v>
      </c>
      <c r="BD227" s="1506" t="s">
        <v>35</v>
      </c>
      <c r="BE227" s="1506" t="s">
        <v>35</v>
      </c>
      <c r="BF227" s="1506" t="s">
        <v>35</v>
      </c>
      <c r="BG227" s="1526" t="s">
        <v>35</v>
      </c>
      <c r="BH227" s="1546" t="s">
        <v>35</v>
      </c>
      <c r="BI227" s="1506" t="s">
        <v>35</v>
      </c>
      <c r="BJ227" s="1506" t="s">
        <v>35</v>
      </c>
      <c r="BK227" s="1506" t="s">
        <v>35</v>
      </c>
      <c r="BL227" s="1526" t="s">
        <v>35</v>
      </c>
      <c r="BM227" s="1546" t="s">
        <v>35</v>
      </c>
      <c r="BN227" s="1506" t="s">
        <v>35</v>
      </c>
      <c r="BO227" s="1506" t="s">
        <v>35</v>
      </c>
      <c r="BP227" s="1506" t="s">
        <v>35</v>
      </c>
      <c r="BQ227" s="1526" t="s">
        <v>35</v>
      </c>
      <c r="BR227" s="1546" t="s">
        <v>35</v>
      </c>
      <c r="BS227" s="1506" t="s">
        <v>35</v>
      </c>
      <c r="BT227" s="1506" t="s">
        <v>35</v>
      </c>
      <c r="BU227" s="1506" t="s">
        <v>35</v>
      </c>
      <c r="BV227" s="1506" t="s">
        <v>35</v>
      </c>
      <c r="BW227" s="1506" t="s">
        <v>35</v>
      </c>
      <c r="BX227" s="1506" t="s">
        <v>35</v>
      </c>
      <c r="BY227" s="1564" t="s">
        <v>35</v>
      </c>
      <c r="BZ227" s="1564" t="s">
        <v>35</v>
      </c>
      <c r="CA227" s="1564" t="s">
        <v>35</v>
      </c>
      <c r="CB227" s="1564" t="s">
        <v>35</v>
      </c>
      <c r="CC227" s="1564" t="s">
        <v>35</v>
      </c>
      <c r="CD227" s="1564" t="s">
        <v>35</v>
      </c>
      <c r="CE227" s="1564" t="s">
        <v>35</v>
      </c>
      <c r="CF227" s="1564" t="s">
        <v>35</v>
      </c>
      <c r="CG227" s="1564" t="s">
        <v>35</v>
      </c>
      <c r="CH227" s="1891"/>
      <c r="CI227" s="1891"/>
      <c r="CJ227" s="1891"/>
      <c r="CK227" s="1891"/>
      <c r="CL227" s="1891"/>
      <c r="CM227" s="1891"/>
      <c r="CN227" s="1891"/>
      <c r="CO227" s="1891"/>
      <c r="CP227" s="1891"/>
      <c r="CQ227" s="1891"/>
      <c r="CR227" s="1891"/>
      <c r="CS227" s="1891"/>
      <c r="CT227" s="1891"/>
      <c r="CU227" s="1891"/>
      <c r="CV227" s="1891"/>
      <c r="CW227" s="1891"/>
      <c r="CX227" s="1891"/>
      <c r="CY227" s="1891"/>
      <c r="CZ227" s="1891"/>
    </row>
    <row r="228" spans="1:104" s="807" customFormat="1" ht="15" customHeight="1" x14ac:dyDescent="0.2">
      <c r="A228" s="1139"/>
      <c r="B228" s="1410"/>
      <c r="C228" s="1352"/>
      <c r="D228" s="1353"/>
      <c r="E228" s="1353"/>
      <c r="F228" s="1353"/>
      <c r="G228" s="1354"/>
      <c r="H228" s="1355"/>
      <c r="I228" s="1353"/>
      <c r="J228" s="1353"/>
      <c r="K228" s="1353"/>
      <c r="L228" s="1356"/>
      <c r="M228" s="1352"/>
      <c r="N228" s="1353"/>
      <c r="O228" s="1353"/>
      <c r="P228" s="1353"/>
      <c r="Q228" s="1354"/>
      <c r="R228" s="1355"/>
      <c r="S228" s="1353"/>
      <c r="T228" s="1353"/>
      <c r="U228" s="1353"/>
      <c r="V228" s="1353"/>
      <c r="W228" s="1353"/>
      <c r="X228" s="1353"/>
      <c r="Y228" s="1353"/>
      <c r="Z228" s="1353"/>
      <c r="AA228" s="1353"/>
      <c r="AB228" s="1353"/>
      <c r="AC228" s="1353"/>
      <c r="AD228" s="1353"/>
      <c r="AE228" s="1353"/>
      <c r="AF228" s="1353"/>
      <c r="AG228" s="1356"/>
      <c r="AH228" s="962"/>
      <c r="AI228" s="962"/>
      <c r="AJ228" s="962"/>
      <c r="AK228" s="962"/>
      <c r="AL228" s="962"/>
      <c r="AM228" s="962"/>
      <c r="AN228" s="962"/>
      <c r="AO228" s="962"/>
      <c r="AP228" s="962"/>
      <c r="AQ228" s="962"/>
      <c r="AR228" s="962"/>
      <c r="AS228" s="962"/>
      <c r="AT228" s="962"/>
      <c r="AU228" s="962"/>
      <c r="AV228" s="962"/>
      <c r="AW228" s="962"/>
      <c r="AX228" s="962"/>
      <c r="AY228" s="962"/>
      <c r="AZ228" s="240"/>
      <c r="BA228" s="2425"/>
      <c r="BB228" s="175" t="s">
        <v>92</v>
      </c>
      <c r="BC228" s="1487" t="s">
        <v>35</v>
      </c>
      <c r="BD228" s="1506" t="s">
        <v>35</v>
      </c>
      <c r="BE228" s="1506" t="s">
        <v>35</v>
      </c>
      <c r="BF228" s="1506" t="s">
        <v>35</v>
      </c>
      <c r="BG228" s="1526" t="s">
        <v>35</v>
      </c>
      <c r="BH228" s="1546" t="s">
        <v>35</v>
      </c>
      <c r="BI228" s="1506" t="s">
        <v>35</v>
      </c>
      <c r="BJ228" s="1506" t="s">
        <v>35</v>
      </c>
      <c r="BK228" s="1506" t="s">
        <v>35</v>
      </c>
      <c r="BL228" s="1526" t="s">
        <v>35</v>
      </c>
      <c r="BM228" s="1546" t="s">
        <v>35</v>
      </c>
      <c r="BN228" s="1506" t="s">
        <v>35</v>
      </c>
      <c r="BO228" s="1506" t="s">
        <v>35</v>
      </c>
      <c r="BP228" s="1506" t="s">
        <v>35</v>
      </c>
      <c r="BQ228" s="1526" t="s">
        <v>35</v>
      </c>
      <c r="BR228" s="1546" t="s">
        <v>35</v>
      </c>
      <c r="BS228" s="1506" t="s">
        <v>35</v>
      </c>
      <c r="BT228" s="1506" t="s">
        <v>35</v>
      </c>
      <c r="BU228" s="1506" t="s">
        <v>35</v>
      </c>
      <c r="BV228" s="1506" t="s">
        <v>35</v>
      </c>
      <c r="BW228" s="1506" t="s">
        <v>35</v>
      </c>
      <c r="BX228" s="1506" t="s">
        <v>35</v>
      </c>
      <c r="BY228" s="1564" t="s">
        <v>35</v>
      </c>
      <c r="BZ228" s="1564" t="s">
        <v>35</v>
      </c>
      <c r="CA228" s="1564" t="s">
        <v>35</v>
      </c>
      <c r="CB228" s="1564" t="s">
        <v>35</v>
      </c>
      <c r="CC228" s="1564" t="s">
        <v>35</v>
      </c>
      <c r="CD228" s="1564" t="s">
        <v>35</v>
      </c>
      <c r="CE228" s="1564" t="s">
        <v>35</v>
      </c>
      <c r="CF228" s="1564" t="s">
        <v>35</v>
      </c>
      <c r="CG228" s="1564" t="s">
        <v>35</v>
      </c>
      <c r="CH228" s="1891"/>
      <c r="CI228" s="1891"/>
      <c r="CJ228" s="1891"/>
      <c r="CK228" s="1891"/>
      <c r="CL228" s="1891"/>
      <c r="CM228" s="1891"/>
      <c r="CN228" s="1891"/>
      <c r="CO228" s="1891"/>
      <c r="CP228" s="1891"/>
      <c r="CQ228" s="1891"/>
      <c r="CR228" s="1891"/>
      <c r="CS228" s="1891"/>
      <c r="CT228" s="1891"/>
      <c r="CU228" s="1891"/>
      <c r="CV228" s="1891"/>
      <c r="CW228" s="1891"/>
      <c r="CX228" s="1891"/>
      <c r="CY228" s="1891"/>
      <c r="CZ228" s="1891"/>
    </row>
    <row r="229" spans="1:104" s="807" customFormat="1" ht="15" customHeight="1" x14ac:dyDescent="0.2">
      <c r="A229" s="1140"/>
      <c r="B229" s="1411"/>
      <c r="C229" s="1335"/>
      <c r="D229" s="1336"/>
      <c r="E229" s="1336"/>
      <c r="F229" s="1336"/>
      <c r="G229" s="1337"/>
      <c r="H229" s="1338"/>
      <c r="I229" s="1336"/>
      <c r="J229" s="1336"/>
      <c r="K229" s="1336"/>
      <c r="L229" s="1339"/>
      <c r="M229" s="1335"/>
      <c r="N229" s="1336"/>
      <c r="O229" s="1336"/>
      <c r="P229" s="1336"/>
      <c r="Q229" s="1337"/>
      <c r="R229" s="1338"/>
      <c r="S229" s="1336"/>
      <c r="T229" s="1336"/>
      <c r="U229" s="1336"/>
      <c r="V229" s="1336"/>
      <c r="W229" s="1336"/>
      <c r="X229" s="1336"/>
      <c r="Y229" s="1336"/>
      <c r="Z229" s="1336"/>
      <c r="AA229" s="1336"/>
      <c r="AB229" s="1336"/>
      <c r="AC229" s="1336"/>
      <c r="AD229" s="1336"/>
      <c r="AE229" s="1336"/>
      <c r="AF229" s="1336"/>
      <c r="AG229" s="1339"/>
      <c r="AH229" s="962"/>
      <c r="AI229" s="962"/>
      <c r="AJ229" s="962"/>
      <c r="AK229" s="962"/>
      <c r="AL229" s="962"/>
      <c r="AM229" s="962"/>
      <c r="AN229" s="962"/>
      <c r="AO229" s="962"/>
      <c r="AP229" s="962"/>
      <c r="AQ229" s="962"/>
      <c r="AR229" s="962"/>
      <c r="AS229" s="962"/>
      <c r="AT229" s="962"/>
      <c r="AU229" s="962"/>
      <c r="AV229" s="962"/>
      <c r="AW229" s="962"/>
      <c r="AX229" s="962"/>
      <c r="AY229" s="962"/>
      <c r="AZ229" s="240"/>
      <c r="BA229" s="2425"/>
      <c r="BB229" s="175" t="s">
        <v>93</v>
      </c>
      <c r="BC229" s="1487" t="s">
        <v>35</v>
      </c>
      <c r="BD229" s="1506" t="s">
        <v>35</v>
      </c>
      <c r="BE229" s="1506" t="s">
        <v>35</v>
      </c>
      <c r="BF229" s="1506" t="s">
        <v>35</v>
      </c>
      <c r="BG229" s="1526" t="s">
        <v>35</v>
      </c>
      <c r="BH229" s="1546" t="s">
        <v>35</v>
      </c>
      <c r="BI229" s="1506" t="s">
        <v>35</v>
      </c>
      <c r="BJ229" s="1506" t="s">
        <v>35</v>
      </c>
      <c r="BK229" s="1506" t="s">
        <v>35</v>
      </c>
      <c r="BL229" s="1526" t="s">
        <v>35</v>
      </c>
      <c r="BM229" s="1546" t="s">
        <v>35</v>
      </c>
      <c r="BN229" s="1506" t="s">
        <v>35</v>
      </c>
      <c r="BO229" s="1506" t="s">
        <v>35</v>
      </c>
      <c r="BP229" s="1506" t="s">
        <v>35</v>
      </c>
      <c r="BQ229" s="1526" t="s">
        <v>35</v>
      </c>
      <c r="BR229" s="1546" t="s">
        <v>35</v>
      </c>
      <c r="BS229" s="1506" t="s">
        <v>35</v>
      </c>
      <c r="BT229" s="1506" t="s">
        <v>35</v>
      </c>
      <c r="BU229" s="1506" t="s">
        <v>35</v>
      </c>
      <c r="BV229" s="1506" t="s">
        <v>35</v>
      </c>
      <c r="BW229" s="1506" t="s">
        <v>35</v>
      </c>
      <c r="BX229" s="1506" t="s">
        <v>35</v>
      </c>
      <c r="BY229" s="1564" t="s">
        <v>35</v>
      </c>
      <c r="BZ229" s="1564" t="s">
        <v>35</v>
      </c>
      <c r="CA229" s="1564" t="s">
        <v>35</v>
      </c>
      <c r="CB229" s="1564" t="s">
        <v>35</v>
      </c>
      <c r="CC229" s="1564" t="s">
        <v>35</v>
      </c>
      <c r="CD229" s="1564" t="s">
        <v>35</v>
      </c>
      <c r="CE229" s="1564" t="s">
        <v>35</v>
      </c>
      <c r="CF229" s="1564" t="s">
        <v>35</v>
      </c>
      <c r="CG229" s="1564" t="s">
        <v>35</v>
      </c>
      <c r="CH229" s="1891"/>
      <c r="CI229" s="1891"/>
      <c r="CJ229" s="1891"/>
      <c r="CK229" s="1891"/>
      <c r="CL229" s="1891"/>
      <c r="CM229" s="1891"/>
      <c r="CN229" s="1891"/>
      <c r="CO229" s="1891"/>
      <c r="CP229" s="1891"/>
      <c r="CQ229" s="1891"/>
      <c r="CR229" s="1891"/>
      <c r="CS229" s="1891"/>
      <c r="CT229" s="1891"/>
      <c r="CU229" s="1891"/>
      <c r="CV229" s="1891"/>
      <c r="CW229" s="1891"/>
      <c r="CX229" s="1891"/>
      <c r="CY229" s="1891"/>
      <c r="CZ229" s="1891"/>
    </row>
    <row r="230" spans="1:104" s="807" customFormat="1" ht="15" customHeight="1" x14ac:dyDescent="0.2">
      <c r="A230" s="1141"/>
      <c r="B230" s="1412"/>
      <c r="C230" s="1340"/>
      <c r="D230" s="1341"/>
      <c r="E230" s="1341"/>
      <c r="F230" s="1341"/>
      <c r="G230" s="1342"/>
      <c r="H230" s="1343"/>
      <c r="I230" s="1341"/>
      <c r="J230" s="1341"/>
      <c r="K230" s="1341"/>
      <c r="L230" s="1344"/>
      <c r="M230" s="1340"/>
      <c r="N230" s="1341"/>
      <c r="O230" s="1341"/>
      <c r="P230" s="1341"/>
      <c r="Q230" s="1342"/>
      <c r="R230" s="1343"/>
      <c r="S230" s="1341"/>
      <c r="T230" s="1341"/>
      <c r="U230" s="1341"/>
      <c r="V230" s="1341"/>
      <c r="W230" s="1341"/>
      <c r="X230" s="1341"/>
      <c r="Y230" s="1341"/>
      <c r="Z230" s="1341"/>
      <c r="AA230" s="1341"/>
      <c r="AB230" s="1341"/>
      <c r="AC230" s="1341"/>
      <c r="AD230" s="1341"/>
      <c r="AE230" s="1341"/>
      <c r="AF230" s="1341"/>
      <c r="AG230" s="1344"/>
      <c r="AH230" s="962"/>
      <c r="AI230" s="962"/>
      <c r="AJ230" s="962"/>
      <c r="AK230" s="962"/>
      <c r="AL230" s="962"/>
      <c r="AM230" s="962"/>
      <c r="AN230" s="962"/>
      <c r="AO230" s="962"/>
      <c r="AP230" s="962"/>
      <c r="AQ230" s="962"/>
      <c r="AR230" s="962"/>
      <c r="AS230" s="962"/>
      <c r="AT230" s="962"/>
      <c r="AU230" s="962"/>
      <c r="AV230" s="962"/>
      <c r="AW230" s="962"/>
      <c r="AX230" s="962"/>
      <c r="AY230" s="962"/>
      <c r="AZ230" s="240"/>
      <c r="BA230" s="2425"/>
      <c r="BB230" s="175" t="s">
        <v>94</v>
      </c>
      <c r="BC230" s="1487" t="s">
        <v>35</v>
      </c>
      <c r="BD230" s="1506" t="s">
        <v>35</v>
      </c>
      <c r="BE230" s="1506" t="s">
        <v>35</v>
      </c>
      <c r="BF230" s="1506" t="s">
        <v>35</v>
      </c>
      <c r="BG230" s="1526" t="s">
        <v>35</v>
      </c>
      <c r="BH230" s="1546" t="s">
        <v>35</v>
      </c>
      <c r="BI230" s="1506" t="s">
        <v>35</v>
      </c>
      <c r="BJ230" s="1506" t="s">
        <v>35</v>
      </c>
      <c r="BK230" s="1506" t="s">
        <v>35</v>
      </c>
      <c r="BL230" s="1526" t="s">
        <v>35</v>
      </c>
      <c r="BM230" s="1546" t="s">
        <v>35</v>
      </c>
      <c r="BN230" s="1506" t="s">
        <v>35</v>
      </c>
      <c r="BO230" s="1506" t="s">
        <v>35</v>
      </c>
      <c r="BP230" s="1506" t="s">
        <v>35</v>
      </c>
      <c r="BQ230" s="1526" t="s">
        <v>35</v>
      </c>
      <c r="BR230" s="1546" t="s">
        <v>35</v>
      </c>
      <c r="BS230" s="1506" t="s">
        <v>35</v>
      </c>
      <c r="BT230" s="1506" t="s">
        <v>35</v>
      </c>
      <c r="BU230" s="1506" t="s">
        <v>35</v>
      </c>
      <c r="BV230" s="1506" t="s">
        <v>35</v>
      </c>
      <c r="BW230" s="1506" t="s">
        <v>35</v>
      </c>
      <c r="BX230" s="1506" t="s">
        <v>35</v>
      </c>
      <c r="BY230" s="1564" t="s">
        <v>35</v>
      </c>
      <c r="BZ230" s="1564" t="s">
        <v>35</v>
      </c>
      <c r="CA230" s="1564" t="s">
        <v>35</v>
      </c>
      <c r="CB230" s="1564" t="s">
        <v>35</v>
      </c>
      <c r="CC230" s="1564" t="s">
        <v>35</v>
      </c>
      <c r="CD230" s="1564" t="s">
        <v>35</v>
      </c>
      <c r="CE230" s="1564" t="s">
        <v>35</v>
      </c>
      <c r="CF230" s="1564" t="s">
        <v>35</v>
      </c>
      <c r="CG230" s="1564" t="s">
        <v>35</v>
      </c>
      <c r="CH230" s="1891"/>
      <c r="CI230" s="1891"/>
      <c r="CJ230" s="1891"/>
      <c r="CK230" s="1891"/>
      <c r="CL230" s="1891"/>
      <c r="CM230" s="1891"/>
      <c r="CN230" s="1891"/>
      <c r="CO230" s="1891"/>
      <c r="CP230" s="1891"/>
      <c r="CQ230" s="1891"/>
      <c r="CR230" s="1891"/>
      <c r="CS230" s="1891"/>
      <c r="CT230" s="1891"/>
      <c r="CU230" s="1891"/>
      <c r="CV230" s="1891"/>
      <c r="CW230" s="1891"/>
      <c r="CX230" s="1891"/>
      <c r="CY230" s="1891"/>
      <c r="CZ230" s="1891"/>
    </row>
    <row r="231" spans="1:104" s="807" customFormat="1" ht="15" customHeight="1" x14ac:dyDescent="0.2">
      <c r="A231" s="1142"/>
      <c r="B231" s="1160"/>
      <c r="C231" s="1064"/>
      <c r="D231" s="1065"/>
      <c r="E231" s="1065"/>
      <c r="F231" s="1065"/>
      <c r="G231" s="1122"/>
      <c r="H231" s="1107"/>
      <c r="I231" s="1065"/>
      <c r="J231" s="1065"/>
      <c r="K231" s="1065"/>
      <c r="L231" s="1078"/>
      <c r="M231" s="1092"/>
      <c r="N231" s="1065"/>
      <c r="O231" s="1065"/>
      <c r="P231" s="1065"/>
      <c r="Q231" s="1122"/>
      <c r="R231" s="1107"/>
      <c r="S231" s="1065"/>
      <c r="T231" s="1065"/>
      <c r="U231" s="1065"/>
      <c r="V231" s="1065"/>
      <c r="W231" s="1065"/>
      <c r="X231" s="1065"/>
      <c r="Y231" s="1065"/>
      <c r="Z231" s="1065"/>
      <c r="AA231" s="1065"/>
      <c r="AB231" s="1066"/>
      <c r="AC231" s="1200"/>
      <c r="AD231" s="1200"/>
      <c r="AE231" s="1200"/>
      <c r="AF231" s="1200"/>
      <c r="AG231" s="1242"/>
      <c r="AH231" s="962"/>
      <c r="AI231" s="962"/>
      <c r="AJ231" s="962"/>
      <c r="AK231" s="962"/>
      <c r="AL231" s="962"/>
      <c r="AM231" s="962"/>
      <c r="AN231" s="962"/>
      <c r="AO231" s="962"/>
      <c r="AP231" s="962"/>
      <c r="AQ231" s="962"/>
      <c r="AR231" s="962"/>
      <c r="AS231" s="962"/>
      <c r="AT231" s="962"/>
      <c r="AU231" s="962"/>
      <c r="AV231" s="962"/>
      <c r="AW231" s="962"/>
      <c r="AX231" s="962"/>
      <c r="AY231" s="962"/>
      <c r="AZ231" s="240"/>
      <c r="BA231" s="809"/>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448"/>
      <c r="CC231" s="448"/>
      <c r="CD231" s="448"/>
      <c r="CE231" s="448"/>
      <c r="CF231" s="448"/>
      <c r="CG231" s="448"/>
      <c r="CH231" s="1892"/>
      <c r="CI231" s="1892"/>
      <c r="CJ231" s="1892"/>
      <c r="CK231" s="1892"/>
      <c r="CL231" s="1892"/>
      <c r="CM231" s="1892"/>
      <c r="CN231" s="1892"/>
      <c r="CO231" s="1892"/>
      <c r="CP231" s="1892"/>
      <c r="CQ231" s="1892"/>
      <c r="CR231" s="1892"/>
      <c r="CS231" s="1892"/>
      <c r="CT231" s="1892"/>
      <c r="CU231" s="1892"/>
      <c r="CV231" s="1892"/>
      <c r="CW231" s="1892"/>
      <c r="CX231" s="1892"/>
      <c r="CY231" s="1892"/>
      <c r="CZ231" s="1892"/>
    </row>
    <row r="232" spans="1:104" s="807" customFormat="1" ht="15" customHeight="1" x14ac:dyDescent="0.2">
      <c r="A232" s="1143"/>
      <c r="B232" s="1161"/>
      <c r="C232" s="1067"/>
      <c r="D232" s="1068"/>
      <c r="E232" s="1068"/>
      <c r="F232" s="1068"/>
      <c r="G232" s="1123"/>
      <c r="H232" s="1108"/>
      <c r="I232" s="1068"/>
      <c r="J232" s="1068"/>
      <c r="K232" s="1068"/>
      <c r="L232" s="1079"/>
      <c r="M232" s="1093"/>
      <c r="N232" s="1068"/>
      <c r="O232" s="1068"/>
      <c r="P232" s="1068"/>
      <c r="Q232" s="1123"/>
      <c r="R232" s="1108"/>
      <c r="S232" s="1068"/>
      <c r="T232" s="1068"/>
      <c r="U232" s="1068"/>
      <c r="V232" s="1068"/>
      <c r="W232" s="1068"/>
      <c r="X232" s="1068"/>
      <c r="Y232" s="1068"/>
      <c r="Z232" s="1068"/>
      <c r="AA232" s="1068"/>
      <c r="AB232" s="1069"/>
      <c r="AC232" s="1200"/>
      <c r="AD232" s="1200"/>
      <c r="AE232" s="1200"/>
      <c r="AF232" s="1200"/>
      <c r="AG232" s="1242"/>
      <c r="AH232" s="962"/>
      <c r="AI232" s="962"/>
      <c r="AJ232" s="962"/>
      <c r="AK232" s="962"/>
      <c r="AL232" s="962"/>
      <c r="AM232" s="962"/>
      <c r="AN232" s="962"/>
      <c r="AO232" s="962"/>
      <c r="AP232" s="962"/>
      <c r="AQ232" s="962"/>
      <c r="AR232" s="962"/>
      <c r="AS232" s="962"/>
      <c r="AT232" s="962"/>
      <c r="AU232" s="962"/>
      <c r="AV232" s="962"/>
      <c r="AW232" s="962"/>
      <c r="AX232" s="962"/>
      <c r="AY232" s="962"/>
      <c r="AZ232" s="240"/>
      <c r="BA232" s="804"/>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448"/>
      <c r="CE232" s="448"/>
      <c r="CF232" s="448"/>
      <c r="CG232" s="448"/>
      <c r="CH232" s="1892"/>
      <c r="CI232" s="1892"/>
      <c r="CJ232" s="1892"/>
      <c r="CK232" s="1892"/>
      <c r="CL232" s="1892"/>
      <c r="CM232" s="1892"/>
      <c r="CN232" s="1892"/>
      <c r="CO232" s="1892"/>
      <c r="CP232" s="1892"/>
      <c r="CQ232" s="1892"/>
      <c r="CR232" s="1892"/>
      <c r="CS232" s="1892"/>
      <c r="CT232" s="1892"/>
      <c r="CU232" s="1892"/>
      <c r="CV232" s="1892"/>
      <c r="CW232" s="1892"/>
      <c r="CX232" s="1892"/>
      <c r="CY232" s="1892"/>
      <c r="CZ232" s="1892"/>
    </row>
    <row r="233" spans="1:104" s="807" customFormat="1" ht="15" customHeight="1" x14ac:dyDescent="0.2">
      <c r="A233" s="1144"/>
      <c r="B233" s="1162"/>
      <c r="C233" s="1357"/>
      <c r="D233" s="1358"/>
      <c r="E233" s="1358"/>
      <c r="F233" s="1358"/>
      <c r="G233" s="1359"/>
      <c r="H233" s="1360"/>
      <c r="I233" s="1358"/>
      <c r="J233" s="1358"/>
      <c r="K233" s="1358"/>
      <c r="L233" s="1361"/>
      <c r="M233" s="1362"/>
      <c r="N233" s="1358"/>
      <c r="O233" s="1358"/>
      <c r="P233" s="1358"/>
      <c r="Q233" s="1359"/>
      <c r="R233" s="1360"/>
      <c r="S233" s="1358"/>
      <c r="T233" s="1358"/>
      <c r="U233" s="1358"/>
      <c r="V233" s="1358"/>
      <c r="W233" s="1358"/>
      <c r="X233" s="1358"/>
      <c r="Y233" s="1358"/>
      <c r="Z233" s="1358"/>
      <c r="AA233" s="1358"/>
      <c r="AB233" s="1363"/>
      <c r="AC233" s="1200"/>
      <c r="AD233" s="1200"/>
      <c r="AE233" s="1200"/>
      <c r="AF233" s="1200"/>
      <c r="AG233" s="1242"/>
      <c r="AH233" s="962"/>
      <c r="AI233" s="962"/>
      <c r="AJ233" s="962"/>
      <c r="AK233" s="962"/>
      <c r="AL233" s="962"/>
      <c r="AM233" s="962"/>
      <c r="AN233" s="962"/>
      <c r="AO233" s="962"/>
      <c r="AP233" s="962"/>
      <c r="AQ233" s="962"/>
      <c r="AR233" s="962"/>
      <c r="AS233" s="962"/>
      <c r="AT233" s="962"/>
      <c r="AU233" s="962"/>
      <c r="AV233" s="962"/>
      <c r="AW233" s="962"/>
      <c r="AX233" s="962"/>
      <c r="AY233" s="962"/>
      <c r="AZ233" s="240"/>
      <c r="BA233" s="804"/>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448"/>
      <c r="CE233" s="448"/>
      <c r="CF233" s="448"/>
      <c r="CG233" s="448"/>
      <c r="CH233" s="1892"/>
      <c r="CI233" s="1892"/>
      <c r="CJ233" s="1892"/>
      <c r="CK233" s="1892"/>
      <c r="CL233" s="1892"/>
      <c r="CM233" s="1892"/>
      <c r="CN233" s="1892"/>
      <c r="CO233" s="1892"/>
      <c r="CP233" s="1892"/>
      <c r="CQ233" s="1892"/>
      <c r="CR233" s="1892"/>
      <c r="CS233" s="1892"/>
      <c r="CT233" s="1892"/>
      <c r="CU233" s="1892"/>
      <c r="CV233" s="1892"/>
      <c r="CW233" s="1892"/>
      <c r="CX233" s="1892"/>
      <c r="CY233" s="1892"/>
      <c r="CZ233" s="1892"/>
    </row>
    <row r="234" spans="1:104" s="807" customFormat="1" ht="15" customHeight="1" x14ac:dyDescent="0.2">
      <c r="A234" s="1145"/>
      <c r="B234" s="1163"/>
      <c r="C234" s="1364"/>
      <c r="D234" s="1365"/>
      <c r="E234" s="1365"/>
      <c r="F234" s="1365"/>
      <c r="G234" s="1366"/>
      <c r="H234" s="1367"/>
      <c r="I234" s="1365"/>
      <c r="J234" s="1365"/>
      <c r="K234" s="1365"/>
      <c r="L234" s="1368"/>
      <c r="M234" s="1369"/>
      <c r="N234" s="1365"/>
      <c r="O234" s="1365"/>
      <c r="P234" s="1365"/>
      <c r="Q234" s="1366"/>
      <c r="R234" s="1367"/>
      <c r="S234" s="1365"/>
      <c r="T234" s="1365"/>
      <c r="U234" s="1365"/>
      <c r="V234" s="1365"/>
      <c r="W234" s="1365"/>
      <c r="X234" s="1365"/>
      <c r="Y234" s="1365"/>
      <c r="Z234" s="1365"/>
      <c r="AA234" s="1365"/>
      <c r="AB234" s="1370"/>
      <c r="AC234" s="1200"/>
      <c r="AD234" s="1200"/>
      <c r="AE234" s="1200"/>
      <c r="AF234" s="1200"/>
      <c r="AG234" s="1242"/>
      <c r="AH234" s="962"/>
      <c r="AI234" s="962"/>
      <c r="AJ234" s="962"/>
      <c r="AK234" s="962"/>
      <c r="AL234" s="962"/>
      <c r="AM234" s="962"/>
      <c r="AN234" s="962"/>
      <c r="AO234" s="962"/>
      <c r="AP234" s="962"/>
      <c r="AQ234" s="962"/>
      <c r="AR234" s="962"/>
      <c r="AS234" s="962"/>
      <c r="AT234" s="962"/>
      <c r="AU234" s="962"/>
      <c r="AV234" s="962"/>
      <c r="AW234" s="962"/>
      <c r="AX234" s="962"/>
      <c r="AY234" s="962"/>
      <c r="AZ234" s="240"/>
      <c r="BA234" s="804"/>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448"/>
      <c r="CE234" s="448"/>
      <c r="CF234" s="448"/>
      <c r="CG234" s="448"/>
      <c r="CH234" s="1892"/>
      <c r="CI234" s="1892"/>
      <c r="CJ234" s="1892"/>
      <c r="CK234" s="1892"/>
      <c r="CL234" s="1892"/>
      <c r="CM234" s="1892"/>
      <c r="CN234" s="1892"/>
      <c r="CO234" s="1892"/>
      <c r="CP234" s="1892"/>
      <c r="CQ234" s="1892"/>
      <c r="CR234" s="1892"/>
      <c r="CS234" s="1892"/>
      <c r="CT234" s="1892"/>
      <c r="CU234" s="1892"/>
      <c r="CV234" s="1892"/>
      <c r="CW234" s="1892"/>
      <c r="CX234" s="1892"/>
      <c r="CY234" s="1892"/>
      <c r="CZ234" s="1892"/>
    </row>
    <row r="235" spans="1:104" s="807" customFormat="1" ht="15" customHeight="1" x14ac:dyDescent="0.2">
      <c r="A235" s="1145"/>
      <c r="B235" s="1163"/>
      <c r="C235" s="1364"/>
      <c r="D235" s="1365"/>
      <c r="E235" s="1365"/>
      <c r="F235" s="1365"/>
      <c r="G235" s="1366"/>
      <c r="H235" s="1367"/>
      <c r="I235" s="1365"/>
      <c r="J235" s="1365"/>
      <c r="K235" s="1365"/>
      <c r="L235" s="1368"/>
      <c r="M235" s="1369"/>
      <c r="N235" s="1365"/>
      <c r="O235" s="1365"/>
      <c r="P235" s="1365"/>
      <c r="Q235" s="1366"/>
      <c r="R235" s="1367"/>
      <c r="S235" s="1365"/>
      <c r="T235" s="1365"/>
      <c r="U235" s="1365"/>
      <c r="V235" s="1365"/>
      <c r="W235" s="1365"/>
      <c r="X235" s="1365"/>
      <c r="Y235" s="1365"/>
      <c r="Z235" s="1365"/>
      <c r="AA235" s="1365"/>
      <c r="AB235" s="1370"/>
      <c r="AC235" s="1200"/>
      <c r="AD235" s="1200"/>
      <c r="AE235" s="1200"/>
      <c r="AF235" s="1200"/>
      <c r="AG235" s="1242"/>
      <c r="AH235" s="962"/>
      <c r="AI235" s="962"/>
      <c r="AJ235" s="962"/>
      <c r="AK235" s="962"/>
      <c r="AL235" s="962"/>
      <c r="AM235" s="962"/>
      <c r="AN235" s="962"/>
      <c r="AO235" s="962"/>
      <c r="AP235" s="962"/>
      <c r="AQ235" s="962"/>
      <c r="AR235" s="962"/>
      <c r="AS235" s="962"/>
      <c r="AT235" s="962"/>
      <c r="AU235" s="962"/>
      <c r="AV235" s="962"/>
      <c r="AW235" s="962"/>
      <c r="AX235" s="962"/>
      <c r="AY235" s="962"/>
      <c r="AZ235" s="240"/>
      <c r="BA235" s="804"/>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448"/>
      <c r="CE235" s="448"/>
      <c r="CF235" s="448"/>
      <c r="CG235" s="448"/>
      <c r="CH235" s="1892"/>
      <c r="CI235" s="1892"/>
      <c r="CJ235" s="1892"/>
      <c r="CK235" s="1892"/>
      <c r="CL235" s="1892"/>
      <c r="CM235" s="1892"/>
      <c r="CN235" s="1892"/>
      <c r="CO235" s="1892"/>
      <c r="CP235" s="1892"/>
      <c r="CQ235" s="1892"/>
      <c r="CR235" s="1892"/>
      <c r="CS235" s="1892"/>
      <c r="CT235" s="1892"/>
      <c r="CU235" s="1892"/>
      <c r="CV235" s="1892"/>
      <c r="CW235" s="1892"/>
      <c r="CX235" s="1892"/>
      <c r="CY235" s="1892"/>
      <c r="CZ235" s="1892"/>
    </row>
    <row r="236" spans="1:104" s="807" customFormat="1" ht="15" customHeight="1" x14ac:dyDescent="0.2">
      <c r="A236" s="1145"/>
      <c r="B236" s="1163"/>
      <c r="C236" s="1364"/>
      <c r="D236" s="1365"/>
      <c r="E236" s="1365"/>
      <c r="F236" s="1365"/>
      <c r="G236" s="1366"/>
      <c r="H236" s="1367"/>
      <c r="I236" s="1365"/>
      <c r="J236" s="1365"/>
      <c r="K236" s="1365"/>
      <c r="L236" s="1368"/>
      <c r="M236" s="1369"/>
      <c r="N236" s="1365"/>
      <c r="O236" s="1365"/>
      <c r="P236" s="1365"/>
      <c r="Q236" s="1366"/>
      <c r="R236" s="1367"/>
      <c r="S236" s="1365"/>
      <c r="T236" s="1365"/>
      <c r="U236" s="1365"/>
      <c r="V236" s="1365"/>
      <c r="W236" s="1365"/>
      <c r="X236" s="1365"/>
      <c r="Y236" s="1365"/>
      <c r="Z236" s="1365"/>
      <c r="AA236" s="1365"/>
      <c r="AB236" s="1370"/>
      <c r="AC236" s="1200"/>
      <c r="AD236" s="1200"/>
      <c r="AE236" s="1200"/>
      <c r="AF236" s="1200"/>
      <c r="AG236" s="1242"/>
      <c r="AH236" s="962"/>
      <c r="AI236" s="962"/>
      <c r="AJ236" s="962"/>
      <c r="AK236" s="962"/>
      <c r="AL236" s="962"/>
      <c r="AM236" s="962"/>
      <c r="AN236" s="962"/>
      <c r="AO236" s="962"/>
      <c r="AP236" s="962"/>
      <c r="AQ236" s="962"/>
      <c r="AR236" s="962"/>
      <c r="AS236" s="962"/>
      <c r="AT236" s="962"/>
      <c r="AU236" s="962"/>
      <c r="AV236" s="962"/>
      <c r="AW236" s="962"/>
      <c r="AX236" s="962"/>
      <c r="AY236" s="962"/>
      <c r="AZ236" s="240"/>
      <c r="BA236" s="804"/>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448"/>
      <c r="CE236" s="448"/>
      <c r="CF236" s="448"/>
      <c r="CG236" s="448"/>
      <c r="CH236" s="1892"/>
      <c r="CI236" s="1892"/>
      <c r="CJ236" s="1892"/>
      <c r="CK236" s="1892"/>
      <c r="CL236" s="1892"/>
      <c r="CM236" s="1892"/>
      <c r="CN236" s="1892"/>
      <c r="CO236" s="1892"/>
      <c r="CP236" s="1892"/>
      <c r="CQ236" s="1892"/>
      <c r="CR236" s="1892"/>
      <c r="CS236" s="1892"/>
      <c r="CT236" s="1892"/>
      <c r="CU236" s="1892"/>
      <c r="CV236" s="1892"/>
      <c r="CW236" s="1892"/>
      <c r="CX236" s="1892"/>
      <c r="CY236" s="1892"/>
      <c r="CZ236" s="1892"/>
    </row>
    <row r="237" spans="1:104" s="807" customFormat="1" ht="15" customHeight="1" x14ac:dyDescent="0.2">
      <c r="A237" s="1145"/>
      <c r="B237" s="1163"/>
      <c r="C237" s="1364"/>
      <c r="D237" s="1365"/>
      <c r="E237" s="1365"/>
      <c r="F237" s="1365"/>
      <c r="G237" s="1366"/>
      <c r="H237" s="1367"/>
      <c r="I237" s="1365"/>
      <c r="J237" s="1365"/>
      <c r="K237" s="1365"/>
      <c r="L237" s="1368"/>
      <c r="M237" s="1369"/>
      <c r="N237" s="1365"/>
      <c r="O237" s="1365"/>
      <c r="P237" s="1365"/>
      <c r="Q237" s="1366"/>
      <c r="R237" s="1367"/>
      <c r="S237" s="1365"/>
      <c r="T237" s="1365"/>
      <c r="U237" s="1365"/>
      <c r="V237" s="1365"/>
      <c r="W237" s="1365"/>
      <c r="X237" s="1365"/>
      <c r="Y237" s="1365"/>
      <c r="Z237" s="1365"/>
      <c r="AA237" s="1365"/>
      <c r="AB237" s="1370"/>
      <c r="AC237" s="1200"/>
      <c r="AD237" s="1200"/>
      <c r="AE237" s="1200"/>
      <c r="AF237" s="1200"/>
      <c r="AG237" s="1242"/>
      <c r="AH237" s="962"/>
      <c r="AI237" s="962"/>
      <c r="AJ237" s="962"/>
      <c r="AK237" s="962"/>
      <c r="AL237" s="962"/>
      <c r="AM237" s="962"/>
      <c r="AN237" s="962"/>
      <c r="AO237" s="962"/>
      <c r="AP237" s="962"/>
      <c r="AQ237" s="962"/>
      <c r="AR237" s="962"/>
      <c r="AS237" s="962"/>
      <c r="AT237" s="962"/>
      <c r="AU237" s="962"/>
      <c r="AV237" s="962"/>
      <c r="AW237" s="962"/>
      <c r="AX237" s="962"/>
      <c r="AY237" s="962"/>
      <c r="AZ237" s="240"/>
      <c r="BA237" s="80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448"/>
      <c r="CF237" s="448"/>
      <c r="CG237" s="448"/>
      <c r="CH237" s="1892"/>
      <c r="CI237" s="1892"/>
      <c r="CJ237" s="1892"/>
      <c r="CK237" s="1892"/>
      <c r="CL237" s="1892"/>
      <c r="CM237" s="1892"/>
      <c r="CN237" s="1892"/>
      <c r="CO237" s="1892"/>
      <c r="CP237" s="1892"/>
      <c r="CQ237" s="1892"/>
      <c r="CR237" s="1892"/>
      <c r="CS237" s="1892"/>
      <c r="CT237" s="1892"/>
      <c r="CU237" s="1892"/>
      <c r="CV237" s="1892"/>
      <c r="CW237" s="1892"/>
      <c r="CX237" s="1892"/>
      <c r="CY237" s="1892"/>
      <c r="CZ237" s="1892"/>
    </row>
    <row r="238" spans="1:104" s="807" customFormat="1" ht="15" customHeight="1" x14ac:dyDescent="0.2">
      <c r="A238" s="1145"/>
      <c r="B238" s="1163"/>
      <c r="C238" s="1364"/>
      <c r="D238" s="1365"/>
      <c r="E238" s="1365"/>
      <c r="F238" s="1365"/>
      <c r="G238" s="1366"/>
      <c r="H238" s="1367"/>
      <c r="I238" s="1365"/>
      <c r="J238" s="1365"/>
      <c r="K238" s="1365"/>
      <c r="L238" s="1368"/>
      <c r="M238" s="1369"/>
      <c r="N238" s="1365"/>
      <c r="O238" s="1365"/>
      <c r="P238" s="1365"/>
      <c r="Q238" s="1366"/>
      <c r="R238" s="1367"/>
      <c r="S238" s="1365"/>
      <c r="T238" s="1365"/>
      <c r="U238" s="1365"/>
      <c r="V238" s="1365"/>
      <c r="W238" s="1365"/>
      <c r="X238" s="1365"/>
      <c r="Y238" s="1365"/>
      <c r="Z238" s="1365"/>
      <c r="AA238" s="1365"/>
      <c r="AB238" s="1370"/>
      <c r="AC238" s="1200"/>
      <c r="AD238" s="1200"/>
      <c r="AE238" s="1200"/>
      <c r="AF238" s="1200"/>
      <c r="AG238" s="1242"/>
      <c r="AH238" s="962"/>
      <c r="AI238" s="962"/>
      <c r="AJ238" s="962"/>
      <c r="AK238" s="962"/>
      <c r="AL238" s="962"/>
      <c r="AM238" s="962"/>
      <c r="AN238" s="962"/>
      <c r="AO238" s="962"/>
      <c r="AP238" s="962"/>
      <c r="AQ238" s="962"/>
      <c r="AR238" s="962"/>
      <c r="AS238" s="962"/>
      <c r="AT238" s="962"/>
      <c r="AU238" s="962"/>
      <c r="AV238" s="962"/>
      <c r="AW238" s="962"/>
      <c r="AX238" s="962"/>
      <c r="AY238" s="962"/>
      <c r="AZ238" s="240"/>
      <c r="BA238" s="80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448"/>
      <c r="CF238" s="448"/>
      <c r="CG238" s="448"/>
      <c r="CH238" s="1892"/>
      <c r="CI238" s="1892"/>
      <c r="CJ238" s="1892"/>
      <c r="CK238" s="1892"/>
      <c r="CL238" s="1892"/>
      <c r="CM238" s="1892"/>
      <c r="CN238" s="1892"/>
      <c r="CO238" s="1892"/>
      <c r="CP238" s="1892"/>
      <c r="CQ238" s="1892"/>
      <c r="CR238" s="1892"/>
      <c r="CS238" s="1892"/>
      <c r="CT238" s="1892"/>
      <c r="CU238" s="1892"/>
      <c r="CV238" s="1892"/>
      <c r="CW238" s="1892"/>
      <c r="CX238" s="1892"/>
      <c r="CY238" s="1892"/>
      <c r="CZ238" s="1892"/>
    </row>
    <row r="239" spans="1:104" s="807" customFormat="1" ht="15" customHeight="1" x14ac:dyDescent="0.2">
      <c r="A239" s="1145"/>
      <c r="B239" s="1163"/>
      <c r="C239" s="1364"/>
      <c r="D239" s="1365"/>
      <c r="E239" s="1365"/>
      <c r="F239" s="1365"/>
      <c r="G239" s="1366"/>
      <c r="H239" s="1367"/>
      <c r="I239" s="1365"/>
      <c r="J239" s="1365"/>
      <c r="K239" s="1365"/>
      <c r="L239" s="1368"/>
      <c r="M239" s="1369"/>
      <c r="N239" s="1365"/>
      <c r="O239" s="1365"/>
      <c r="P239" s="1365"/>
      <c r="Q239" s="1366"/>
      <c r="R239" s="1367"/>
      <c r="S239" s="1365"/>
      <c r="T239" s="1365"/>
      <c r="U239" s="1365"/>
      <c r="V239" s="1365"/>
      <c r="W239" s="1365"/>
      <c r="X239" s="1365"/>
      <c r="Y239" s="1365"/>
      <c r="Z239" s="1365"/>
      <c r="AA239" s="1365"/>
      <c r="AB239" s="1370"/>
      <c r="AC239" s="1200"/>
      <c r="AD239" s="1200"/>
      <c r="AE239" s="1200"/>
      <c r="AF239" s="1200"/>
      <c r="AG239" s="1242"/>
      <c r="AH239" s="962"/>
      <c r="AI239" s="962"/>
      <c r="AJ239" s="962"/>
      <c r="AK239" s="962"/>
      <c r="AL239" s="962"/>
      <c r="AM239" s="962"/>
      <c r="AN239" s="962"/>
      <c r="AO239" s="962"/>
      <c r="AP239" s="962"/>
      <c r="AQ239" s="962"/>
      <c r="AR239" s="962"/>
      <c r="AS239" s="962"/>
      <c r="AT239" s="962"/>
      <c r="AU239" s="962"/>
      <c r="AV239" s="962"/>
      <c r="AW239" s="962"/>
      <c r="AX239" s="962"/>
      <c r="AY239" s="962"/>
      <c r="AZ239" s="240"/>
      <c r="BA239" s="80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448"/>
      <c r="CF239" s="448"/>
      <c r="CG239" s="448"/>
      <c r="CH239" s="1892"/>
      <c r="CI239" s="1892"/>
      <c r="CJ239" s="1892"/>
      <c r="CK239" s="1892"/>
      <c r="CL239" s="1892"/>
      <c r="CM239" s="1892"/>
      <c r="CN239" s="1892"/>
      <c r="CO239" s="1892"/>
      <c r="CP239" s="1892"/>
      <c r="CQ239" s="1892"/>
      <c r="CR239" s="1892"/>
      <c r="CS239" s="1892"/>
      <c r="CT239" s="1892"/>
      <c r="CU239" s="1892"/>
      <c r="CV239" s="1892"/>
      <c r="CW239" s="1892"/>
      <c r="CX239" s="1892"/>
      <c r="CY239" s="1892"/>
      <c r="CZ239" s="1892"/>
    </row>
    <row r="240" spans="1:104" s="807" customFormat="1" ht="15" customHeight="1" x14ac:dyDescent="0.2">
      <c r="A240" s="1145"/>
      <c r="B240" s="1164"/>
      <c r="C240" s="1364"/>
      <c r="D240" s="1365"/>
      <c r="E240" s="1365"/>
      <c r="F240" s="1365"/>
      <c r="G240" s="1366"/>
      <c r="H240" s="1367"/>
      <c r="I240" s="1365"/>
      <c r="J240" s="1365"/>
      <c r="K240" s="1365"/>
      <c r="L240" s="1368"/>
      <c r="M240" s="1369"/>
      <c r="N240" s="1365"/>
      <c r="O240" s="1365"/>
      <c r="P240" s="1365"/>
      <c r="Q240" s="1366"/>
      <c r="R240" s="1367"/>
      <c r="S240" s="1365"/>
      <c r="T240" s="1365"/>
      <c r="U240" s="1365"/>
      <c r="V240" s="1365"/>
      <c r="W240" s="1365"/>
      <c r="X240" s="1365"/>
      <c r="Y240" s="1365"/>
      <c r="Z240" s="1365"/>
      <c r="AA240" s="1365"/>
      <c r="AB240" s="1370"/>
      <c r="AC240" s="1200"/>
      <c r="AD240" s="1200"/>
      <c r="AE240" s="1200"/>
      <c r="AF240" s="1200"/>
      <c r="AG240" s="1242"/>
      <c r="AH240" s="962"/>
      <c r="AI240" s="962"/>
      <c r="AJ240" s="962"/>
      <c r="AK240" s="962"/>
      <c r="AL240" s="962"/>
      <c r="AM240" s="962"/>
      <c r="AN240" s="962"/>
      <c r="AO240" s="962"/>
      <c r="AP240" s="962"/>
      <c r="AQ240" s="962"/>
      <c r="AR240" s="962"/>
      <c r="AS240" s="962"/>
      <c r="AT240" s="962"/>
      <c r="AU240" s="962"/>
      <c r="AV240" s="962"/>
      <c r="AW240" s="962"/>
      <c r="AX240" s="962"/>
      <c r="AY240" s="962"/>
      <c r="AZ240" s="240"/>
      <c r="BA240" s="80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448"/>
      <c r="CF240" s="448"/>
      <c r="CG240" s="448"/>
      <c r="CH240" s="1892"/>
      <c r="CI240" s="1892"/>
      <c r="CJ240" s="1892"/>
      <c r="CK240" s="1892"/>
      <c r="CL240" s="1892"/>
      <c r="CM240" s="1892"/>
      <c r="CN240" s="1892"/>
      <c r="CO240" s="1892"/>
      <c r="CP240" s="1892"/>
      <c r="CQ240" s="1892"/>
      <c r="CR240" s="1892"/>
      <c r="CS240" s="1892"/>
      <c r="CT240" s="1892"/>
      <c r="CU240" s="1892"/>
      <c r="CV240" s="1892"/>
      <c r="CW240" s="1892"/>
      <c r="CX240" s="1892"/>
      <c r="CY240" s="1892"/>
      <c r="CZ240" s="1892"/>
    </row>
    <row r="241" spans="1:104" s="807" customFormat="1" ht="15" customHeight="1" x14ac:dyDescent="0.2">
      <c r="A241" s="1146"/>
      <c r="B241" s="1165"/>
      <c r="C241" s="1371"/>
      <c r="D241" s="1372"/>
      <c r="E241" s="1372"/>
      <c r="F241" s="1372"/>
      <c r="G241" s="1373"/>
      <c r="H241" s="1374"/>
      <c r="I241" s="1372"/>
      <c r="J241" s="1372"/>
      <c r="K241" s="1372"/>
      <c r="L241" s="1375"/>
      <c r="M241" s="1376"/>
      <c r="N241" s="1372"/>
      <c r="O241" s="1372"/>
      <c r="P241" s="1372"/>
      <c r="Q241" s="1373"/>
      <c r="R241" s="1374"/>
      <c r="S241" s="1372"/>
      <c r="T241" s="1372"/>
      <c r="U241" s="1372"/>
      <c r="V241" s="1372"/>
      <c r="W241" s="1372"/>
      <c r="X241" s="1372"/>
      <c r="Y241" s="1372"/>
      <c r="Z241" s="1372"/>
      <c r="AA241" s="1372"/>
      <c r="AB241" s="1377"/>
      <c r="AC241" s="1200"/>
      <c r="AD241" s="1200"/>
      <c r="AE241" s="1200"/>
      <c r="AF241" s="1200"/>
      <c r="AG241" s="1242"/>
      <c r="AH241" s="962"/>
      <c r="AI241" s="962"/>
      <c r="AJ241" s="962"/>
      <c r="AK241" s="962"/>
      <c r="AL241" s="962"/>
      <c r="AM241" s="962"/>
      <c r="AN241" s="962"/>
      <c r="AO241" s="962"/>
      <c r="AP241" s="962"/>
      <c r="AQ241" s="962"/>
      <c r="AR241" s="962"/>
      <c r="AS241" s="962"/>
      <c r="AT241" s="962"/>
      <c r="AU241" s="962"/>
      <c r="AV241" s="962"/>
      <c r="AW241" s="962"/>
      <c r="AX241" s="962"/>
      <c r="AY241" s="962"/>
      <c r="AZ241" s="240"/>
      <c r="BA241" s="80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448"/>
      <c r="CF241" s="448"/>
      <c r="CG241" s="448"/>
      <c r="CH241" s="1892"/>
      <c r="CI241" s="1892"/>
      <c r="CJ241" s="1892"/>
      <c r="CK241" s="1892"/>
      <c r="CL241" s="1892"/>
      <c r="CM241" s="1892"/>
      <c r="CN241" s="1892"/>
      <c r="CO241" s="1892"/>
      <c r="CP241" s="1892"/>
      <c r="CQ241" s="1892"/>
      <c r="CR241" s="1892"/>
      <c r="CS241" s="1892"/>
      <c r="CT241" s="1892"/>
      <c r="CU241" s="1892"/>
      <c r="CV241" s="1892"/>
      <c r="CW241" s="1892"/>
      <c r="CX241" s="1892"/>
      <c r="CY241" s="1892"/>
      <c r="CZ241" s="1892"/>
    </row>
    <row r="242" spans="1:104" s="807" customFormat="1" ht="15" customHeight="1" x14ac:dyDescent="0.2">
      <c r="A242" s="1044"/>
      <c r="B242" s="1153"/>
      <c r="C242" s="1240"/>
      <c r="D242" s="1200"/>
      <c r="E242" s="1200"/>
      <c r="F242" s="1200"/>
      <c r="G242" s="1201"/>
      <c r="H242" s="1241"/>
      <c r="I242" s="1200"/>
      <c r="J242" s="1200"/>
      <c r="K242" s="1200"/>
      <c r="L242" s="1242"/>
      <c r="M242" s="1240"/>
      <c r="N242" s="1200"/>
      <c r="O242" s="1200"/>
      <c r="P242" s="1200"/>
      <c r="Q242" s="1201"/>
      <c r="R242" s="1241"/>
      <c r="S242" s="1200"/>
      <c r="T242" s="1200"/>
      <c r="U242" s="1200"/>
      <c r="V242" s="1200"/>
      <c r="W242" s="1200"/>
      <c r="X242" s="1200"/>
      <c r="Y242" s="1200"/>
      <c r="Z242" s="1200"/>
      <c r="AA242" s="1200"/>
      <c r="AB242" s="1200"/>
      <c r="AC242" s="1200"/>
      <c r="AD242" s="1200"/>
      <c r="AE242" s="1200"/>
      <c r="AF242" s="1200"/>
      <c r="AG242" s="1242"/>
      <c r="AH242" s="962"/>
      <c r="AI242" s="962"/>
      <c r="AJ242" s="962"/>
      <c r="AK242" s="962"/>
      <c r="AL242" s="962"/>
      <c r="AM242" s="962"/>
      <c r="AN242" s="962"/>
      <c r="AO242" s="962"/>
      <c r="AP242" s="962"/>
      <c r="AQ242" s="962"/>
      <c r="AR242" s="962"/>
      <c r="AS242" s="962"/>
      <c r="AT242" s="962"/>
      <c r="AU242" s="962"/>
      <c r="AV242" s="962"/>
      <c r="AW242" s="962"/>
      <c r="AX242" s="962"/>
      <c r="AY242" s="962"/>
      <c r="AZ242" s="240"/>
      <c r="BA242" s="80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448"/>
      <c r="CF242" s="448"/>
      <c r="CG242" s="448"/>
      <c r="CH242" s="1892"/>
      <c r="CI242" s="1892"/>
      <c r="CJ242" s="1892"/>
      <c r="CK242" s="1892"/>
      <c r="CL242" s="1892"/>
      <c r="CM242" s="1892"/>
      <c r="CN242" s="1892"/>
      <c r="CO242" s="1892"/>
      <c r="CP242" s="1892"/>
      <c r="CQ242" s="1892"/>
      <c r="CR242" s="1892"/>
      <c r="CS242" s="1892"/>
      <c r="CT242" s="1892"/>
      <c r="CU242" s="1892"/>
      <c r="CV242" s="1892"/>
      <c r="CW242" s="1892"/>
      <c r="CX242" s="1892"/>
      <c r="CY242" s="1892"/>
      <c r="CZ242" s="1892"/>
    </row>
    <row r="243" spans="1:104" s="807" customFormat="1" ht="15" customHeight="1" x14ac:dyDescent="0.2">
      <c r="A243" s="1044"/>
      <c r="B243" s="1153"/>
      <c r="C243" s="1240"/>
      <c r="D243" s="1200"/>
      <c r="E243" s="1200"/>
      <c r="F243" s="1200"/>
      <c r="G243" s="1201"/>
      <c r="H243" s="1241"/>
      <c r="I243" s="1200"/>
      <c r="J243" s="1200"/>
      <c r="K243" s="1200"/>
      <c r="L243" s="1242"/>
      <c r="M243" s="1240"/>
      <c r="N243" s="1200"/>
      <c r="O243" s="1200"/>
      <c r="P243" s="1200"/>
      <c r="Q243" s="1201"/>
      <c r="R243" s="1241"/>
      <c r="S243" s="1200"/>
      <c r="T243" s="1200"/>
      <c r="U243" s="1200"/>
      <c r="V243" s="1200"/>
      <c r="W243" s="1200"/>
      <c r="X243" s="1200"/>
      <c r="Y243" s="1200"/>
      <c r="Z243" s="1200"/>
      <c r="AA243" s="1200"/>
      <c r="AB243" s="1200"/>
      <c r="AC243" s="1200"/>
      <c r="AD243" s="1200"/>
      <c r="AE243" s="1200"/>
      <c r="AF243" s="1200"/>
      <c r="AG243" s="1242"/>
      <c r="AH243" s="962"/>
      <c r="AI243" s="962"/>
      <c r="AJ243" s="962"/>
      <c r="AK243" s="962"/>
      <c r="AL243" s="962"/>
      <c r="AM243" s="962"/>
      <c r="AN243" s="962"/>
      <c r="AO243" s="962"/>
      <c r="AP243" s="962"/>
      <c r="AQ243" s="962"/>
      <c r="AR243" s="962"/>
      <c r="AS243" s="962"/>
      <c r="AT243" s="962"/>
      <c r="AU243" s="962"/>
      <c r="AV243" s="962"/>
      <c r="AW243" s="962"/>
      <c r="AX243" s="962"/>
      <c r="AY243" s="962"/>
      <c r="AZ243" s="240"/>
      <c r="BA243" s="80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448"/>
      <c r="CF243" s="448"/>
      <c r="CG243" s="448"/>
      <c r="CH243" s="1892"/>
      <c r="CI243" s="1892"/>
      <c r="CJ243" s="1892"/>
      <c r="CK243" s="1892"/>
      <c r="CL243" s="1892"/>
      <c r="CM243" s="1892"/>
      <c r="CN243" s="1892"/>
      <c r="CO243" s="1892"/>
      <c r="CP243" s="1892"/>
      <c r="CQ243" s="1892"/>
      <c r="CR243" s="1892"/>
      <c r="CS243" s="1892"/>
      <c r="CT243" s="1892"/>
      <c r="CU243" s="1892"/>
      <c r="CV243" s="1892"/>
      <c r="CW243" s="1892"/>
      <c r="CX243" s="1892"/>
      <c r="CY243" s="1892"/>
      <c r="CZ243" s="1892"/>
    </row>
    <row r="244" spans="1:104" s="807" customFormat="1" ht="15" customHeight="1" x14ac:dyDescent="0.2">
      <c r="A244" s="1044"/>
      <c r="B244" s="1153"/>
      <c r="C244" s="1240"/>
      <c r="D244" s="1200"/>
      <c r="E244" s="1200"/>
      <c r="F244" s="1200"/>
      <c r="G244" s="1201"/>
      <c r="H244" s="1241"/>
      <c r="I244" s="1200"/>
      <c r="J244" s="1200"/>
      <c r="K244" s="1200"/>
      <c r="L244" s="1242"/>
      <c r="M244" s="1240"/>
      <c r="N244" s="1200"/>
      <c r="O244" s="1200"/>
      <c r="P244" s="1200"/>
      <c r="Q244" s="1201"/>
      <c r="R244" s="1241"/>
      <c r="S244" s="1200"/>
      <c r="T244" s="1200"/>
      <c r="U244" s="1200"/>
      <c r="V244" s="1200"/>
      <c r="W244" s="1200"/>
      <c r="X244" s="1200"/>
      <c r="Y244" s="1200"/>
      <c r="Z244" s="1200"/>
      <c r="AA244" s="1200"/>
      <c r="AB244" s="1200"/>
      <c r="AC244" s="1200"/>
      <c r="AD244" s="1200"/>
      <c r="AE244" s="1200"/>
      <c r="AF244" s="1200"/>
      <c r="AG244" s="1242"/>
      <c r="AH244" s="962"/>
      <c r="AI244" s="962"/>
      <c r="AJ244" s="962"/>
      <c r="AK244" s="962"/>
      <c r="AL244" s="962"/>
      <c r="AM244" s="962"/>
      <c r="AN244" s="962"/>
      <c r="AO244" s="962"/>
      <c r="AP244" s="962"/>
      <c r="AQ244" s="962"/>
      <c r="AR244" s="962"/>
      <c r="AS244" s="962"/>
      <c r="AT244" s="962"/>
      <c r="AU244" s="962"/>
      <c r="AV244" s="962"/>
      <c r="AW244" s="962"/>
      <c r="AX244" s="962"/>
      <c r="AY244" s="962"/>
      <c r="AZ244" s="240"/>
      <c r="BA244" s="80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448"/>
      <c r="CF244" s="448"/>
      <c r="CG244" s="448"/>
      <c r="CH244" s="1892"/>
      <c r="CI244" s="1892"/>
      <c r="CJ244" s="1892"/>
      <c r="CK244" s="1892"/>
      <c r="CL244" s="1892"/>
      <c r="CM244" s="1892"/>
      <c r="CN244" s="1892"/>
      <c r="CO244" s="1892"/>
      <c r="CP244" s="1892"/>
      <c r="CQ244" s="1892"/>
      <c r="CR244" s="1892"/>
      <c r="CS244" s="1892"/>
      <c r="CT244" s="1892"/>
      <c r="CU244" s="1892"/>
      <c r="CV244" s="1892"/>
      <c r="CW244" s="1892"/>
      <c r="CX244" s="1892"/>
      <c r="CY244" s="1892"/>
      <c r="CZ244" s="1892"/>
    </row>
    <row r="245" spans="1:104" s="807" customFormat="1" ht="15" customHeight="1" x14ac:dyDescent="0.2">
      <c r="A245" s="1044"/>
      <c r="B245" s="1153"/>
      <c r="C245" s="1240"/>
      <c r="D245" s="1200"/>
      <c r="E245" s="1200"/>
      <c r="F245" s="1200"/>
      <c r="G245" s="1201"/>
      <c r="H245" s="1241"/>
      <c r="I245" s="1200"/>
      <c r="J245" s="1200"/>
      <c r="K245" s="1200"/>
      <c r="L245" s="1242"/>
      <c r="M245" s="1240"/>
      <c r="N245" s="1200"/>
      <c r="O245" s="1200"/>
      <c r="P245" s="1200"/>
      <c r="Q245" s="1201"/>
      <c r="R245" s="1241"/>
      <c r="S245" s="1200"/>
      <c r="T245" s="1200"/>
      <c r="U245" s="1200"/>
      <c r="V245" s="1200"/>
      <c r="W245" s="1200"/>
      <c r="X245" s="1200"/>
      <c r="Y245" s="1200"/>
      <c r="Z245" s="1200"/>
      <c r="AA245" s="1200"/>
      <c r="AB245" s="1200"/>
      <c r="AC245" s="1200"/>
      <c r="AD245" s="1200"/>
      <c r="AE245" s="1200"/>
      <c r="AF245" s="1200"/>
      <c r="AG245" s="1242"/>
      <c r="AH245" s="962"/>
      <c r="AI245" s="962"/>
      <c r="AJ245" s="962"/>
      <c r="AK245" s="962"/>
      <c r="AL245" s="962"/>
      <c r="AM245" s="962"/>
      <c r="AN245" s="962"/>
      <c r="AO245" s="962"/>
      <c r="AP245" s="962"/>
      <c r="AQ245" s="962"/>
      <c r="AR245" s="962"/>
      <c r="AS245" s="962"/>
      <c r="AT245" s="962"/>
      <c r="AU245" s="962"/>
      <c r="AV245" s="962"/>
      <c r="AW245" s="962"/>
      <c r="AX245" s="962"/>
      <c r="AY245" s="962"/>
      <c r="AZ245" s="240"/>
      <c r="BA245" s="80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448"/>
      <c r="CF245" s="448"/>
      <c r="CG245" s="448"/>
      <c r="CH245" s="1892"/>
      <c r="CI245" s="1892"/>
      <c r="CJ245" s="1892"/>
      <c r="CK245" s="1892"/>
      <c r="CL245" s="1892"/>
      <c r="CM245" s="1892"/>
      <c r="CN245" s="1892"/>
      <c r="CO245" s="1892"/>
      <c r="CP245" s="1892"/>
      <c r="CQ245" s="1892"/>
      <c r="CR245" s="1892"/>
      <c r="CS245" s="1892"/>
      <c r="CT245" s="1892"/>
      <c r="CU245" s="1892"/>
      <c r="CV245" s="1892"/>
      <c r="CW245" s="1892"/>
      <c r="CX245" s="1892"/>
      <c r="CY245" s="1892"/>
      <c r="CZ245" s="1892"/>
    </row>
    <row r="246" spans="1:104" s="807" customFormat="1" ht="15" customHeight="1" x14ac:dyDescent="0.2">
      <c r="A246" s="1044"/>
      <c r="B246" s="1153"/>
      <c r="C246" s="1240"/>
      <c r="D246" s="1200"/>
      <c r="E246" s="1200"/>
      <c r="F246" s="1200"/>
      <c r="G246" s="1201"/>
      <c r="H246" s="1241"/>
      <c r="I246" s="1200"/>
      <c r="J246" s="1200"/>
      <c r="K246" s="1200"/>
      <c r="L246" s="1242"/>
      <c r="M246" s="1240"/>
      <c r="N246" s="1200"/>
      <c r="O246" s="1200"/>
      <c r="P246" s="1200"/>
      <c r="Q246" s="1201"/>
      <c r="R246" s="1241"/>
      <c r="S246" s="1200"/>
      <c r="T246" s="1200"/>
      <c r="U246" s="1200"/>
      <c r="V246" s="1200"/>
      <c r="W246" s="1200"/>
      <c r="X246" s="1200"/>
      <c r="Y246" s="1200"/>
      <c r="Z246" s="1200"/>
      <c r="AA246" s="1200"/>
      <c r="AB246" s="1200"/>
      <c r="AC246" s="1200"/>
      <c r="AD246" s="1200"/>
      <c r="AE246" s="1200"/>
      <c r="AF246" s="1200"/>
      <c r="AG246" s="1242"/>
      <c r="AH246" s="962"/>
      <c r="AI246" s="962"/>
      <c r="AJ246" s="962"/>
      <c r="AK246" s="962"/>
      <c r="AL246" s="962"/>
      <c r="AM246" s="962"/>
      <c r="AN246" s="962"/>
      <c r="AO246" s="962"/>
      <c r="AP246" s="962"/>
      <c r="AQ246" s="962"/>
      <c r="AR246" s="962"/>
      <c r="AS246" s="962"/>
      <c r="AT246" s="962"/>
      <c r="AU246" s="962"/>
      <c r="AV246" s="962"/>
      <c r="AW246" s="962"/>
      <c r="AX246" s="962"/>
      <c r="AY246" s="962"/>
      <c r="AZ246" s="240"/>
      <c r="BA246" s="80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448"/>
      <c r="CF246" s="448"/>
      <c r="CG246" s="448"/>
      <c r="CH246" s="1892"/>
      <c r="CI246" s="1892"/>
      <c r="CJ246" s="1892"/>
      <c r="CK246" s="1892"/>
      <c r="CL246" s="1892"/>
      <c r="CM246" s="1892"/>
      <c r="CN246" s="1892"/>
      <c r="CO246" s="1892"/>
      <c r="CP246" s="1892"/>
      <c r="CQ246" s="1892"/>
      <c r="CR246" s="1892"/>
      <c r="CS246" s="1892"/>
      <c r="CT246" s="1892"/>
      <c r="CU246" s="1892"/>
      <c r="CV246" s="1892"/>
      <c r="CW246" s="1892"/>
      <c r="CX246" s="1892"/>
      <c r="CY246" s="1892"/>
      <c r="CZ246" s="1892"/>
    </row>
    <row r="247" spans="1:104" s="807" customFormat="1" ht="15" customHeight="1" x14ac:dyDescent="0.2">
      <c r="A247" s="1044"/>
      <c r="B247" s="1153"/>
      <c r="C247" s="1240"/>
      <c r="D247" s="1200"/>
      <c r="E247" s="1200"/>
      <c r="F247" s="1200"/>
      <c r="G247" s="1201"/>
      <c r="H247" s="1241"/>
      <c r="I247" s="1200"/>
      <c r="J247" s="1200"/>
      <c r="K247" s="1200"/>
      <c r="L247" s="1242"/>
      <c r="M247" s="1240"/>
      <c r="N247" s="1200"/>
      <c r="O247" s="1200"/>
      <c r="P247" s="1200"/>
      <c r="Q247" s="1201"/>
      <c r="R247" s="1241"/>
      <c r="S247" s="1200"/>
      <c r="T247" s="1200"/>
      <c r="U247" s="1200"/>
      <c r="V247" s="1200"/>
      <c r="W247" s="1200"/>
      <c r="X247" s="1200"/>
      <c r="Y247" s="1200"/>
      <c r="Z247" s="1200"/>
      <c r="AA247" s="1200"/>
      <c r="AB247" s="1200"/>
      <c r="AC247" s="1200"/>
      <c r="AD247" s="1200"/>
      <c r="AE247" s="1200"/>
      <c r="AF247" s="1200"/>
      <c r="AG247" s="1242"/>
      <c r="AH247" s="962"/>
      <c r="AI247" s="962"/>
      <c r="AJ247" s="962"/>
      <c r="AK247" s="962"/>
      <c r="AL247" s="962"/>
      <c r="AM247" s="962"/>
      <c r="AN247" s="962"/>
      <c r="AO247" s="962"/>
      <c r="AP247" s="962"/>
      <c r="AQ247" s="962"/>
      <c r="AR247" s="962"/>
      <c r="AS247" s="962"/>
      <c r="AT247" s="962"/>
      <c r="AU247" s="962"/>
      <c r="AV247" s="962"/>
      <c r="AW247" s="962"/>
      <c r="AX247" s="962"/>
      <c r="AY247" s="962"/>
      <c r="AZ247" s="240"/>
      <c r="BA247" s="80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448"/>
      <c r="CF247" s="448"/>
      <c r="CG247" s="448"/>
      <c r="CH247" s="1892"/>
      <c r="CI247" s="1892"/>
      <c r="CJ247" s="1892"/>
      <c r="CK247" s="1892"/>
      <c r="CL247" s="1892"/>
      <c r="CM247" s="1892"/>
      <c r="CN247" s="1892"/>
      <c r="CO247" s="1892"/>
      <c r="CP247" s="1892"/>
      <c r="CQ247" s="1892"/>
      <c r="CR247" s="1892"/>
      <c r="CS247" s="1892"/>
      <c r="CT247" s="1892"/>
      <c r="CU247" s="1892"/>
      <c r="CV247" s="1892"/>
      <c r="CW247" s="1892"/>
      <c r="CX247" s="1892"/>
      <c r="CY247" s="1892"/>
      <c r="CZ247" s="1892"/>
    </row>
    <row r="248" spans="1:104" s="807" customFormat="1" ht="15" customHeight="1" x14ac:dyDescent="0.2">
      <c r="A248" s="1046"/>
      <c r="B248" s="1166"/>
      <c r="C248" s="1378"/>
      <c r="D248" s="1253"/>
      <c r="E248" s="1253"/>
      <c r="F248" s="1253"/>
      <c r="G248" s="1254"/>
      <c r="H248" s="1379"/>
      <c r="I248" s="1253"/>
      <c r="J248" s="1253"/>
      <c r="K248" s="1253"/>
      <c r="L248" s="1380"/>
      <c r="M248" s="1378"/>
      <c r="N248" s="1253"/>
      <c r="O248" s="1253"/>
      <c r="P248" s="1253"/>
      <c r="Q248" s="1254"/>
      <c r="R248" s="1379"/>
      <c r="S248" s="1253"/>
      <c r="T248" s="1253"/>
      <c r="U248" s="1253"/>
      <c r="V248" s="1253"/>
      <c r="W248" s="1253"/>
      <c r="X248" s="1253"/>
      <c r="Y248" s="1253"/>
      <c r="Z248" s="1253"/>
      <c r="AA248" s="1253"/>
      <c r="AB248" s="1253"/>
      <c r="AC248" s="1253"/>
      <c r="AD248" s="1253"/>
      <c r="AE248" s="1253"/>
      <c r="AF248" s="1253"/>
      <c r="AG248" s="1380"/>
      <c r="AH248" s="962"/>
      <c r="AI248" s="962"/>
      <c r="AJ248" s="962"/>
      <c r="AK248" s="962"/>
      <c r="AL248" s="962"/>
      <c r="AM248" s="962"/>
      <c r="AN248" s="962"/>
      <c r="AO248" s="962"/>
      <c r="AP248" s="962"/>
      <c r="AQ248" s="962"/>
      <c r="AR248" s="962"/>
      <c r="AS248" s="962"/>
      <c r="AT248" s="962"/>
      <c r="AU248" s="962"/>
      <c r="AV248" s="962"/>
      <c r="AW248" s="962"/>
      <c r="AX248" s="962"/>
      <c r="AY248" s="962"/>
      <c r="AZ248" s="240"/>
      <c r="BA248" s="80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537"/>
      <c r="CF248" s="537"/>
      <c r="CG248" s="537"/>
      <c r="CH248" s="1892"/>
      <c r="CI248" s="1892"/>
      <c r="CJ248" s="1892"/>
      <c r="CK248" s="1892"/>
      <c r="CL248" s="1892"/>
      <c r="CM248" s="1892"/>
      <c r="CN248" s="1892"/>
      <c r="CO248" s="1892"/>
      <c r="CP248" s="1892"/>
      <c r="CQ248" s="1892"/>
      <c r="CR248" s="1892"/>
      <c r="CS248" s="1892"/>
      <c r="CT248" s="1892"/>
      <c r="CU248" s="1892"/>
      <c r="CV248" s="1892"/>
      <c r="CW248" s="1892"/>
      <c r="CX248" s="1892"/>
      <c r="CY248" s="1892"/>
      <c r="CZ248" s="1892"/>
    </row>
    <row r="249" spans="1:104" s="807" customFormat="1" ht="250.15" customHeight="1" x14ac:dyDescent="0.2">
      <c r="B249" s="806"/>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pans="1:104" s="242" customFormat="1" ht="19.149999999999999" customHeight="1" x14ac:dyDescent="0.2">
      <c r="B250" s="805"/>
      <c r="AH250" s="235"/>
      <c r="AI250" s="235"/>
      <c r="AJ250" s="235"/>
      <c r="AK250" s="235"/>
      <c r="AL250" s="235"/>
      <c r="AM250" s="235"/>
      <c r="AN250" s="235"/>
      <c r="AO250" s="235"/>
      <c r="AP250" s="235"/>
      <c r="AQ250" s="235"/>
      <c r="AR250" s="235"/>
      <c r="AS250" s="235"/>
      <c r="AT250" s="235"/>
      <c r="AU250" s="235"/>
      <c r="AV250" s="235"/>
      <c r="AW250" s="235"/>
      <c r="AX250" s="235"/>
      <c r="AY250" s="235"/>
      <c r="AZ250" s="235"/>
      <c r="BA250" s="800"/>
      <c r="BB250" s="268"/>
      <c r="BC250" s="800"/>
      <c r="BD250" s="800"/>
      <c r="BE250" s="800"/>
      <c r="BF250" s="800"/>
      <c r="BG250" s="800"/>
      <c r="BH250" s="800"/>
      <c r="BI250" s="800"/>
      <c r="BJ250" s="800"/>
      <c r="BK250" s="800"/>
      <c r="BL250" s="800"/>
      <c r="BM250" s="800"/>
      <c r="BN250" s="800"/>
      <c r="BO250" s="800"/>
      <c r="BP250" s="800"/>
      <c r="BQ250" s="800"/>
      <c r="BR250" s="800"/>
      <c r="BS250" s="800"/>
      <c r="BT250" s="800"/>
      <c r="BU250" s="800"/>
      <c r="BV250" s="800"/>
      <c r="BW250" s="800"/>
      <c r="BX250" s="800"/>
      <c r="BY250" s="800"/>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pans="1:104" s="242" customFormat="1" ht="15" customHeight="1" x14ac:dyDescent="0.2">
      <c r="B251" s="805"/>
      <c r="AH251" s="235"/>
      <c r="AI251" s="235"/>
      <c r="AJ251" s="235"/>
      <c r="AK251" s="235"/>
      <c r="AL251" s="235"/>
      <c r="AM251" s="235"/>
      <c r="AN251" s="235"/>
      <c r="AO251" s="235"/>
      <c r="AP251" s="235"/>
      <c r="AQ251" s="235"/>
      <c r="AR251" s="235"/>
      <c r="AS251" s="235"/>
      <c r="AT251" s="235"/>
      <c r="AU251" s="235"/>
      <c r="AV251" s="235"/>
      <c r="AW251" s="235"/>
      <c r="AX251" s="235"/>
      <c r="AY251" s="235"/>
      <c r="AZ251" s="235"/>
      <c r="BA251" s="800"/>
      <c r="BB251" s="268"/>
      <c r="BC251" s="800"/>
      <c r="BD251" s="800"/>
      <c r="BE251" s="800"/>
      <c r="BF251" s="800"/>
      <c r="BG251" s="800"/>
      <c r="BH251" s="800"/>
      <c r="BI251" s="800"/>
      <c r="BJ251" s="800"/>
      <c r="BK251" s="800"/>
      <c r="BL251" s="800"/>
      <c r="BM251" s="800"/>
      <c r="BN251" s="800"/>
      <c r="BO251" s="800"/>
      <c r="BP251" s="800"/>
      <c r="BQ251" s="800"/>
      <c r="BR251" s="800"/>
      <c r="BS251" s="800"/>
      <c r="BT251" s="800"/>
      <c r="BU251" s="800"/>
      <c r="BV251" s="800"/>
      <c r="BW251" s="800"/>
      <c r="BX251" s="800"/>
      <c r="BY251" s="800"/>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pans="1:104" s="242" customFormat="1" ht="15" customHeight="1" x14ac:dyDescent="0.2">
      <c r="B252" s="805"/>
      <c r="AH252" s="235"/>
      <c r="AI252" s="235"/>
      <c r="AJ252" s="235"/>
      <c r="AK252" s="235"/>
      <c r="AL252" s="235"/>
      <c r="AM252" s="235"/>
      <c r="AN252" s="235"/>
      <c r="AO252" s="235"/>
      <c r="AP252" s="235"/>
      <c r="AQ252" s="235"/>
      <c r="AR252" s="235"/>
      <c r="AS252" s="235"/>
      <c r="AT252" s="235"/>
      <c r="AU252" s="235"/>
      <c r="AV252" s="235"/>
      <c r="AW252" s="235"/>
      <c r="AX252" s="235"/>
      <c r="AY252" s="235"/>
      <c r="AZ252" s="235"/>
      <c r="BA252" s="800"/>
      <c r="BB252" s="268"/>
      <c r="BC252" s="800"/>
      <c r="BD252" s="800"/>
      <c r="BE252" s="800"/>
      <c r="BF252" s="800"/>
      <c r="BG252" s="800"/>
      <c r="BH252" s="800"/>
      <c r="BI252" s="800"/>
      <c r="BJ252" s="800"/>
      <c r="BK252" s="800"/>
      <c r="BL252" s="800"/>
      <c r="BM252" s="800"/>
      <c r="BN252" s="800"/>
      <c r="BO252" s="800"/>
      <c r="BP252" s="800"/>
      <c r="BQ252" s="800"/>
      <c r="BR252" s="800"/>
      <c r="BS252" s="800"/>
      <c r="BT252" s="800"/>
      <c r="BU252" s="800"/>
      <c r="BV252" s="800"/>
      <c r="BW252" s="800"/>
      <c r="BX252" s="800"/>
      <c r="BY252" s="800"/>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pans="1:104" s="242" customFormat="1" ht="15" customHeight="1" x14ac:dyDescent="0.2">
      <c r="B253" s="805"/>
      <c r="AH253" s="235"/>
      <c r="AI253" s="235"/>
      <c r="AJ253" s="235"/>
      <c r="AK253" s="235"/>
      <c r="AL253" s="235"/>
      <c r="AM253" s="235"/>
      <c r="AN253" s="235"/>
      <c r="AO253" s="235"/>
      <c r="AP253" s="235"/>
      <c r="AQ253" s="235"/>
      <c r="AR253" s="235"/>
      <c r="AS253" s="235"/>
      <c r="AT253" s="235"/>
      <c r="AU253" s="235"/>
      <c r="AV253" s="235"/>
      <c r="AW253" s="235"/>
      <c r="AX253" s="235"/>
      <c r="AY253" s="235"/>
      <c r="AZ253" s="235"/>
      <c r="BA253" s="800"/>
      <c r="BB253" s="268"/>
      <c r="BC253" s="800"/>
      <c r="BD253" s="800"/>
      <c r="BE253" s="800"/>
      <c r="BF253" s="800"/>
      <c r="BG253" s="800"/>
      <c r="BH253" s="800"/>
      <c r="BI253" s="800"/>
      <c r="BJ253" s="800"/>
      <c r="BK253" s="800"/>
      <c r="BL253" s="800"/>
      <c r="BM253" s="800"/>
      <c r="BN253" s="800"/>
      <c r="BO253" s="800"/>
      <c r="BP253" s="800"/>
      <c r="BQ253" s="800"/>
      <c r="BR253" s="800"/>
      <c r="BS253" s="800"/>
      <c r="BT253" s="800"/>
      <c r="BU253" s="800"/>
      <c r="BV253" s="800"/>
      <c r="BW253" s="800"/>
      <c r="BX253" s="800"/>
      <c r="BY253" s="800"/>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pans="1:104" s="242" customFormat="1" ht="15" customHeight="1" x14ac:dyDescent="0.2">
      <c r="B254" s="805"/>
      <c r="AH254" s="235"/>
      <c r="AI254" s="235"/>
      <c r="AJ254" s="235"/>
      <c r="AK254" s="235"/>
      <c r="AL254" s="235"/>
      <c r="AM254" s="235"/>
      <c r="AN254" s="235"/>
      <c r="AO254" s="235"/>
      <c r="AP254" s="235"/>
      <c r="AQ254" s="235"/>
      <c r="AR254" s="235"/>
      <c r="AS254" s="235"/>
      <c r="AT254" s="235"/>
      <c r="AU254" s="235"/>
      <c r="AV254" s="235"/>
      <c r="AW254" s="235"/>
      <c r="AX254" s="235"/>
      <c r="AY254" s="235"/>
      <c r="AZ254" s="235"/>
      <c r="BA254" s="800"/>
      <c r="BB254" s="268"/>
      <c r="BC254" s="800"/>
      <c r="BD254" s="800"/>
      <c r="BE254" s="800"/>
      <c r="BF254" s="800"/>
      <c r="BG254" s="800"/>
      <c r="BH254" s="800"/>
      <c r="BI254" s="800"/>
      <c r="BJ254" s="800"/>
      <c r="BK254" s="800"/>
      <c r="BL254" s="800"/>
      <c r="BM254" s="800"/>
      <c r="BN254" s="800"/>
      <c r="BO254" s="800"/>
      <c r="BP254" s="800"/>
      <c r="BQ254" s="800"/>
      <c r="BR254" s="800"/>
      <c r="BS254" s="800"/>
      <c r="BT254" s="800"/>
      <c r="BU254" s="800"/>
      <c r="BV254" s="800"/>
      <c r="BW254" s="800"/>
      <c r="BX254" s="800"/>
      <c r="BY254" s="800"/>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pans="1:104" s="242" customFormat="1" ht="15" customHeight="1" x14ac:dyDescent="0.2">
      <c r="B255" s="805"/>
      <c r="AH255" s="235"/>
      <c r="AI255" s="235"/>
      <c r="AJ255" s="235"/>
      <c r="AK255" s="235"/>
      <c r="AL255" s="235"/>
      <c r="AM255" s="235"/>
      <c r="AN255" s="235"/>
      <c r="AO255" s="235"/>
      <c r="AP255" s="235"/>
      <c r="AQ255" s="235"/>
      <c r="AR255" s="235"/>
      <c r="AS255" s="235"/>
      <c r="AT255" s="235"/>
      <c r="AU255" s="235"/>
      <c r="AV255" s="235"/>
      <c r="AW255" s="235"/>
      <c r="AX255" s="235"/>
      <c r="AY255" s="235"/>
      <c r="AZ255" s="235"/>
      <c r="BA255" s="800"/>
      <c r="BB255" s="268"/>
      <c r="BC255" s="800"/>
      <c r="BD255" s="800"/>
      <c r="BE255" s="800"/>
      <c r="BF255" s="800"/>
      <c r="BG255" s="800"/>
      <c r="BH255" s="800"/>
      <c r="BI255" s="800"/>
      <c r="BJ255" s="800"/>
      <c r="BK255" s="800"/>
      <c r="BL255" s="800"/>
      <c r="BM255" s="800"/>
      <c r="BN255" s="800"/>
      <c r="BO255" s="800"/>
      <c r="BP255" s="800"/>
      <c r="BQ255" s="800"/>
      <c r="BR255" s="800"/>
      <c r="BS255" s="800"/>
      <c r="BT255" s="800"/>
      <c r="BU255" s="800"/>
      <c r="BV255" s="800"/>
      <c r="BW255" s="800"/>
      <c r="BX255" s="800"/>
      <c r="BY255" s="800"/>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pans="1:104" s="242" customFormat="1" ht="15" customHeight="1" x14ac:dyDescent="0.2">
      <c r="B256" s="805"/>
      <c r="AH256" s="235"/>
      <c r="AI256" s="235"/>
      <c r="AJ256" s="235"/>
      <c r="AK256" s="235"/>
      <c r="AL256" s="235"/>
      <c r="AM256" s="235"/>
      <c r="AN256" s="235"/>
      <c r="AO256" s="235"/>
      <c r="AP256" s="235"/>
      <c r="AQ256" s="235"/>
      <c r="AR256" s="235"/>
      <c r="AS256" s="235"/>
      <c r="AT256" s="235"/>
      <c r="AU256" s="235"/>
      <c r="AV256" s="235"/>
      <c r="AW256" s="235"/>
      <c r="AX256" s="235"/>
      <c r="AY256" s="235"/>
      <c r="AZ256" s="235"/>
      <c r="BA256" s="800"/>
      <c r="BB256" s="268"/>
      <c r="BC256" s="800"/>
      <c r="BD256" s="800"/>
      <c r="BE256" s="800"/>
      <c r="BF256" s="800"/>
      <c r="BG256" s="800"/>
      <c r="BH256" s="800"/>
      <c r="BI256" s="800"/>
      <c r="BJ256" s="800"/>
      <c r="BK256" s="800"/>
      <c r="BL256" s="800"/>
      <c r="BM256" s="800"/>
      <c r="BN256" s="800"/>
      <c r="BO256" s="800"/>
      <c r="BP256" s="800"/>
      <c r="BQ256" s="800"/>
      <c r="BR256" s="800"/>
      <c r="BS256" s="800"/>
      <c r="BT256" s="800"/>
      <c r="BU256" s="800"/>
      <c r="BV256" s="800"/>
      <c r="BW256" s="800"/>
      <c r="BX256" s="800"/>
      <c r="BY256" s="800"/>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pans="2:104" s="242" customFormat="1" ht="18" customHeight="1" x14ac:dyDescent="0.2">
      <c r="B257" s="805"/>
      <c r="AH257" s="235"/>
      <c r="AI257" s="235"/>
      <c r="AJ257" s="235"/>
      <c r="AK257" s="235"/>
      <c r="AL257" s="235"/>
      <c r="AM257" s="235"/>
      <c r="AN257" s="235"/>
      <c r="AO257" s="235"/>
      <c r="AP257" s="235"/>
      <c r="AQ257" s="235"/>
      <c r="AR257" s="235"/>
      <c r="AS257" s="235"/>
      <c r="AT257" s="235"/>
      <c r="AU257" s="235"/>
      <c r="AV257" s="235"/>
      <c r="AW257" s="235"/>
      <c r="AX257" s="235"/>
      <c r="AY257" s="235"/>
      <c r="AZ257" s="235"/>
      <c r="BA257" s="800"/>
      <c r="BB257" s="268"/>
      <c r="BC257" s="800"/>
      <c r="BD257" s="800"/>
      <c r="BE257" s="800"/>
      <c r="BF257" s="800"/>
      <c r="BG257" s="800"/>
      <c r="BH257" s="800"/>
      <c r="BI257" s="800"/>
      <c r="BJ257" s="800"/>
      <c r="BK257" s="800"/>
      <c r="BL257" s="800"/>
      <c r="BM257" s="800"/>
      <c r="BN257" s="800"/>
      <c r="BO257" s="800"/>
      <c r="BP257" s="800"/>
      <c r="BQ257" s="800"/>
      <c r="BR257" s="800"/>
      <c r="BS257" s="800"/>
      <c r="BT257" s="800"/>
      <c r="BU257" s="800"/>
      <c r="BV257" s="800"/>
      <c r="BW257" s="800"/>
      <c r="BX257" s="800"/>
      <c r="BY257" s="800"/>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pans="2:104" s="242" customFormat="1" ht="18" customHeight="1" x14ac:dyDescent="0.2">
      <c r="B258" s="805"/>
      <c r="AH258" s="235"/>
      <c r="AI258" s="235"/>
      <c r="AJ258" s="235"/>
      <c r="AK258" s="235"/>
      <c r="AL258" s="235"/>
      <c r="AM258" s="235"/>
      <c r="AN258" s="235"/>
      <c r="AO258" s="235"/>
      <c r="AP258" s="235"/>
      <c r="AQ258" s="235"/>
      <c r="AR258" s="235"/>
      <c r="AS258" s="235"/>
      <c r="AT258" s="235"/>
      <c r="AU258" s="235"/>
      <c r="AV258" s="235"/>
      <c r="AW258" s="235"/>
      <c r="AX258" s="235"/>
      <c r="AY258" s="235"/>
      <c r="AZ258" s="235"/>
      <c r="BA258" s="800"/>
      <c r="BB258" s="268"/>
      <c r="BC258" s="800"/>
      <c r="BD258" s="800"/>
      <c r="BE258" s="800"/>
      <c r="BF258" s="800"/>
      <c r="BG258" s="800"/>
      <c r="BH258" s="800"/>
      <c r="BI258" s="800"/>
      <c r="BJ258" s="800"/>
      <c r="BK258" s="800"/>
      <c r="BL258" s="800"/>
      <c r="BM258" s="800"/>
      <c r="BN258" s="800"/>
      <c r="BO258" s="800"/>
      <c r="BP258" s="800"/>
      <c r="BQ258" s="800"/>
      <c r="BR258" s="800"/>
      <c r="BS258" s="800"/>
      <c r="BT258" s="800"/>
      <c r="BU258" s="800"/>
      <c r="BV258" s="800"/>
      <c r="BW258" s="800"/>
      <c r="BX258" s="800"/>
      <c r="BY258" s="800"/>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pans="2:104" s="807" customFormat="1" ht="15" customHeight="1" x14ac:dyDescent="0.2">
      <c r="B259" s="806"/>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426" t="s">
        <v>115</v>
      </c>
      <c r="BD259" s="2427"/>
      <c r="BE259" s="2427"/>
      <c r="BF259" s="2427"/>
      <c r="BG259" s="2428"/>
      <c r="BH259" s="2429" t="s">
        <v>38</v>
      </c>
      <c r="BI259" s="2427"/>
      <c r="BJ259" s="2427"/>
      <c r="BK259" s="2427"/>
      <c r="BL259" s="2428"/>
      <c r="BM259" s="2429" t="s">
        <v>37</v>
      </c>
      <c r="BN259" s="2427"/>
      <c r="BO259" s="2427"/>
      <c r="BP259" s="2427"/>
      <c r="BQ259" s="2430"/>
      <c r="BR259" s="1812" t="s">
        <v>140</v>
      </c>
      <c r="BS259" s="1813"/>
      <c r="BT259" s="1813"/>
      <c r="BU259" s="1813"/>
      <c r="BV259" s="1813"/>
      <c r="BW259" s="1813"/>
      <c r="BX259" s="1813"/>
      <c r="BY259" s="1814"/>
      <c r="BZ259" s="461"/>
      <c r="CA259" s="461"/>
      <c r="CB259" s="461"/>
      <c r="CC259" s="461"/>
      <c r="CD259" s="461"/>
      <c r="CE259" s="461"/>
      <c r="CF259" s="461"/>
      <c r="CG259" s="461"/>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pans="2:104" s="807" customFormat="1" ht="24" x14ac:dyDescent="0.2">
      <c r="B260" s="806"/>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156</v>
      </c>
      <c r="BS260" s="195" t="s">
        <v>157</v>
      </c>
      <c r="BT260" s="195" t="s">
        <v>158</v>
      </c>
      <c r="BU260" s="195" t="s">
        <v>159</v>
      </c>
      <c r="BV260" s="195" t="s">
        <v>160</v>
      </c>
      <c r="BW260" s="195" t="s">
        <v>161</v>
      </c>
      <c r="BX260" s="195" t="s">
        <v>162</v>
      </c>
      <c r="BY260" s="196" t="s">
        <v>163</v>
      </c>
      <c r="BZ260" s="196" t="s">
        <v>164</v>
      </c>
      <c r="CA260" s="196" t="s">
        <v>165</v>
      </c>
      <c r="CB260" s="196" t="s">
        <v>166</v>
      </c>
      <c r="CC260" s="196" t="s">
        <v>167</v>
      </c>
      <c r="CD260" s="196" t="s">
        <v>168</v>
      </c>
      <c r="CE260" s="196" t="s">
        <v>169</v>
      </c>
      <c r="CF260" s="196" t="s">
        <v>170</v>
      </c>
      <c r="CG260" s="196" t="s">
        <v>171</v>
      </c>
      <c r="CH260" s="1893"/>
      <c r="CI260" s="1893"/>
      <c r="CJ260" s="1893"/>
      <c r="CK260" s="1893"/>
      <c r="CL260" s="1893"/>
      <c r="CM260" s="1893"/>
      <c r="CN260" s="1893"/>
      <c r="CO260" s="1893"/>
      <c r="CP260" s="1893"/>
      <c r="CQ260" s="1893"/>
      <c r="CR260" s="1893"/>
      <c r="CS260" s="1893"/>
      <c r="CT260" s="1893"/>
      <c r="CU260" s="1893"/>
      <c r="CV260" s="1893"/>
      <c r="CW260" s="1893"/>
      <c r="CX260" s="1893"/>
      <c r="CY260" s="1893"/>
      <c r="CZ260" s="1893"/>
    </row>
    <row r="261" spans="2:104" s="807" customFormat="1" ht="15" customHeight="1" x14ac:dyDescent="0.2">
      <c r="B261" s="806"/>
      <c r="AH261" s="240"/>
      <c r="AI261" s="240"/>
      <c r="AJ261" s="240"/>
      <c r="AK261" s="240"/>
      <c r="AL261" s="240"/>
      <c r="AM261" s="240"/>
      <c r="AN261" s="240"/>
      <c r="AO261" s="240"/>
      <c r="AP261" s="240"/>
      <c r="AQ261" s="240"/>
      <c r="AR261" s="240"/>
      <c r="AS261" s="240"/>
      <c r="AT261" s="240"/>
      <c r="AU261" s="240"/>
      <c r="AV261" s="240"/>
      <c r="AW261" s="240"/>
      <c r="AX261" s="240"/>
      <c r="AY261" s="240"/>
      <c r="AZ261" s="240"/>
      <c r="BA261" s="2431" t="s">
        <v>73</v>
      </c>
      <c r="BB261" s="430" t="s">
        <v>49</v>
      </c>
      <c r="BC261" s="1488" t="s">
        <v>35</v>
      </c>
      <c r="BD261" s="1507" t="s">
        <v>35</v>
      </c>
      <c r="BE261" s="1507" t="s">
        <v>35</v>
      </c>
      <c r="BF261" s="1507" t="s">
        <v>35</v>
      </c>
      <c r="BG261" s="1527" t="s">
        <v>35</v>
      </c>
      <c r="BH261" s="1547" t="s">
        <v>35</v>
      </c>
      <c r="BI261" s="1507" t="s">
        <v>35</v>
      </c>
      <c r="BJ261" s="1507" t="s">
        <v>35</v>
      </c>
      <c r="BK261" s="1507" t="s">
        <v>35</v>
      </c>
      <c r="BL261" s="1527" t="s">
        <v>35</v>
      </c>
      <c r="BM261" s="1547" t="s">
        <v>35</v>
      </c>
      <c r="BN261" s="1507" t="s">
        <v>35</v>
      </c>
      <c r="BO261" s="1507" t="s">
        <v>35</v>
      </c>
      <c r="BP261" s="1507" t="s">
        <v>35</v>
      </c>
      <c r="BQ261" s="1527" t="s">
        <v>35</v>
      </c>
      <c r="BR261" s="1547" t="s">
        <v>35</v>
      </c>
      <c r="BS261" s="1507" t="s">
        <v>35</v>
      </c>
      <c r="BT261" s="1507" t="s">
        <v>35</v>
      </c>
      <c r="BU261" s="1507" t="s">
        <v>35</v>
      </c>
      <c r="BV261" s="1507" t="s">
        <v>35</v>
      </c>
      <c r="BW261" s="1507" t="s">
        <v>35</v>
      </c>
      <c r="BX261" s="1507" t="s">
        <v>35</v>
      </c>
      <c r="BY261" s="1565" t="s">
        <v>35</v>
      </c>
      <c r="BZ261" s="1565" t="s">
        <v>35</v>
      </c>
      <c r="CA261" s="1565" t="s">
        <v>35</v>
      </c>
      <c r="CB261" s="1565" t="s">
        <v>35</v>
      </c>
      <c r="CC261" s="1565" t="s">
        <v>35</v>
      </c>
      <c r="CD261" s="1565" t="s">
        <v>35</v>
      </c>
      <c r="CE261" s="1565" t="s">
        <v>35</v>
      </c>
      <c r="CF261" s="1565" t="s">
        <v>35</v>
      </c>
      <c r="CG261" s="1565" t="s">
        <v>35</v>
      </c>
      <c r="CH261" s="1894"/>
      <c r="CI261" s="1894"/>
      <c r="CJ261" s="1894"/>
      <c r="CK261" s="1894"/>
      <c r="CL261" s="1894"/>
      <c r="CM261" s="1894"/>
      <c r="CN261" s="1894"/>
      <c r="CO261" s="1894"/>
      <c r="CP261" s="1894"/>
      <c r="CQ261" s="1894"/>
      <c r="CR261" s="1894"/>
      <c r="CS261" s="1894"/>
      <c r="CT261" s="1894"/>
      <c r="CU261" s="1894"/>
      <c r="CV261" s="1894"/>
      <c r="CW261" s="1894"/>
      <c r="CX261" s="1894"/>
      <c r="CY261" s="1894"/>
      <c r="CZ261" s="1894"/>
    </row>
    <row r="262" spans="2:104" s="807" customFormat="1" ht="15" customHeight="1" x14ac:dyDescent="0.2">
      <c r="B262" s="806"/>
      <c r="AH262" s="240"/>
      <c r="AI262" s="240"/>
      <c r="AJ262" s="240"/>
      <c r="AK262" s="240"/>
      <c r="AL262" s="240"/>
      <c r="AM262" s="240"/>
      <c r="AN262" s="240"/>
      <c r="AO262" s="240"/>
      <c r="AP262" s="240"/>
      <c r="AQ262" s="240"/>
      <c r="AR262" s="240"/>
      <c r="AS262" s="240"/>
      <c r="AT262" s="240"/>
      <c r="AU262" s="240"/>
      <c r="AV262" s="240"/>
      <c r="AW262" s="240"/>
      <c r="AX262" s="240"/>
      <c r="AY262" s="240"/>
      <c r="AZ262" s="240"/>
      <c r="BA262" s="2432"/>
      <c r="BB262" s="431" t="s">
        <v>48</v>
      </c>
      <c r="BC262" s="1489" t="s">
        <v>35</v>
      </c>
      <c r="BD262" s="1508" t="s">
        <v>35</v>
      </c>
      <c r="BE262" s="1508" t="s">
        <v>35</v>
      </c>
      <c r="BF262" s="1508" t="s">
        <v>35</v>
      </c>
      <c r="BG262" s="1528" t="s">
        <v>35</v>
      </c>
      <c r="BH262" s="1548" t="s">
        <v>35</v>
      </c>
      <c r="BI262" s="1508" t="s">
        <v>35</v>
      </c>
      <c r="BJ262" s="1508" t="s">
        <v>35</v>
      </c>
      <c r="BK262" s="1508" t="s">
        <v>35</v>
      </c>
      <c r="BL262" s="1528" t="s">
        <v>35</v>
      </c>
      <c r="BM262" s="1548" t="s">
        <v>35</v>
      </c>
      <c r="BN262" s="1508" t="s">
        <v>35</v>
      </c>
      <c r="BO262" s="1508" t="s">
        <v>35</v>
      </c>
      <c r="BP262" s="1508" t="s">
        <v>35</v>
      </c>
      <c r="BQ262" s="1528" t="s">
        <v>35</v>
      </c>
      <c r="BR262" s="1548" t="s">
        <v>35</v>
      </c>
      <c r="BS262" s="1508" t="s">
        <v>35</v>
      </c>
      <c r="BT262" s="1508" t="s">
        <v>35</v>
      </c>
      <c r="BU262" s="1508" t="s">
        <v>35</v>
      </c>
      <c r="BV262" s="1508" t="s">
        <v>35</v>
      </c>
      <c r="BW262" s="1508" t="s">
        <v>35</v>
      </c>
      <c r="BX262" s="1508" t="s">
        <v>35</v>
      </c>
      <c r="BY262" s="1566" t="s">
        <v>35</v>
      </c>
      <c r="BZ262" s="1566" t="s">
        <v>35</v>
      </c>
      <c r="CA262" s="1566" t="s">
        <v>35</v>
      </c>
      <c r="CB262" s="1566" t="s">
        <v>35</v>
      </c>
      <c r="CC262" s="1566" t="s">
        <v>35</v>
      </c>
      <c r="CD262" s="1566" t="s">
        <v>35</v>
      </c>
      <c r="CE262" s="1566" t="s">
        <v>35</v>
      </c>
      <c r="CF262" s="1566" t="s">
        <v>35</v>
      </c>
      <c r="CG262" s="1566" t="s">
        <v>35</v>
      </c>
      <c r="CH262" s="1895"/>
      <c r="CI262" s="1895"/>
      <c r="CJ262" s="1895"/>
      <c r="CK262" s="1895"/>
      <c r="CL262" s="1895"/>
      <c r="CM262" s="1895"/>
      <c r="CN262" s="1895"/>
      <c r="CO262" s="1895"/>
      <c r="CP262" s="1895"/>
      <c r="CQ262" s="1895"/>
      <c r="CR262" s="1895"/>
      <c r="CS262" s="1895"/>
      <c r="CT262" s="1895"/>
      <c r="CU262" s="1895"/>
      <c r="CV262" s="1895"/>
      <c r="CW262" s="1895"/>
      <c r="CX262" s="1895"/>
      <c r="CY262" s="1895"/>
      <c r="CZ262" s="1895"/>
    </row>
    <row r="263" spans="2:104" s="807" customFormat="1" ht="15" customHeight="1" x14ac:dyDescent="0.2">
      <c r="B263" s="806"/>
      <c r="AH263" s="240"/>
      <c r="AI263" s="240"/>
      <c r="AJ263" s="240"/>
      <c r="AK263" s="240"/>
      <c r="AL263" s="240"/>
      <c r="AM263" s="240"/>
      <c r="AN263" s="240"/>
      <c r="AO263" s="240"/>
      <c r="AP263" s="240"/>
      <c r="AQ263" s="240"/>
      <c r="AR263" s="240"/>
      <c r="AS263" s="240"/>
      <c r="AT263" s="240"/>
      <c r="AU263" s="240"/>
      <c r="AV263" s="240"/>
      <c r="AW263" s="240"/>
      <c r="AX263" s="240"/>
      <c r="AY263" s="240"/>
      <c r="AZ263" s="240"/>
      <c r="BA263" s="2432"/>
      <c r="BB263" s="431" t="s">
        <v>113</v>
      </c>
      <c r="BC263" s="1489" t="s">
        <v>35</v>
      </c>
      <c r="BD263" s="1508" t="s">
        <v>35</v>
      </c>
      <c r="BE263" s="1508" t="s">
        <v>35</v>
      </c>
      <c r="BF263" s="1508" t="s">
        <v>35</v>
      </c>
      <c r="BG263" s="1528" t="s">
        <v>35</v>
      </c>
      <c r="BH263" s="1548" t="s">
        <v>35</v>
      </c>
      <c r="BI263" s="1508" t="s">
        <v>35</v>
      </c>
      <c r="BJ263" s="1508" t="s">
        <v>35</v>
      </c>
      <c r="BK263" s="1508" t="s">
        <v>35</v>
      </c>
      <c r="BL263" s="1528" t="s">
        <v>35</v>
      </c>
      <c r="BM263" s="1548" t="s">
        <v>35</v>
      </c>
      <c r="BN263" s="1508" t="s">
        <v>35</v>
      </c>
      <c r="BO263" s="1508" t="s">
        <v>35</v>
      </c>
      <c r="BP263" s="1508" t="s">
        <v>35</v>
      </c>
      <c r="BQ263" s="1528" t="s">
        <v>35</v>
      </c>
      <c r="BR263" s="1548" t="s">
        <v>35</v>
      </c>
      <c r="BS263" s="1508" t="s">
        <v>35</v>
      </c>
      <c r="BT263" s="1508" t="s">
        <v>35</v>
      </c>
      <c r="BU263" s="1508" t="s">
        <v>35</v>
      </c>
      <c r="BV263" s="1508" t="s">
        <v>35</v>
      </c>
      <c r="BW263" s="1508" t="s">
        <v>35</v>
      </c>
      <c r="BX263" s="1508" t="s">
        <v>35</v>
      </c>
      <c r="BY263" s="1566" t="s">
        <v>35</v>
      </c>
      <c r="BZ263" s="1566" t="s">
        <v>35</v>
      </c>
      <c r="CA263" s="1566" t="s">
        <v>35</v>
      </c>
      <c r="CB263" s="1566" t="s">
        <v>35</v>
      </c>
      <c r="CC263" s="1566" t="s">
        <v>35</v>
      </c>
      <c r="CD263" s="1566" t="s">
        <v>35</v>
      </c>
      <c r="CE263" s="1566" t="s">
        <v>35</v>
      </c>
      <c r="CF263" s="1566" t="s">
        <v>35</v>
      </c>
      <c r="CG263" s="1566" t="s">
        <v>35</v>
      </c>
      <c r="CH263" s="1895"/>
      <c r="CI263" s="1895"/>
      <c r="CJ263" s="1895"/>
      <c r="CK263" s="1895"/>
      <c r="CL263" s="1895"/>
      <c r="CM263" s="1895"/>
      <c r="CN263" s="1895"/>
      <c r="CO263" s="1895"/>
      <c r="CP263" s="1895"/>
      <c r="CQ263" s="1895"/>
      <c r="CR263" s="1895"/>
      <c r="CS263" s="1895"/>
      <c r="CT263" s="1895"/>
      <c r="CU263" s="1895"/>
      <c r="CV263" s="1895"/>
      <c r="CW263" s="1895"/>
      <c r="CX263" s="1895"/>
      <c r="CY263" s="1895"/>
      <c r="CZ263" s="1895"/>
    </row>
    <row r="264" spans="2:104" s="807" customFormat="1" ht="15" customHeight="1" x14ac:dyDescent="0.2">
      <c r="B264" s="806"/>
      <c r="AH264" s="240"/>
      <c r="AI264" s="240"/>
      <c r="AJ264" s="240"/>
      <c r="AK264" s="240"/>
      <c r="AL264" s="240"/>
      <c r="AM264" s="240"/>
      <c r="AN264" s="240"/>
      <c r="AO264" s="240"/>
      <c r="AP264" s="240"/>
      <c r="AQ264" s="240"/>
      <c r="AR264" s="240"/>
      <c r="AS264" s="240"/>
      <c r="AT264" s="240"/>
      <c r="AU264" s="240"/>
      <c r="AV264" s="240"/>
      <c r="AW264" s="240"/>
      <c r="AX264" s="240"/>
      <c r="AY264" s="240"/>
      <c r="AZ264" s="240"/>
      <c r="BA264" s="2432" t="s">
        <v>74</v>
      </c>
      <c r="BB264" s="431" t="s">
        <v>89</v>
      </c>
      <c r="BC264" s="1489" t="s">
        <v>35</v>
      </c>
      <c r="BD264" s="1508" t="s">
        <v>35</v>
      </c>
      <c r="BE264" s="1508" t="s">
        <v>35</v>
      </c>
      <c r="BF264" s="1508" t="s">
        <v>35</v>
      </c>
      <c r="BG264" s="1528" t="s">
        <v>35</v>
      </c>
      <c r="BH264" s="1548" t="s">
        <v>35</v>
      </c>
      <c r="BI264" s="1508" t="s">
        <v>35</v>
      </c>
      <c r="BJ264" s="1508" t="s">
        <v>35</v>
      </c>
      <c r="BK264" s="1508" t="s">
        <v>35</v>
      </c>
      <c r="BL264" s="1528" t="s">
        <v>35</v>
      </c>
      <c r="BM264" s="1548" t="s">
        <v>35</v>
      </c>
      <c r="BN264" s="1508" t="s">
        <v>35</v>
      </c>
      <c r="BO264" s="1508" t="s">
        <v>35</v>
      </c>
      <c r="BP264" s="1508" t="s">
        <v>35</v>
      </c>
      <c r="BQ264" s="1528" t="s">
        <v>35</v>
      </c>
      <c r="BR264" s="1548" t="s">
        <v>35</v>
      </c>
      <c r="BS264" s="1508" t="s">
        <v>35</v>
      </c>
      <c r="BT264" s="1508" t="s">
        <v>35</v>
      </c>
      <c r="BU264" s="1508" t="s">
        <v>35</v>
      </c>
      <c r="BV264" s="1508" t="s">
        <v>35</v>
      </c>
      <c r="BW264" s="1508" t="s">
        <v>35</v>
      </c>
      <c r="BX264" s="1508" t="s">
        <v>35</v>
      </c>
      <c r="BY264" s="1566" t="s">
        <v>35</v>
      </c>
      <c r="BZ264" s="1566" t="s">
        <v>35</v>
      </c>
      <c r="CA264" s="1566" t="s">
        <v>35</v>
      </c>
      <c r="CB264" s="1566" t="s">
        <v>35</v>
      </c>
      <c r="CC264" s="1566" t="s">
        <v>35</v>
      </c>
      <c r="CD264" s="1566" t="s">
        <v>35</v>
      </c>
      <c r="CE264" s="1566" t="s">
        <v>35</v>
      </c>
      <c r="CF264" s="1566" t="s">
        <v>35</v>
      </c>
      <c r="CG264" s="1566" t="s">
        <v>35</v>
      </c>
      <c r="CH264" s="1895"/>
      <c r="CI264" s="1895"/>
      <c r="CJ264" s="1895"/>
      <c r="CK264" s="1895"/>
      <c r="CL264" s="1895"/>
      <c r="CM264" s="1895"/>
      <c r="CN264" s="1895"/>
      <c r="CO264" s="1895"/>
      <c r="CP264" s="1895"/>
      <c r="CQ264" s="1895"/>
      <c r="CR264" s="1895"/>
      <c r="CS264" s="1895"/>
      <c r="CT264" s="1895"/>
      <c r="CU264" s="1895"/>
      <c r="CV264" s="1895"/>
      <c r="CW264" s="1895"/>
      <c r="CX264" s="1895"/>
      <c r="CY264" s="1895"/>
      <c r="CZ264" s="1895"/>
    </row>
    <row r="265" spans="2:104" s="807" customFormat="1" ht="15" customHeight="1" x14ac:dyDescent="0.2">
      <c r="B265" s="806"/>
      <c r="AH265" s="240"/>
      <c r="AI265" s="240"/>
      <c r="AJ265" s="240"/>
      <c r="AK265" s="240"/>
      <c r="AL265" s="240"/>
      <c r="AM265" s="240"/>
      <c r="AN265" s="240"/>
      <c r="AO265" s="240"/>
      <c r="AP265" s="240"/>
      <c r="AQ265" s="240"/>
      <c r="AR265" s="240"/>
      <c r="AS265" s="240"/>
      <c r="AT265" s="240"/>
      <c r="AU265" s="240"/>
      <c r="AV265" s="240"/>
      <c r="AW265" s="240"/>
      <c r="AX265" s="240"/>
      <c r="AY265" s="240"/>
      <c r="AZ265" s="240"/>
      <c r="BA265" s="2432"/>
      <c r="BB265" s="431" t="s">
        <v>90</v>
      </c>
      <c r="BC265" s="1489" t="s">
        <v>35</v>
      </c>
      <c r="BD265" s="1508" t="s">
        <v>35</v>
      </c>
      <c r="BE265" s="1508" t="s">
        <v>35</v>
      </c>
      <c r="BF265" s="1508" t="s">
        <v>35</v>
      </c>
      <c r="BG265" s="1528" t="s">
        <v>35</v>
      </c>
      <c r="BH265" s="1548" t="s">
        <v>35</v>
      </c>
      <c r="BI265" s="1508" t="s">
        <v>35</v>
      </c>
      <c r="BJ265" s="1508" t="s">
        <v>35</v>
      </c>
      <c r="BK265" s="1508" t="s">
        <v>35</v>
      </c>
      <c r="BL265" s="1528" t="s">
        <v>35</v>
      </c>
      <c r="BM265" s="1548" t="s">
        <v>35</v>
      </c>
      <c r="BN265" s="1508" t="s">
        <v>35</v>
      </c>
      <c r="BO265" s="1508" t="s">
        <v>35</v>
      </c>
      <c r="BP265" s="1508" t="s">
        <v>35</v>
      </c>
      <c r="BQ265" s="1528" t="s">
        <v>35</v>
      </c>
      <c r="BR265" s="1548" t="s">
        <v>35</v>
      </c>
      <c r="BS265" s="1508" t="s">
        <v>35</v>
      </c>
      <c r="BT265" s="1508" t="s">
        <v>35</v>
      </c>
      <c r="BU265" s="1508" t="s">
        <v>35</v>
      </c>
      <c r="BV265" s="1508" t="s">
        <v>35</v>
      </c>
      <c r="BW265" s="1508" t="s">
        <v>35</v>
      </c>
      <c r="BX265" s="1508" t="s">
        <v>35</v>
      </c>
      <c r="BY265" s="1566" t="s">
        <v>35</v>
      </c>
      <c r="BZ265" s="1566" t="s">
        <v>35</v>
      </c>
      <c r="CA265" s="1566" t="s">
        <v>35</v>
      </c>
      <c r="CB265" s="1566" t="s">
        <v>35</v>
      </c>
      <c r="CC265" s="1566" t="s">
        <v>35</v>
      </c>
      <c r="CD265" s="1566" t="s">
        <v>35</v>
      </c>
      <c r="CE265" s="1566" t="s">
        <v>35</v>
      </c>
      <c r="CF265" s="1566" t="s">
        <v>35</v>
      </c>
      <c r="CG265" s="1566" t="s">
        <v>35</v>
      </c>
      <c r="CH265" s="1895"/>
      <c r="CI265" s="1895"/>
      <c r="CJ265" s="1895"/>
      <c r="CK265" s="1895"/>
      <c r="CL265" s="1895"/>
      <c r="CM265" s="1895"/>
      <c r="CN265" s="1895"/>
      <c r="CO265" s="1895"/>
      <c r="CP265" s="1895"/>
      <c r="CQ265" s="1895"/>
      <c r="CR265" s="1895"/>
      <c r="CS265" s="1895"/>
      <c r="CT265" s="1895"/>
      <c r="CU265" s="1895"/>
      <c r="CV265" s="1895"/>
      <c r="CW265" s="1895"/>
      <c r="CX265" s="1895"/>
      <c r="CY265" s="1895"/>
      <c r="CZ265" s="1895"/>
    </row>
    <row r="266" spans="2:104" s="807" customFormat="1" ht="15" customHeight="1" x14ac:dyDescent="0.2">
      <c r="B266" s="806"/>
      <c r="AH266" s="240"/>
      <c r="AI266" s="240"/>
      <c r="AJ266" s="240"/>
      <c r="AK266" s="240"/>
      <c r="AL266" s="240"/>
      <c r="AM266" s="240"/>
      <c r="AN266" s="240"/>
      <c r="AO266" s="240"/>
      <c r="AP266" s="240"/>
      <c r="AQ266" s="240"/>
      <c r="AR266" s="240"/>
      <c r="AS266" s="240"/>
      <c r="AT266" s="240"/>
      <c r="AU266" s="240"/>
      <c r="AV266" s="240"/>
      <c r="AW266" s="240"/>
      <c r="AX266" s="240"/>
      <c r="AY266" s="240"/>
      <c r="AZ266" s="240"/>
      <c r="BA266" s="2432"/>
      <c r="BB266" s="431" t="s">
        <v>91</v>
      </c>
      <c r="BC266" s="1489" t="s">
        <v>35</v>
      </c>
      <c r="BD266" s="1508" t="s">
        <v>35</v>
      </c>
      <c r="BE266" s="1508" t="s">
        <v>35</v>
      </c>
      <c r="BF266" s="1508" t="s">
        <v>35</v>
      </c>
      <c r="BG266" s="1528" t="s">
        <v>35</v>
      </c>
      <c r="BH266" s="1548" t="s">
        <v>35</v>
      </c>
      <c r="BI266" s="1508" t="s">
        <v>35</v>
      </c>
      <c r="BJ266" s="1508" t="s">
        <v>35</v>
      </c>
      <c r="BK266" s="1508" t="s">
        <v>35</v>
      </c>
      <c r="BL266" s="1528" t="s">
        <v>35</v>
      </c>
      <c r="BM266" s="1548" t="s">
        <v>35</v>
      </c>
      <c r="BN266" s="1508" t="s">
        <v>35</v>
      </c>
      <c r="BO266" s="1508" t="s">
        <v>35</v>
      </c>
      <c r="BP266" s="1508" t="s">
        <v>35</v>
      </c>
      <c r="BQ266" s="1528" t="s">
        <v>35</v>
      </c>
      <c r="BR266" s="1548" t="s">
        <v>35</v>
      </c>
      <c r="BS266" s="1508" t="s">
        <v>35</v>
      </c>
      <c r="BT266" s="1508" t="s">
        <v>35</v>
      </c>
      <c r="BU266" s="1508" t="s">
        <v>35</v>
      </c>
      <c r="BV266" s="1508" t="s">
        <v>35</v>
      </c>
      <c r="BW266" s="1508" t="s">
        <v>35</v>
      </c>
      <c r="BX266" s="1508" t="s">
        <v>35</v>
      </c>
      <c r="BY266" s="1566" t="s">
        <v>35</v>
      </c>
      <c r="BZ266" s="1566" t="s">
        <v>35</v>
      </c>
      <c r="CA266" s="1566" t="s">
        <v>35</v>
      </c>
      <c r="CB266" s="1566" t="s">
        <v>35</v>
      </c>
      <c r="CC266" s="1566" t="s">
        <v>35</v>
      </c>
      <c r="CD266" s="1566" t="s">
        <v>35</v>
      </c>
      <c r="CE266" s="1566" t="s">
        <v>35</v>
      </c>
      <c r="CF266" s="1566" t="s">
        <v>35</v>
      </c>
      <c r="CG266" s="1566" t="s">
        <v>35</v>
      </c>
      <c r="CH266" s="1895"/>
      <c r="CI266" s="1895"/>
      <c r="CJ266" s="1895"/>
      <c r="CK266" s="1895"/>
      <c r="CL266" s="1895"/>
      <c r="CM266" s="1895"/>
      <c r="CN266" s="1895"/>
      <c r="CO266" s="1895"/>
      <c r="CP266" s="1895"/>
      <c r="CQ266" s="1895"/>
      <c r="CR266" s="1895"/>
      <c r="CS266" s="1895"/>
      <c r="CT266" s="1895"/>
      <c r="CU266" s="1895"/>
      <c r="CV266" s="1895"/>
      <c r="CW266" s="1895"/>
      <c r="CX266" s="1895"/>
      <c r="CY266" s="1895"/>
      <c r="CZ266" s="1895"/>
    </row>
    <row r="267" spans="2:104" s="807" customFormat="1" ht="15" customHeight="1" x14ac:dyDescent="0.2">
      <c r="B267" s="806"/>
      <c r="AH267" s="240"/>
      <c r="AI267" s="240"/>
      <c r="AJ267" s="240"/>
      <c r="AK267" s="240"/>
      <c r="AL267" s="240"/>
      <c r="AM267" s="240"/>
      <c r="AN267" s="240"/>
      <c r="AO267" s="240"/>
      <c r="AP267" s="240"/>
      <c r="AQ267" s="240"/>
      <c r="AR267" s="240"/>
      <c r="AS267" s="240"/>
      <c r="AT267" s="240"/>
      <c r="AU267" s="240"/>
      <c r="AV267" s="240"/>
      <c r="AW267" s="240"/>
      <c r="AX267" s="240"/>
      <c r="AY267" s="240"/>
      <c r="AZ267" s="240"/>
      <c r="BA267" s="2432"/>
      <c r="BB267" s="431" t="s">
        <v>113</v>
      </c>
      <c r="BC267" s="1489" t="s">
        <v>35</v>
      </c>
      <c r="BD267" s="1508" t="s">
        <v>35</v>
      </c>
      <c r="BE267" s="1508" t="s">
        <v>35</v>
      </c>
      <c r="BF267" s="1508" t="s">
        <v>35</v>
      </c>
      <c r="BG267" s="1528" t="s">
        <v>35</v>
      </c>
      <c r="BH267" s="1548" t="s">
        <v>35</v>
      </c>
      <c r="BI267" s="1508" t="s">
        <v>35</v>
      </c>
      <c r="BJ267" s="1508" t="s">
        <v>35</v>
      </c>
      <c r="BK267" s="1508" t="s">
        <v>35</v>
      </c>
      <c r="BL267" s="1528" t="s">
        <v>35</v>
      </c>
      <c r="BM267" s="1548" t="s">
        <v>35</v>
      </c>
      <c r="BN267" s="1508" t="s">
        <v>35</v>
      </c>
      <c r="BO267" s="1508" t="s">
        <v>35</v>
      </c>
      <c r="BP267" s="1508" t="s">
        <v>35</v>
      </c>
      <c r="BQ267" s="1528" t="s">
        <v>35</v>
      </c>
      <c r="BR267" s="1548" t="s">
        <v>35</v>
      </c>
      <c r="BS267" s="1508" t="s">
        <v>35</v>
      </c>
      <c r="BT267" s="1508" t="s">
        <v>35</v>
      </c>
      <c r="BU267" s="1508" t="s">
        <v>35</v>
      </c>
      <c r="BV267" s="1508" t="s">
        <v>35</v>
      </c>
      <c r="BW267" s="1508" t="s">
        <v>35</v>
      </c>
      <c r="BX267" s="1508" t="s">
        <v>35</v>
      </c>
      <c r="BY267" s="1566" t="s">
        <v>35</v>
      </c>
      <c r="BZ267" s="1566" t="s">
        <v>35</v>
      </c>
      <c r="CA267" s="1566" t="s">
        <v>35</v>
      </c>
      <c r="CB267" s="1566" t="s">
        <v>35</v>
      </c>
      <c r="CC267" s="1566" t="s">
        <v>35</v>
      </c>
      <c r="CD267" s="1566" t="s">
        <v>35</v>
      </c>
      <c r="CE267" s="1566" t="s">
        <v>35</v>
      </c>
      <c r="CF267" s="1566" t="s">
        <v>35</v>
      </c>
      <c r="CG267" s="1566" t="s">
        <v>35</v>
      </c>
      <c r="CH267" s="1895"/>
      <c r="CI267" s="1895"/>
      <c r="CJ267" s="1895"/>
      <c r="CK267" s="1895"/>
      <c r="CL267" s="1895"/>
      <c r="CM267" s="1895"/>
      <c r="CN267" s="1895"/>
      <c r="CO267" s="1895"/>
      <c r="CP267" s="1895"/>
      <c r="CQ267" s="1895"/>
      <c r="CR267" s="1895"/>
      <c r="CS267" s="1895"/>
      <c r="CT267" s="1895"/>
      <c r="CU267" s="1895"/>
      <c r="CV267" s="1895"/>
      <c r="CW267" s="1895"/>
      <c r="CX267" s="1895"/>
      <c r="CY267" s="1895"/>
      <c r="CZ267" s="1895"/>
    </row>
    <row r="268" spans="2:104" s="807" customFormat="1" ht="15" customHeight="1" x14ac:dyDescent="0.2">
      <c r="B268" s="806"/>
      <c r="AH268" s="240"/>
      <c r="AI268" s="240"/>
      <c r="AJ268" s="240"/>
      <c r="AK268" s="240"/>
      <c r="AL268" s="240"/>
      <c r="AM268" s="240"/>
      <c r="AN268" s="240"/>
      <c r="AO268" s="240"/>
      <c r="AP268" s="240"/>
      <c r="AQ268" s="240"/>
      <c r="AR268" s="240"/>
      <c r="AS268" s="240"/>
      <c r="AT268" s="240"/>
      <c r="AU268" s="240"/>
      <c r="AV268" s="240"/>
      <c r="AW268" s="240"/>
      <c r="AX268" s="240"/>
      <c r="AY268" s="240"/>
      <c r="AZ268" s="240"/>
      <c r="BA268" s="2432" t="s">
        <v>116</v>
      </c>
      <c r="BB268" s="431" t="s">
        <v>89</v>
      </c>
      <c r="BC268" s="1489" t="s">
        <v>35</v>
      </c>
      <c r="BD268" s="1508" t="s">
        <v>35</v>
      </c>
      <c r="BE268" s="1508" t="s">
        <v>35</v>
      </c>
      <c r="BF268" s="1508" t="s">
        <v>35</v>
      </c>
      <c r="BG268" s="1528" t="s">
        <v>35</v>
      </c>
      <c r="BH268" s="1548" t="s">
        <v>35</v>
      </c>
      <c r="BI268" s="1508" t="s">
        <v>35</v>
      </c>
      <c r="BJ268" s="1508" t="s">
        <v>35</v>
      </c>
      <c r="BK268" s="1508" t="s">
        <v>35</v>
      </c>
      <c r="BL268" s="1528" t="s">
        <v>35</v>
      </c>
      <c r="BM268" s="1548" t="s">
        <v>35</v>
      </c>
      <c r="BN268" s="1508" t="s">
        <v>35</v>
      </c>
      <c r="BO268" s="1508" t="s">
        <v>35</v>
      </c>
      <c r="BP268" s="1508" t="s">
        <v>35</v>
      </c>
      <c r="BQ268" s="1528" t="s">
        <v>35</v>
      </c>
      <c r="BR268" s="1548" t="s">
        <v>35</v>
      </c>
      <c r="BS268" s="1508" t="s">
        <v>35</v>
      </c>
      <c r="BT268" s="1508" t="s">
        <v>35</v>
      </c>
      <c r="BU268" s="1508" t="s">
        <v>35</v>
      </c>
      <c r="BV268" s="1508" t="s">
        <v>35</v>
      </c>
      <c r="BW268" s="1508" t="s">
        <v>35</v>
      </c>
      <c r="BX268" s="1508" t="s">
        <v>35</v>
      </c>
      <c r="BY268" s="1566" t="s">
        <v>35</v>
      </c>
      <c r="BZ268" s="1566" t="s">
        <v>35</v>
      </c>
      <c r="CA268" s="1566" t="s">
        <v>35</v>
      </c>
      <c r="CB268" s="1566" t="s">
        <v>35</v>
      </c>
      <c r="CC268" s="1566" t="s">
        <v>35</v>
      </c>
      <c r="CD268" s="1566" t="s">
        <v>35</v>
      </c>
      <c r="CE268" s="1566" t="s">
        <v>35</v>
      </c>
      <c r="CF268" s="1566" t="s">
        <v>35</v>
      </c>
      <c r="CG268" s="1566" t="s">
        <v>35</v>
      </c>
      <c r="CH268" s="1895"/>
      <c r="CI268" s="1895"/>
      <c r="CJ268" s="1895"/>
      <c r="CK268" s="1895"/>
      <c r="CL268" s="1895"/>
      <c r="CM268" s="1895"/>
      <c r="CN268" s="1895"/>
      <c r="CO268" s="1895"/>
      <c r="CP268" s="1895"/>
      <c r="CQ268" s="1895"/>
      <c r="CR268" s="1895"/>
      <c r="CS268" s="1895"/>
      <c r="CT268" s="1895"/>
      <c r="CU268" s="1895"/>
      <c r="CV268" s="1895"/>
      <c r="CW268" s="1895"/>
      <c r="CX268" s="1895"/>
      <c r="CY268" s="1895"/>
      <c r="CZ268" s="1895"/>
    </row>
    <row r="269" spans="2:104" s="807" customFormat="1" ht="15" customHeight="1" x14ac:dyDescent="0.2">
      <c r="B269" s="806"/>
      <c r="AH269" s="240"/>
      <c r="AI269" s="240"/>
      <c r="AJ269" s="240"/>
      <c r="AK269" s="240"/>
      <c r="AL269" s="240"/>
      <c r="AM269" s="240"/>
      <c r="AN269" s="240"/>
      <c r="AO269" s="240"/>
      <c r="AP269" s="240"/>
      <c r="AQ269" s="240"/>
      <c r="AR269" s="240"/>
      <c r="AS269" s="240"/>
      <c r="AT269" s="240"/>
      <c r="AU269" s="240"/>
      <c r="AV269" s="240"/>
      <c r="AW269" s="240"/>
      <c r="AX269" s="240"/>
      <c r="AY269" s="240"/>
      <c r="AZ269" s="240"/>
      <c r="BA269" s="2432"/>
      <c r="BB269" s="431" t="s">
        <v>90</v>
      </c>
      <c r="BC269" s="1489" t="s">
        <v>35</v>
      </c>
      <c r="BD269" s="1508" t="s">
        <v>35</v>
      </c>
      <c r="BE269" s="1508" t="s">
        <v>35</v>
      </c>
      <c r="BF269" s="1508" t="s">
        <v>35</v>
      </c>
      <c r="BG269" s="1528" t="s">
        <v>35</v>
      </c>
      <c r="BH269" s="1548" t="s">
        <v>35</v>
      </c>
      <c r="BI269" s="1508" t="s">
        <v>35</v>
      </c>
      <c r="BJ269" s="1508" t="s">
        <v>35</v>
      </c>
      <c r="BK269" s="1508" t="s">
        <v>35</v>
      </c>
      <c r="BL269" s="1528" t="s">
        <v>35</v>
      </c>
      <c r="BM269" s="1548" t="s">
        <v>35</v>
      </c>
      <c r="BN269" s="1508" t="s">
        <v>35</v>
      </c>
      <c r="BO269" s="1508" t="s">
        <v>35</v>
      </c>
      <c r="BP269" s="1508" t="s">
        <v>35</v>
      </c>
      <c r="BQ269" s="1528" t="s">
        <v>35</v>
      </c>
      <c r="BR269" s="1548" t="s">
        <v>35</v>
      </c>
      <c r="BS269" s="1508" t="s">
        <v>35</v>
      </c>
      <c r="BT269" s="1508" t="s">
        <v>35</v>
      </c>
      <c r="BU269" s="1508" t="s">
        <v>35</v>
      </c>
      <c r="BV269" s="1508" t="s">
        <v>35</v>
      </c>
      <c r="BW269" s="1508" t="s">
        <v>35</v>
      </c>
      <c r="BX269" s="1508" t="s">
        <v>35</v>
      </c>
      <c r="BY269" s="1566" t="s">
        <v>35</v>
      </c>
      <c r="BZ269" s="1566" t="s">
        <v>35</v>
      </c>
      <c r="CA269" s="1566" t="s">
        <v>35</v>
      </c>
      <c r="CB269" s="1566" t="s">
        <v>35</v>
      </c>
      <c r="CC269" s="1566" t="s">
        <v>35</v>
      </c>
      <c r="CD269" s="1566" t="s">
        <v>35</v>
      </c>
      <c r="CE269" s="1566" t="s">
        <v>35</v>
      </c>
      <c r="CF269" s="1566" t="s">
        <v>35</v>
      </c>
      <c r="CG269" s="1566" t="s">
        <v>35</v>
      </c>
      <c r="CH269" s="1895"/>
      <c r="CI269" s="1895"/>
      <c r="CJ269" s="1895"/>
      <c r="CK269" s="1895"/>
      <c r="CL269" s="1895"/>
      <c r="CM269" s="1895"/>
      <c r="CN269" s="1895"/>
      <c r="CO269" s="1895"/>
      <c r="CP269" s="1895"/>
      <c r="CQ269" s="1895"/>
      <c r="CR269" s="1895"/>
      <c r="CS269" s="1895"/>
      <c r="CT269" s="1895"/>
      <c r="CU269" s="1895"/>
      <c r="CV269" s="1895"/>
      <c r="CW269" s="1895"/>
      <c r="CX269" s="1895"/>
      <c r="CY269" s="1895"/>
      <c r="CZ269" s="1895"/>
    </row>
    <row r="270" spans="2:104" s="807" customFormat="1" ht="15" customHeight="1" x14ac:dyDescent="0.2">
      <c r="B270" s="806"/>
      <c r="AH270" s="240"/>
      <c r="AI270" s="240"/>
      <c r="AJ270" s="240"/>
      <c r="AK270" s="240"/>
      <c r="AL270" s="240"/>
      <c r="AM270" s="240"/>
      <c r="AN270" s="240"/>
      <c r="AO270" s="240"/>
      <c r="AP270" s="240"/>
      <c r="AQ270" s="240"/>
      <c r="AR270" s="240"/>
      <c r="AS270" s="240"/>
      <c r="AT270" s="240"/>
      <c r="AU270" s="240"/>
      <c r="AV270" s="240"/>
      <c r="AW270" s="240"/>
      <c r="AX270" s="240"/>
      <c r="AY270" s="240"/>
      <c r="AZ270" s="240"/>
      <c r="BA270" s="2432"/>
      <c r="BB270" s="431" t="s">
        <v>91</v>
      </c>
      <c r="BC270" s="1489" t="s">
        <v>35</v>
      </c>
      <c r="BD270" s="1508" t="s">
        <v>35</v>
      </c>
      <c r="BE270" s="1508" t="s">
        <v>35</v>
      </c>
      <c r="BF270" s="1508" t="s">
        <v>35</v>
      </c>
      <c r="BG270" s="1528" t="s">
        <v>35</v>
      </c>
      <c r="BH270" s="1548" t="s">
        <v>35</v>
      </c>
      <c r="BI270" s="1508" t="s">
        <v>35</v>
      </c>
      <c r="BJ270" s="1508" t="s">
        <v>35</v>
      </c>
      <c r="BK270" s="1508" t="s">
        <v>35</v>
      </c>
      <c r="BL270" s="1528" t="s">
        <v>35</v>
      </c>
      <c r="BM270" s="1548" t="s">
        <v>35</v>
      </c>
      <c r="BN270" s="1508" t="s">
        <v>35</v>
      </c>
      <c r="BO270" s="1508" t="s">
        <v>35</v>
      </c>
      <c r="BP270" s="1508" t="s">
        <v>35</v>
      </c>
      <c r="BQ270" s="1528" t="s">
        <v>35</v>
      </c>
      <c r="BR270" s="1548" t="s">
        <v>35</v>
      </c>
      <c r="BS270" s="1508" t="s">
        <v>35</v>
      </c>
      <c r="BT270" s="1508" t="s">
        <v>35</v>
      </c>
      <c r="BU270" s="1508" t="s">
        <v>35</v>
      </c>
      <c r="BV270" s="1508" t="s">
        <v>35</v>
      </c>
      <c r="BW270" s="1508" t="s">
        <v>35</v>
      </c>
      <c r="BX270" s="1508" t="s">
        <v>35</v>
      </c>
      <c r="BY270" s="1566" t="s">
        <v>35</v>
      </c>
      <c r="BZ270" s="1566" t="s">
        <v>35</v>
      </c>
      <c r="CA270" s="1566" t="s">
        <v>35</v>
      </c>
      <c r="CB270" s="1566" t="s">
        <v>35</v>
      </c>
      <c r="CC270" s="1566" t="s">
        <v>35</v>
      </c>
      <c r="CD270" s="1566" t="s">
        <v>35</v>
      </c>
      <c r="CE270" s="1566" t="s">
        <v>35</v>
      </c>
      <c r="CF270" s="1566" t="s">
        <v>35</v>
      </c>
      <c r="CG270" s="1566" t="s">
        <v>35</v>
      </c>
      <c r="CH270" s="1895"/>
      <c r="CI270" s="1895"/>
      <c r="CJ270" s="1895"/>
      <c r="CK270" s="1895"/>
      <c r="CL270" s="1895"/>
      <c r="CM270" s="1895"/>
      <c r="CN270" s="1895"/>
      <c r="CO270" s="1895"/>
      <c r="CP270" s="1895"/>
      <c r="CQ270" s="1895"/>
      <c r="CR270" s="1895"/>
      <c r="CS270" s="1895"/>
      <c r="CT270" s="1895"/>
      <c r="CU270" s="1895"/>
      <c r="CV270" s="1895"/>
      <c r="CW270" s="1895"/>
      <c r="CX270" s="1895"/>
      <c r="CY270" s="1895"/>
      <c r="CZ270" s="1895"/>
    </row>
    <row r="271" spans="2:104" s="807" customFormat="1" ht="15" customHeight="1" x14ac:dyDescent="0.2">
      <c r="B271" s="806"/>
      <c r="AH271" s="240"/>
      <c r="AI271" s="240"/>
      <c r="AJ271" s="240"/>
      <c r="AK271" s="240"/>
      <c r="AL271" s="240"/>
      <c r="AM271" s="240"/>
      <c r="AN271" s="240"/>
      <c r="AO271" s="240"/>
      <c r="AP271" s="240"/>
      <c r="AQ271" s="240"/>
      <c r="AR271" s="240"/>
      <c r="AS271" s="240"/>
      <c r="AT271" s="240"/>
      <c r="AU271" s="240"/>
      <c r="AV271" s="240"/>
      <c r="AW271" s="240"/>
      <c r="AX271" s="240"/>
      <c r="AY271" s="240"/>
      <c r="AZ271" s="240"/>
      <c r="BA271" s="2432" t="s">
        <v>75</v>
      </c>
      <c r="BB271" s="431" t="s">
        <v>49</v>
      </c>
      <c r="BC271" s="1489" t="s">
        <v>35</v>
      </c>
      <c r="BD271" s="1509" t="s">
        <v>35</v>
      </c>
      <c r="BE271" s="1509" t="s">
        <v>35</v>
      </c>
      <c r="BF271" s="1509" t="s">
        <v>35</v>
      </c>
      <c r="BG271" s="1529" t="s">
        <v>35</v>
      </c>
      <c r="BH271" s="1489" t="s">
        <v>35</v>
      </c>
      <c r="BI271" s="1509" t="s">
        <v>35</v>
      </c>
      <c r="BJ271" s="1509" t="s">
        <v>35</v>
      </c>
      <c r="BK271" s="1509" t="s">
        <v>35</v>
      </c>
      <c r="BL271" s="1529" t="s">
        <v>35</v>
      </c>
      <c r="BM271" s="1489" t="s">
        <v>35</v>
      </c>
      <c r="BN271" s="1509" t="s">
        <v>35</v>
      </c>
      <c r="BO271" s="1509" t="s">
        <v>35</v>
      </c>
      <c r="BP271" s="1509" t="s">
        <v>35</v>
      </c>
      <c r="BQ271" s="1529" t="s">
        <v>35</v>
      </c>
      <c r="BR271" s="1489" t="s">
        <v>35</v>
      </c>
      <c r="BS271" s="1509" t="s">
        <v>35</v>
      </c>
      <c r="BT271" s="1509" t="s">
        <v>35</v>
      </c>
      <c r="BU271" s="1509" t="s">
        <v>35</v>
      </c>
      <c r="BV271" s="1509" t="s">
        <v>35</v>
      </c>
      <c r="BW271" s="1509" t="s">
        <v>35</v>
      </c>
      <c r="BX271" s="1509" t="s">
        <v>35</v>
      </c>
      <c r="BY271" s="1567" t="s">
        <v>35</v>
      </c>
      <c r="BZ271" s="1567" t="s">
        <v>35</v>
      </c>
      <c r="CA271" s="1567" t="s">
        <v>35</v>
      </c>
      <c r="CB271" s="1567" t="s">
        <v>35</v>
      </c>
      <c r="CC271" s="1567" t="s">
        <v>35</v>
      </c>
      <c r="CD271" s="1567" t="s">
        <v>35</v>
      </c>
      <c r="CE271" s="1567" t="s">
        <v>35</v>
      </c>
      <c r="CF271" s="1567" t="s">
        <v>35</v>
      </c>
      <c r="CG271" s="1567" t="s">
        <v>35</v>
      </c>
      <c r="CH271" s="1896"/>
      <c r="CI271" s="1896"/>
      <c r="CJ271" s="1896"/>
      <c r="CK271" s="1896"/>
      <c r="CL271" s="1896"/>
      <c r="CM271" s="1896"/>
      <c r="CN271" s="1896"/>
      <c r="CO271" s="1896"/>
      <c r="CP271" s="1896"/>
      <c r="CQ271" s="1896"/>
      <c r="CR271" s="1896"/>
      <c r="CS271" s="1896"/>
      <c r="CT271" s="1896"/>
      <c r="CU271" s="1896"/>
      <c r="CV271" s="1896"/>
      <c r="CW271" s="1896"/>
      <c r="CX271" s="1896"/>
      <c r="CY271" s="1896"/>
      <c r="CZ271" s="1896"/>
    </row>
    <row r="272" spans="2:104" s="807" customFormat="1" ht="15" customHeight="1" x14ac:dyDescent="0.2">
      <c r="B272" s="806"/>
      <c r="AH272" s="240"/>
      <c r="AI272" s="240"/>
      <c r="AJ272" s="240"/>
      <c r="AK272" s="240"/>
      <c r="AL272" s="240"/>
      <c r="AM272" s="240"/>
      <c r="AN272" s="240"/>
      <c r="AO272" s="240"/>
      <c r="AP272" s="240"/>
      <c r="AQ272" s="240"/>
      <c r="AR272" s="240"/>
      <c r="AS272" s="240"/>
      <c r="AT272" s="240"/>
      <c r="AU272" s="240"/>
      <c r="AV272" s="240"/>
      <c r="AW272" s="240"/>
      <c r="AX272" s="240"/>
      <c r="AY272" s="240"/>
      <c r="AZ272" s="240"/>
      <c r="BA272" s="2432"/>
      <c r="BB272" s="431" t="s">
        <v>48</v>
      </c>
      <c r="BC272" s="1489" t="s">
        <v>35</v>
      </c>
      <c r="BD272" s="1509" t="s">
        <v>35</v>
      </c>
      <c r="BE272" s="1509" t="s">
        <v>35</v>
      </c>
      <c r="BF272" s="1509" t="s">
        <v>35</v>
      </c>
      <c r="BG272" s="1529" t="s">
        <v>35</v>
      </c>
      <c r="BH272" s="1489" t="s">
        <v>35</v>
      </c>
      <c r="BI272" s="1509" t="s">
        <v>35</v>
      </c>
      <c r="BJ272" s="1509" t="s">
        <v>35</v>
      </c>
      <c r="BK272" s="1509" t="s">
        <v>35</v>
      </c>
      <c r="BL272" s="1529" t="s">
        <v>35</v>
      </c>
      <c r="BM272" s="1489" t="s">
        <v>35</v>
      </c>
      <c r="BN272" s="1509" t="s">
        <v>35</v>
      </c>
      <c r="BO272" s="1509" t="s">
        <v>35</v>
      </c>
      <c r="BP272" s="1509" t="s">
        <v>35</v>
      </c>
      <c r="BQ272" s="1529" t="s">
        <v>35</v>
      </c>
      <c r="BR272" s="1489" t="s">
        <v>35</v>
      </c>
      <c r="BS272" s="1509" t="s">
        <v>35</v>
      </c>
      <c r="BT272" s="1509" t="s">
        <v>35</v>
      </c>
      <c r="BU272" s="1509" t="s">
        <v>35</v>
      </c>
      <c r="BV272" s="1509" t="s">
        <v>35</v>
      </c>
      <c r="BW272" s="1509" t="s">
        <v>35</v>
      </c>
      <c r="BX272" s="1509" t="s">
        <v>35</v>
      </c>
      <c r="BY272" s="1567" t="s">
        <v>35</v>
      </c>
      <c r="BZ272" s="1567" t="s">
        <v>35</v>
      </c>
      <c r="CA272" s="1567" t="s">
        <v>35</v>
      </c>
      <c r="CB272" s="1567" t="s">
        <v>35</v>
      </c>
      <c r="CC272" s="1567" t="s">
        <v>35</v>
      </c>
      <c r="CD272" s="1567" t="s">
        <v>35</v>
      </c>
      <c r="CE272" s="1567" t="s">
        <v>35</v>
      </c>
      <c r="CF272" s="1567" t="s">
        <v>35</v>
      </c>
      <c r="CG272" s="1567" t="s">
        <v>35</v>
      </c>
      <c r="CH272" s="1896"/>
      <c r="CI272" s="1896"/>
      <c r="CJ272" s="1896"/>
      <c r="CK272" s="1896"/>
      <c r="CL272" s="1896"/>
      <c r="CM272" s="1896"/>
      <c r="CN272" s="1896"/>
      <c r="CO272" s="1896"/>
      <c r="CP272" s="1896"/>
      <c r="CQ272" s="1896"/>
      <c r="CR272" s="1896"/>
      <c r="CS272" s="1896"/>
      <c r="CT272" s="1896"/>
      <c r="CU272" s="1896"/>
      <c r="CV272" s="1896"/>
      <c r="CW272" s="1896"/>
      <c r="CX272" s="1896"/>
      <c r="CY272" s="1896"/>
      <c r="CZ272" s="1896"/>
    </row>
    <row r="273" spans="2:104" s="807" customFormat="1" ht="15" customHeight="1" x14ac:dyDescent="0.2">
      <c r="B273" s="806"/>
      <c r="AH273" s="240"/>
      <c r="AI273" s="240"/>
      <c r="AJ273" s="240"/>
      <c r="AK273" s="240"/>
      <c r="AL273" s="240"/>
      <c r="AM273" s="240"/>
      <c r="AN273" s="240"/>
      <c r="AO273" s="240"/>
      <c r="AP273" s="240"/>
      <c r="AQ273" s="240"/>
      <c r="AR273" s="240"/>
      <c r="AS273" s="240"/>
      <c r="AT273" s="240"/>
      <c r="AU273" s="240"/>
      <c r="AV273" s="240"/>
      <c r="AW273" s="240"/>
      <c r="AX273" s="240"/>
      <c r="AY273" s="240"/>
      <c r="AZ273" s="240"/>
      <c r="BA273" s="2432"/>
      <c r="BB273" s="431" t="s">
        <v>113</v>
      </c>
      <c r="BC273" s="1489" t="s">
        <v>35</v>
      </c>
      <c r="BD273" s="1509" t="s">
        <v>35</v>
      </c>
      <c r="BE273" s="1509" t="s">
        <v>35</v>
      </c>
      <c r="BF273" s="1509" t="s">
        <v>35</v>
      </c>
      <c r="BG273" s="1529" t="s">
        <v>35</v>
      </c>
      <c r="BH273" s="1489" t="s">
        <v>35</v>
      </c>
      <c r="BI273" s="1509" t="s">
        <v>35</v>
      </c>
      <c r="BJ273" s="1509" t="s">
        <v>35</v>
      </c>
      <c r="BK273" s="1509" t="s">
        <v>35</v>
      </c>
      <c r="BL273" s="1529" t="s">
        <v>35</v>
      </c>
      <c r="BM273" s="1489" t="s">
        <v>35</v>
      </c>
      <c r="BN273" s="1509" t="s">
        <v>35</v>
      </c>
      <c r="BO273" s="1509" t="s">
        <v>35</v>
      </c>
      <c r="BP273" s="1509" t="s">
        <v>35</v>
      </c>
      <c r="BQ273" s="1529" t="s">
        <v>35</v>
      </c>
      <c r="BR273" s="1489" t="s">
        <v>35</v>
      </c>
      <c r="BS273" s="1509" t="s">
        <v>35</v>
      </c>
      <c r="BT273" s="1509" t="s">
        <v>35</v>
      </c>
      <c r="BU273" s="1509" t="s">
        <v>35</v>
      </c>
      <c r="BV273" s="1509" t="s">
        <v>35</v>
      </c>
      <c r="BW273" s="1509" t="s">
        <v>35</v>
      </c>
      <c r="BX273" s="1509" t="s">
        <v>35</v>
      </c>
      <c r="BY273" s="1567" t="s">
        <v>35</v>
      </c>
      <c r="BZ273" s="1567" t="s">
        <v>35</v>
      </c>
      <c r="CA273" s="1567" t="s">
        <v>35</v>
      </c>
      <c r="CB273" s="1567" t="s">
        <v>35</v>
      </c>
      <c r="CC273" s="1567" t="s">
        <v>35</v>
      </c>
      <c r="CD273" s="1567" t="s">
        <v>35</v>
      </c>
      <c r="CE273" s="1567" t="s">
        <v>35</v>
      </c>
      <c r="CF273" s="1567" t="s">
        <v>35</v>
      </c>
      <c r="CG273" s="1567" t="s">
        <v>35</v>
      </c>
      <c r="CH273" s="1896"/>
      <c r="CI273" s="1896"/>
      <c r="CJ273" s="1896"/>
      <c r="CK273" s="1896"/>
      <c r="CL273" s="1896"/>
      <c r="CM273" s="1896"/>
      <c r="CN273" s="1896"/>
      <c r="CO273" s="1896"/>
      <c r="CP273" s="1896"/>
      <c r="CQ273" s="1896"/>
      <c r="CR273" s="1896"/>
      <c r="CS273" s="1896"/>
      <c r="CT273" s="1896"/>
      <c r="CU273" s="1896"/>
      <c r="CV273" s="1896"/>
      <c r="CW273" s="1896"/>
      <c r="CX273" s="1896"/>
      <c r="CY273" s="1896"/>
      <c r="CZ273" s="1896"/>
    </row>
    <row r="274" spans="2:104" s="807" customFormat="1" ht="15" customHeight="1" x14ac:dyDescent="0.2">
      <c r="B274" s="806"/>
      <c r="AH274" s="240"/>
      <c r="AI274" s="240"/>
      <c r="AJ274" s="240"/>
      <c r="AK274" s="240"/>
      <c r="AL274" s="240"/>
      <c r="AM274" s="240"/>
      <c r="AN274" s="240"/>
      <c r="AO274" s="240"/>
      <c r="AP274" s="240"/>
      <c r="AQ274" s="240"/>
      <c r="AR274" s="240"/>
      <c r="AS274" s="240"/>
      <c r="AT274" s="240"/>
      <c r="AU274" s="240"/>
      <c r="AV274" s="240"/>
      <c r="AW274" s="240"/>
      <c r="AX274" s="240"/>
      <c r="AY274" s="240"/>
      <c r="AZ274" s="240"/>
      <c r="BA274" s="2432" t="s">
        <v>76</v>
      </c>
      <c r="BB274" s="431" t="s">
        <v>49</v>
      </c>
      <c r="BC274" s="1489" t="s">
        <v>35</v>
      </c>
      <c r="BD274" s="1508" t="s">
        <v>35</v>
      </c>
      <c r="BE274" s="1508" t="s">
        <v>35</v>
      </c>
      <c r="BF274" s="1508" t="s">
        <v>35</v>
      </c>
      <c r="BG274" s="1528" t="s">
        <v>35</v>
      </c>
      <c r="BH274" s="1548" t="s">
        <v>35</v>
      </c>
      <c r="BI274" s="1508" t="s">
        <v>35</v>
      </c>
      <c r="BJ274" s="1508" t="s">
        <v>35</v>
      </c>
      <c r="BK274" s="1508" t="s">
        <v>35</v>
      </c>
      <c r="BL274" s="1528" t="s">
        <v>35</v>
      </c>
      <c r="BM274" s="1548" t="s">
        <v>35</v>
      </c>
      <c r="BN274" s="1508" t="s">
        <v>35</v>
      </c>
      <c r="BO274" s="1508" t="s">
        <v>35</v>
      </c>
      <c r="BP274" s="1508" t="s">
        <v>35</v>
      </c>
      <c r="BQ274" s="1528" t="s">
        <v>35</v>
      </c>
      <c r="BR274" s="1548" t="s">
        <v>35</v>
      </c>
      <c r="BS274" s="1508" t="s">
        <v>35</v>
      </c>
      <c r="BT274" s="1508" t="s">
        <v>35</v>
      </c>
      <c r="BU274" s="1508" t="s">
        <v>35</v>
      </c>
      <c r="BV274" s="1508" t="s">
        <v>35</v>
      </c>
      <c r="BW274" s="1508" t="s">
        <v>35</v>
      </c>
      <c r="BX274" s="1508" t="s">
        <v>35</v>
      </c>
      <c r="BY274" s="1566" t="s">
        <v>35</v>
      </c>
      <c r="BZ274" s="1566" t="s">
        <v>35</v>
      </c>
      <c r="CA274" s="1566" t="s">
        <v>35</v>
      </c>
      <c r="CB274" s="1566" t="s">
        <v>35</v>
      </c>
      <c r="CC274" s="1566" t="s">
        <v>35</v>
      </c>
      <c r="CD274" s="1566" t="s">
        <v>35</v>
      </c>
      <c r="CE274" s="1566" t="s">
        <v>35</v>
      </c>
      <c r="CF274" s="1566" t="s">
        <v>35</v>
      </c>
      <c r="CG274" s="1566" t="s">
        <v>35</v>
      </c>
      <c r="CH274" s="1895"/>
      <c r="CI274" s="1895"/>
      <c r="CJ274" s="1895"/>
      <c r="CK274" s="1895"/>
      <c r="CL274" s="1895"/>
      <c r="CM274" s="1895"/>
      <c r="CN274" s="1895"/>
      <c r="CO274" s="1895"/>
      <c r="CP274" s="1895"/>
      <c r="CQ274" s="1895"/>
      <c r="CR274" s="1895"/>
      <c r="CS274" s="1895"/>
      <c r="CT274" s="1895"/>
      <c r="CU274" s="1895"/>
      <c r="CV274" s="1895"/>
      <c r="CW274" s="1895"/>
      <c r="CX274" s="1895"/>
      <c r="CY274" s="1895"/>
      <c r="CZ274" s="1895"/>
    </row>
    <row r="275" spans="2:104" s="807" customFormat="1" ht="15" customHeight="1" x14ac:dyDescent="0.2">
      <c r="B275" s="806"/>
      <c r="AH275" s="240"/>
      <c r="AI275" s="240"/>
      <c r="AJ275" s="240"/>
      <c r="AK275" s="240"/>
      <c r="AL275" s="240"/>
      <c r="AM275" s="240"/>
      <c r="AN275" s="240"/>
      <c r="AO275" s="240"/>
      <c r="AP275" s="240"/>
      <c r="AQ275" s="240"/>
      <c r="AR275" s="240"/>
      <c r="AS275" s="240"/>
      <c r="AT275" s="240"/>
      <c r="AU275" s="240"/>
      <c r="AV275" s="240"/>
      <c r="AW275" s="240"/>
      <c r="AX275" s="240"/>
      <c r="AY275" s="240"/>
      <c r="AZ275" s="240"/>
      <c r="BA275" s="2432"/>
      <c r="BB275" s="431" t="s">
        <v>48</v>
      </c>
      <c r="BC275" s="1489" t="s">
        <v>35</v>
      </c>
      <c r="BD275" s="1508" t="s">
        <v>35</v>
      </c>
      <c r="BE275" s="1508" t="s">
        <v>35</v>
      </c>
      <c r="BF275" s="1508" t="s">
        <v>35</v>
      </c>
      <c r="BG275" s="1528" t="s">
        <v>35</v>
      </c>
      <c r="BH275" s="1548" t="s">
        <v>35</v>
      </c>
      <c r="BI275" s="1508" t="s">
        <v>35</v>
      </c>
      <c r="BJ275" s="1508" t="s">
        <v>35</v>
      </c>
      <c r="BK275" s="1508" t="s">
        <v>35</v>
      </c>
      <c r="BL275" s="1528" t="s">
        <v>35</v>
      </c>
      <c r="BM275" s="1548" t="s">
        <v>35</v>
      </c>
      <c r="BN275" s="1508" t="s">
        <v>35</v>
      </c>
      <c r="BO275" s="1508" t="s">
        <v>35</v>
      </c>
      <c r="BP275" s="1508" t="s">
        <v>35</v>
      </c>
      <c r="BQ275" s="1528" t="s">
        <v>35</v>
      </c>
      <c r="BR275" s="1548" t="s">
        <v>35</v>
      </c>
      <c r="BS275" s="1508" t="s">
        <v>35</v>
      </c>
      <c r="BT275" s="1508" t="s">
        <v>35</v>
      </c>
      <c r="BU275" s="1508" t="s">
        <v>35</v>
      </c>
      <c r="BV275" s="1508" t="s">
        <v>35</v>
      </c>
      <c r="BW275" s="1508" t="s">
        <v>35</v>
      </c>
      <c r="BX275" s="1508" t="s">
        <v>35</v>
      </c>
      <c r="BY275" s="1566" t="s">
        <v>35</v>
      </c>
      <c r="BZ275" s="1566" t="s">
        <v>35</v>
      </c>
      <c r="CA275" s="1566" t="s">
        <v>35</v>
      </c>
      <c r="CB275" s="1566" t="s">
        <v>35</v>
      </c>
      <c r="CC275" s="1566" t="s">
        <v>35</v>
      </c>
      <c r="CD275" s="1566" t="s">
        <v>35</v>
      </c>
      <c r="CE275" s="1566" t="s">
        <v>35</v>
      </c>
      <c r="CF275" s="1566" t="s">
        <v>35</v>
      </c>
      <c r="CG275" s="1566" t="s">
        <v>35</v>
      </c>
      <c r="CH275" s="1895"/>
      <c r="CI275" s="1895"/>
      <c r="CJ275" s="1895"/>
      <c r="CK275" s="1895"/>
      <c r="CL275" s="1895"/>
      <c r="CM275" s="1895"/>
      <c r="CN275" s="1895"/>
      <c r="CO275" s="1895"/>
      <c r="CP275" s="1895"/>
      <c r="CQ275" s="1895"/>
      <c r="CR275" s="1895"/>
      <c r="CS275" s="1895"/>
      <c r="CT275" s="1895"/>
      <c r="CU275" s="1895"/>
      <c r="CV275" s="1895"/>
      <c r="CW275" s="1895"/>
      <c r="CX275" s="1895"/>
      <c r="CY275" s="1895"/>
      <c r="CZ275" s="1895"/>
    </row>
    <row r="276" spans="2:104" s="807" customFormat="1" ht="15" customHeight="1" x14ac:dyDescent="0.2">
      <c r="B276" s="806"/>
      <c r="AH276" s="240"/>
      <c r="AI276" s="240"/>
      <c r="AJ276" s="240"/>
      <c r="AK276" s="240"/>
      <c r="AL276" s="240"/>
      <c r="AM276" s="240"/>
      <c r="AN276" s="240"/>
      <c r="AO276" s="240"/>
      <c r="AP276" s="240"/>
      <c r="AQ276" s="240"/>
      <c r="AR276" s="240"/>
      <c r="AS276" s="240"/>
      <c r="AT276" s="240"/>
      <c r="AU276" s="240"/>
      <c r="AV276" s="240"/>
      <c r="AW276" s="240"/>
      <c r="AX276" s="240"/>
      <c r="AY276" s="240"/>
      <c r="AZ276" s="240"/>
      <c r="BA276" s="2432"/>
      <c r="BB276" s="431" t="s">
        <v>114</v>
      </c>
      <c r="BC276" s="1489" t="s">
        <v>35</v>
      </c>
      <c r="BD276" s="1508" t="s">
        <v>35</v>
      </c>
      <c r="BE276" s="1508" t="s">
        <v>35</v>
      </c>
      <c r="BF276" s="1508" t="s">
        <v>35</v>
      </c>
      <c r="BG276" s="1528" t="s">
        <v>35</v>
      </c>
      <c r="BH276" s="1548" t="s">
        <v>35</v>
      </c>
      <c r="BI276" s="1508" t="s">
        <v>35</v>
      </c>
      <c r="BJ276" s="1508" t="s">
        <v>35</v>
      </c>
      <c r="BK276" s="1508" t="s">
        <v>35</v>
      </c>
      <c r="BL276" s="1528" t="s">
        <v>35</v>
      </c>
      <c r="BM276" s="1548" t="s">
        <v>35</v>
      </c>
      <c r="BN276" s="1508" t="s">
        <v>35</v>
      </c>
      <c r="BO276" s="1508" t="s">
        <v>35</v>
      </c>
      <c r="BP276" s="1508" t="s">
        <v>35</v>
      </c>
      <c r="BQ276" s="1528" t="s">
        <v>35</v>
      </c>
      <c r="BR276" s="1548" t="s">
        <v>35</v>
      </c>
      <c r="BS276" s="1508" t="s">
        <v>35</v>
      </c>
      <c r="BT276" s="1508" t="s">
        <v>35</v>
      </c>
      <c r="BU276" s="1508" t="s">
        <v>35</v>
      </c>
      <c r="BV276" s="1508" t="s">
        <v>35</v>
      </c>
      <c r="BW276" s="1508" t="s">
        <v>35</v>
      </c>
      <c r="BX276" s="1508" t="s">
        <v>35</v>
      </c>
      <c r="BY276" s="1566" t="s">
        <v>35</v>
      </c>
      <c r="BZ276" s="1566" t="s">
        <v>35</v>
      </c>
      <c r="CA276" s="1566" t="s">
        <v>35</v>
      </c>
      <c r="CB276" s="1566" t="s">
        <v>35</v>
      </c>
      <c r="CC276" s="1566" t="s">
        <v>35</v>
      </c>
      <c r="CD276" s="1566" t="s">
        <v>35</v>
      </c>
      <c r="CE276" s="1566" t="s">
        <v>35</v>
      </c>
      <c r="CF276" s="1566" t="s">
        <v>35</v>
      </c>
      <c r="CG276" s="1566" t="s">
        <v>35</v>
      </c>
      <c r="CH276" s="1895"/>
      <c r="CI276" s="1895"/>
      <c r="CJ276" s="1895"/>
      <c r="CK276" s="1895"/>
      <c r="CL276" s="1895"/>
      <c r="CM276" s="1895"/>
      <c r="CN276" s="1895"/>
      <c r="CO276" s="1895"/>
      <c r="CP276" s="1895"/>
      <c r="CQ276" s="1895"/>
      <c r="CR276" s="1895"/>
      <c r="CS276" s="1895"/>
      <c r="CT276" s="1895"/>
      <c r="CU276" s="1895"/>
      <c r="CV276" s="1895"/>
      <c r="CW276" s="1895"/>
      <c r="CX276" s="1895"/>
      <c r="CY276" s="1895"/>
      <c r="CZ276" s="1895"/>
    </row>
    <row r="277" spans="2:104" s="807" customFormat="1" ht="15" customHeight="1" x14ac:dyDescent="0.2">
      <c r="B277" s="806"/>
      <c r="AH277" s="240"/>
      <c r="AI277" s="240"/>
      <c r="AJ277" s="240"/>
      <c r="AK277" s="240"/>
      <c r="AL277" s="240"/>
      <c r="AM277" s="240"/>
      <c r="AN277" s="240"/>
      <c r="AO277" s="240"/>
      <c r="AP277" s="240"/>
      <c r="AQ277" s="240"/>
      <c r="AR277" s="240"/>
      <c r="AS277" s="240"/>
      <c r="AT277" s="240"/>
      <c r="AU277" s="240"/>
      <c r="AV277" s="240"/>
      <c r="AW277" s="240"/>
      <c r="AX277" s="240"/>
      <c r="AY277" s="240"/>
      <c r="AZ277" s="240"/>
      <c r="BA277" s="2432" t="s">
        <v>77</v>
      </c>
      <c r="BB277" s="431" t="s">
        <v>78</v>
      </c>
      <c r="BC277" s="1489" t="s">
        <v>35</v>
      </c>
      <c r="BD277" s="1508" t="s">
        <v>35</v>
      </c>
      <c r="BE277" s="1508" t="s">
        <v>35</v>
      </c>
      <c r="BF277" s="1508" t="s">
        <v>35</v>
      </c>
      <c r="BG277" s="1528" t="s">
        <v>35</v>
      </c>
      <c r="BH277" s="1548" t="s">
        <v>35</v>
      </c>
      <c r="BI277" s="1508" t="s">
        <v>35</v>
      </c>
      <c r="BJ277" s="1508" t="s">
        <v>35</v>
      </c>
      <c r="BK277" s="1508" t="s">
        <v>35</v>
      </c>
      <c r="BL277" s="1528" t="s">
        <v>35</v>
      </c>
      <c r="BM277" s="1548" t="s">
        <v>35</v>
      </c>
      <c r="BN277" s="1508" t="s">
        <v>35</v>
      </c>
      <c r="BO277" s="1508" t="s">
        <v>35</v>
      </c>
      <c r="BP277" s="1508" t="s">
        <v>35</v>
      </c>
      <c r="BQ277" s="1528" t="s">
        <v>35</v>
      </c>
      <c r="BR277" s="1548" t="s">
        <v>35</v>
      </c>
      <c r="BS277" s="1508" t="s">
        <v>35</v>
      </c>
      <c r="BT277" s="1508" t="s">
        <v>35</v>
      </c>
      <c r="BU277" s="1508" t="s">
        <v>35</v>
      </c>
      <c r="BV277" s="1508" t="s">
        <v>35</v>
      </c>
      <c r="BW277" s="1508" t="s">
        <v>35</v>
      </c>
      <c r="BX277" s="1508" t="s">
        <v>35</v>
      </c>
      <c r="BY277" s="1566" t="s">
        <v>35</v>
      </c>
      <c r="BZ277" s="1566" t="s">
        <v>35</v>
      </c>
      <c r="CA277" s="1566" t="s">
        <v>35</v>
      </c>
      <c r="CB277" s="1566" t="s">
        <v>35</v>
      </c>
      <c r="CC277" s="1566" t="s">
        <v>35</v>
      </c>
      <c r="CD277" s="1566" t="s">
        <v>35</v>
      </c>
      <c r="CE277" s="1566" t="s">
        <v>35</v>
      </c>
      <c r="CF277" s="1566" t="s">
        <v>35</v>
      </c>
      <c r="CG277" s="1566" t="s">
        <v>35</v>
      </c>
      <c r="CH277" s="1895"/>
      <c r="CI277" s="1895"/>
      <c r="CJ277" s="1895"/>
      <c r="CK277" s="1895"/>
      <c r="CL277" s="1895"/>
      <c r="CM277" s="1895"/>
      <c r="CN277" s="1895"/>
      <c r="CO277" s="1895"/>
      <c r="CP277" s="1895"/>
      <c r="CQ277" s="1895"/>
      <c r="CR277" s="1895"/>
      <c r="CS277" s="1895"/>
      <c r="CT277" s="1895"/>
      <c r="CU277" s="1895"/>
      <c r="CV277" s="1895"/>
      <c r="CW277" s="1895"/>
      <c r="CX277" s="1895"/>
      <c r="CY277" s="1895"/>
      <c r="CZ277" s="1895"/>
    </row>
    <row r="278" spans="2:104" s="807" customFormat="1" ht="15" customHeight="1" x14ac:dyDescent="0.2">
      <c r="B278" s="806"/>
      <c r="AH278" s="240"/>
      <c r="AI278" s="240"/>
      <c r="AJ278" s="240"/>
      <c r="AK278" s="240"/>
      <c r="AL278" s="240"/>
      <c r="AM278" s="240"/>
      <c r="AN278" s="240"/>
      <c r="AO278" s="240"/>
      <c r="AP278" s="240"/>
      <c r="AQ278" s="240"/>
      <c r="AR278" s="240"/>
      <c r="AS278" s="240"/>
      <c r="AT278" s="240"/>
      <c r="AU278" s="240"/>
      <c r="AV278" s="240"/>
      <c r="AW278" s="240"/>
      <c r="AX278" s="240"/>
      <c r="AY278" s="240"/>
      <c r="AZ278" s="240"/>
      <c r="BA278" s="2432"/>
      <c r="BB278" s="431" t="s">
        <v>79</v>
      </c>
      <c r="BC278" s="1489" t="s">
        <v>35</v>
      </c>
      <c r="BD278" s="1508" t="s">
        <v>35</v>
      </c>
      <c r="BE278" s="1508" t="s">
        <v>35</v>
      </c>
      <c r="BF278" s="1508" t="s">
        <v>35</v>
      </c>
      <c r="BG278" s="1528" t="s">
        <v>35</v>
      </c>
      <c r="BH278" s="1548" t="s">
        <v>35</v>
      </c>
      <c r="BI278" s="1508" t="s">
        <v>35</v>
      </c>
      <c r="BJ278" s="1508" t="s">
        <v>35</v>
      </c>
      <c r="BK278" s="1508" t="s">
        <v>35</v>
      </c>
      <c r="BL278" s="1528" t="s">
        <v>35</v>
      </c>
      <c r="BM278" s="1548" t="s">
        <v>35</v>
      </c>
      <c r="BN278" s="1508" t="s">
        <v>35</v>
      </c>
      <c r="BO278" s="1508" t="s">
        <v>35</v>
      </c>
      <c r="BP278" s="1508" t="s">
        <v>35</v>
      </c>
      <c r="BQ278" s="1528" t="s">
        <v>35</v>
      </c>
      <c r="BR278" s="1548" t="s">
        <v>35</v>
      </c>
      <c r="BS278" s="1508" t="s">
        <v>35</v>
      </c>
      <c r="BT278" s="1508" t="s">
        <v>35</v>
      </c>
      <c r="BU278" s="1508" t="s">
        <v>35</v>
      </c>
      <c r="BV278" s="1508" t="s">
        <v>35</v>
      </c>
      <c r="BW278" s="1508" t="s">
        <v>35</v>
      </c>
      <c r="BX278" s="1508" t="s">
        <v>35</v>
      </c>
      <c r="BY278" s="1566" t="s">
        <v>35</v>
      </c>
      <c r="BZ278" s="1566" t="s">
        <v>35</v>
      </c>
      <c r="CA278" s="1566" t="s">
        <v>35</v>
      </c>
      <c r="CB278" s="1566" t="s">
        <v>35</v>
      </c>
      <c r="CC278" s="1566" t="s">
        <v>35</v>
      </c>
      <c r="CD278" s="1566" t="s">
        <v>35</v>
      </c>
      <c r="CE278" s="1566" t="s">
        <v>35</v>
      </c>
      <c r="CF278" s="1566" t="s">
        <v>35</v>
      </c>
      <c r="CG278" s="1566" t="s">
        <v>35</v>
      </c>
      <c r="CH278" s="1895"/>
      <c r="CI278" s="1895"/>
      <c r="CJ278" s="1895"/>
      <c r="CK278" s="1895"/>
      <c r="CL278" s="1895"/>
      <c r="CM278" s="1895"/>
      <c r="CN278" s="1895"/>
      <c r="CO278" s="1895"/>
      <c r="CP278" s="1895"/>
      <c r="CQ278" s="1895"/>
      <c r="CR278" s="1895"/>
      <c r="CS278" s="1895"/>
      <c r="CT278" s="1895"/>
      <c r="CU278" s="1895"/>
      <c r="CV278" s="1895"/>
      <c r="CW278" s="1895"/>
      <c r="CX278" s="1895"/>
      <c r="CY278" s="1895"/>
      <c r="CZ278" s="1895"/>
    </row>
    <row r="279" spans="2:104" s="807" customFormat="1" ht="15" customHeight="1" x14ac:dyDescent="0.2">
      <c r="B279" s="806"/>
      <c r="AH279" s="240"/>
      <c r="AI279" s="240"/>
      <c r="AJ279" s="240"/>
      <c r="AK279" s="240"/>
      <c r="AL279" s="240"/>
      <c r="AM279" s="240"/>
      <c r="AN279" s="240"/>
      <c r="AO279" s="240"/>
      <c r="AP279" s="240"/>
      <c r="AQ279" s="240"/>
      <c r="AR279" s="240"/>
      <c r="AS279" s="240"/>
      <c r="AT279" s="240"/>
      <c r="AU279" s="240"/>
      <c r="AV279" s="240"/>
      <c r="AW279" s="240"/>
      <c r="AX279" s="240"/>
      <c r="AY279" s="240"/>
      <c r="AZ279" s="240"/>
      <c r="BA279" s="2432"/>
      <c r="BB279" s="431" t="s">
        <v>80</v>
      </c>
      <c r="BC279" s="1489" t="s">
        <v>35</v>
      </c>
      <c r="BD279" s="1509" t="s">
        <v>35</v>
      </c>
      <c r="BE279" s="1509" t="s">
        <v>35</v>
      </c>
      <c r="BF279" s="1509" t="s">
        <v>35</v>
      </c>
      <c r="BG279" s="1529" t="s">
        <v>35</v>
      </c>
      <c r="BH279" s="1489" t="s">
        <v>35</v>
      </c>
      <c r="BI279" s="1509" t="s">
        <v>35</v>
      </c>
      <c r="BJ279" s="1509" t="s">
        <v>35</v>
      </c>
      <c r="BK279" s="1509" t="s">
        <v>35</v>
      </c>
      <c r="BL279" s="1529" t="s">
        <v>35</v>
      </c>
      <c r="BM279" s="1489" t="s">
        <v>35</v>
      </c>
      <c r="BN279" s="1509" t="s">
        <v>35</v>
      </c>
      <c r="BO279" s="1509" t="s">
        <v>35</v>
      </c>
      <c r="BP279" s="1509" t="s">
        <v>35</v>
      </c>
      <c r="BQ279" s="1529" t="s">
        <v>35</v>
      </c>
      <c r="BR279" s="1489" t="s">
        <v>35</v>
      </c>
      <c r="BS279" s="1509" t="s">
        <v>35</v>
      </c>
      <c r="BT279" s="1509" t="s">
        <v>35</v>
      </c>
      <c r="BU279" s="1509" t="s">
        <v>35</v>
      </c>
      <c r="BV279" s="1509" t="s">
        <v>35</v>
      </c>
      <c r="BW279" s="1509" t="s">
        <v>35</v>
      </c>
      <c r="BX279" s="1509" t="s">
        <v>35</v>
      </c>
      <c r="BY279" s="1567" t="s">
        <v>35</v>
      </c>
      <c r="BZ279" s="1567" t="s">
        <v>35</v>
      </c>
      <c r="CA279" s="1567" t="s">
        <v>35</v>
      </c>
      <c r="CB279" s="1567" t="s">
        <v>35</v>
      </c>
      <c r="CC279" s="1567" t="s">
        <v>35</v>
      </c>
      <c r="CD279" s="1567" t="s">
        <v>35</v>
      </c>
      <c r="CE279" s="1567" t="s">
        <v>35</v>
      </c>
      <c r="CF279" s="1567" t="s">
        <v>35</v>
      </c>
      <c r="CG279" s="1567" t="s">
        <v>35</v>
      </c>
      <c r="CH279" s="1896"/>
      <c r="CI279" s="1896"/>
      <c r="CJ279" s="1896"/>
      <c r="CK279" s="1896"/>
      <c r="CL279" s="1896"/>
      <c r="CM279" s="1896"/>
      <c r="CN279" s="1896"/>
      <c r="CO279" s="1896"/>
      <c r="CP279" s="1896"/>
      <c r="CQ279" s="1896"/>
      <c r="CR279" s="1896"/>
      <c r="CS279" s="1896"/>
      <c r="CT279" s="1896"/>
      <c r="CU279" s="1896"/>
      <c r="CV279" s="1896"/>
      <c r="CW279" s="1896"/>
      <c r="CX279" s="1896"/>
      <c r="CY279" s="1896"/>
      <c r="CZ279" s="1896"/>
    </row>
    <row r="280" spans="2:104" s="807" customFormat="1" ht="15" customHeight="1" x14ac:dyDescent="0.2">
      <c r="B280" s="806"/>
      <c r="AH280" s="240"/>
      <c r="AI280" s="240"/>
      <c r="AJ280" s="240"/>
      <c r="AK280" s="240"/>
      <c r="AL280" s="240"/>
      <c r="AM280" s="240"/>
      <c r="AN280" s="240"/>
      <c r="AO280" s="240"/>
      <c r="AP280" s="240"/>
      <c r="AQ280" s="240"/>
      <c r="AR280" s="240"/>
      <c r="AS280" s="240"/>
      <c r="AT280" s="240"/>
      <c r="AU280" s="240"/>
      <c r="AV280" s="240"/>
      <c r="AW280" s="240"/>
      <c r="AX280" s="240"/>
      <c r="AY280" s="240"/>
      <c r="AZ280" s="240"/>
      <c r="BA280" s="2432"/>
      <c r="BB280" s="431" t="s">
        <v>81</v>
      </c>
      <c r="BC280" s="1489" t="s">
        <v>35</v>
      </c>
      <c r="BD280" s="1509" t="s">
        <v>35</v>
      </c>
      <c r="BE280" s="1509" t="s">
        <v>35</v>
      </c>
      <c r="BF280" s="1509" t="s">
        <v>35</v>
      </c>
      <c r="BG280" s="1529" t="s">
        <v>35</v>
      </c>
      <c r="BH280" s="1489" t="s">
        <v>35</v>
      </c>
      <c r="BI280" s="1509" t="s">
        <v>35</v>
      </c>
      <c r="BJ280" s="1509" t="s">
        <v>35</v>
      </c>
      <c r="BK280" s="1509" t="s">
        <v>35</v>
      </c>
      <c r="BL280" s="1529" t="s">
        <v>35</v>
      </c>
      <c r="BM280" s="1489" t="s">
        <v>35</v>
      </c>
      <c r="BN280" s="1509" t="s">
        <v>35</v>
      </c>
      <c r="BO280" s="1509" t="s">
        <v>35</v>
      </c>
      <c r="BP280" s="1509" t="s">
        <v>35</v>
      </c>
      <c r="BQ280" s="1529" t="s">
        <v>35</v>
      </c>
      <c r="BR280" s="1489" t="s">
        <v>35</v>
      </c>
      <c r="BS280" s="1509" t="s">
        <v>35</v>
      </c>
      <c r="BT280" s="1509" t="s">
        <v>35</v>
      </c>
      <c r="BU280" s="1509" t="s">
        <v>35</v>
      </c>
      <c r="BV280" s="1509" t="s">
        <v>35</v>
      </c>
      <c r="BW280" s="1509" t="s">
        <v>35</v>
      </c>
      <c r="BX280" s="1509" t="s">
        <v>35</v>
      </c>
      <c r="BY280" s="1567" t="s">
        <v>35</v>
      </c>
      <c r="BZ280" s="1567" t="s">
        <v>35</v>
      </c>
      <c r="CA280" s="1567" t="s">
        <v>35</v>
      </c>
      <c r="CB280" s="1567" t="s">
        <v>35</v>
      </c>
      <c r="CC280" s="1567" t="s">
        <v>35</v>
      </c>
      <c r="CD280" s="1567" t="s">
        <v>35</v>
      </c>
      <c r="CE280" s="1567" t="s">
        <v>35</v>
      </c>
      <c r="CF280" s="1567" t="s">
        <v>35</v>
      </c>
      <c r="CG280" s="1567" t="s">
        <v>35</v>
      </c>
      <c r="CH280" s="1896"/>
      <c r="CI280" s="1896"/>
      <c r="CJ280" s="1896"/>
      <c r="CK280" s="1896"/>
      <c r="CL280" s="1896"/>
      <c r="CM280" s="1896"/>
      <c r="CN280" s="1896"/>
      <c r="CO280" s="1896"/>
      <c r="CP280" s="1896"/>
      <c r="CQ280" s="1896"/>
      <c r="CR280" s="1896"/>
      <c r="CS280" s="1896"/>
      <c r="CT280" s="1896"/>
      <c r="CU280" s="1896"/>
      <c r="CV280" s="1896"/>
      <c r="CW280" s="1896"/>
      <c r="CX280" s="1896"/>
      <c r="CY280" s="1896"/>
      <c r="CZ280" s="1896"/>
    </row>
    <row r="281" spans="2:104" s="807" customFormat="1" ht="15" customHeight="1" x14ac:dyDescent="0.2">
      <c r="B281" s="806"/>
      <c r="AH281" s="240"/>
      <c r="AI281" s="240"/>
      <c r="AJ281" s="240"/>
      <c r="AK281" s="240"/>
      <c r="AL281" s="240"/>
      <c r="AM281" s="240"/>
      <c r="AN281" s="240"/>
      <c r="AO281" s="240"/>
      <c r="AP281" s="240"/>
      <c r="AQ281" s="240"/>
      <c r="AR281" s="240"/>
      <c r="AS281" s="240"/>
      <c r="AT281" s="240"/>
      <c r="AU281" s="240"/>
      <c r="AV281" s="240"/>
      <c r="AW281" s="240"/>
      <c r="AX281" s="240"/>
      <c r="AY281" s="240"/>
      <c r="AZ281" s="240"/>
      <c r="BA281" s="2432"/>
      <c r="BB281" s="431" t="s">
        <v>82</v>
      </c>
      <c r="BC281" s="1489" t="s">
        <v>35</v>
      </c>
      <c r="BD281" s="1509" t="s">
        <v>35</v>
      </c>
      <c r="BE281" s="1509" t="s">
        <v>35</v>
      </c>
      <c r="BF281" s="1509" t="s">
        <v>35</v>
      </c>
      <c r="BG281" s="1529" t="s">
        <v>35</v>
      </c>
      <c r="BH281" s="1489" t="s">
        <v>35</v>
      </c>
      <c r="BI281" s="1509" t="s">
        <v>35</v>
      </c>
      <c r="BJ281" s="1509" t="s">
        <v>35</v>
      </c>
      <c r="BK281" s="1509" t="s">
        <v>35</v>
      </c>
      <c r="BL281" s="1529" t="s">
        <v>35</v>
      </c>
      <c r="BM281" s="1489" t="s">
        <v>35</v>
      </c>
      <c r="BN281" s="1509" t="s">
        <v>35</v>
      </c>
      <c r="BO281" s="1509" t="s">
        <v>35</v>
      </c>
      <c r="BP281" s="1509" t="s">
        <v>35</v>
      </c>
      <c r="BQ281" s="1529" t="s">
        <v>35</v>
      </c>
      <c r="BR281" s="1489" t="s">
        <v>35</v>
      </c>
      <c r="BS281" s="1509" t="s">
        <v>35</v>
      </c>
      <c r="BT281" s="1509" t="s">
        <v>35</v>
      </c>
      <c r="BU281" s="1509" t="s">
        <v>35</v>
      </c>
      <c r="BV281" s="1509" t="s">
        <v>35</v>
      </c>
      <c r="BW281" s="1509" t="s">
        <v>35</v>
      </c>
      <c r="BX281" s="1509" t="s">
        <v>35</v>
      </c>
      <c r="BY281" s="1567" t="s">
        <v>35</v>
      </c>
      <c r="BZ281" s="1567" t="s">
        <v>35</v>
      </c>
      <c r="CA281" s="1567" t="s">
        <v>35</v>
      </c>
      <c r="CB281" s="1567" t="s">
        <v>35</v>
      </c>
      <c r="CC281" s="1567" t="s">
        <v>35</v>
      </c>
      <c r="CD281" s="1567" t="s">
        <v>35</v>
      </c>
      <c r="CE281" s="1567" t="s">
        <v>35</v>
      </c>
      <c r="CF281" s="1567" t="s">
        <v>35</v>
      </c>
      <c r="CG281" s="1567" t="s">
        <v>35</v>
      </c>
      <c r="CH281" s="1896"/>
      <c r="CI281" s="1896"/>
      <c r="CJ281" s="1896"/>
      <c r="CK281" s="1896"/>
      <c r="CL281" s="1896"/>
      <c r="CM281" s="1896"/>
      <c r="CN281" s="1896"/>
      <c r="CO281" s="1896"/>
      <c r="CP281" s="1896"/>
      <c r="CQ281" s="1896"/>
      <c r="CR281" s="1896"/>
      <c r="CS281" s="1896"/>
      <c r="CT281" s="1896"/>
      <c r="CU281" s="1896"/>
      <c r="CV281" s="1896"/>
      <c r="CW281" s="1896"/>
      <c r="CX281" s="1896"/>
      <c r="CY281" s="1896"/>
      <c r="CZ281" s="1896"/>
    </row>
    <row r="282" spans="2:104" s="807" customFormat="1" ht="15" customHeight="1" x14ac:dyDescent="0.2">
      <c r="B282" s="806"/>
      <c r="AH282" s="240"/>
      <c r="AI282" s="240"/>
      <c r="AJ282" s="240"/>
      <c r="AK282" s="240"/>
      <c r="AL282" s="240"/>
      <c r="AM282" s="240"/>
      <c r="AN282" s="240"/>
      <c r="AO282" s="240"/>
      <c r="AP282" s="240"/>
      <c r="AQ282" s="240"/>
      <c r="AR282" s="240"/>
      <c r="AS282" s="240"/>
      <c r="AT282" s="240"/>
      <c r="AU282" s="240"/>
      <c r="AV282" s="240"/>
      <c r="AW282" s="240"/>
      <c r="AX282" s="240"/>
      <c r="AY282" s="240"/>
      <c r="AZ282" s="240"/>
      <c r="BA282" s="2432"/>
      <c r="BB282" s="431" t="s">
        <v>83</v>
      </c>
      <c r="BC282" s="1489" t="s">
        <v>35</v>
      </c>
      <c r="BD282" s="1509" t="s">
        <v>35</v>
      </c>
      <c r="BE282" s="1509" t="s">
        <v>35</v>
      </c>
      <c r="BF282" s="1509" t="s">
        <v>35</v>
      </c>
      <c r="BG282" s="1529" t="s">
        <v>35</v>
      </c>
      <c r="BH282" s="1489" t="s">
        <v>35</v>
      </c>
      <c r="BI282" s="1509" t="s">
        <v>35</v>
      </c>
      <c r="BJ282" s="1509" t="s">
        <v>35</v>
      </c>
      <c r="BK282" s="1509" t="s">
        <v>35</v>
      </c>
      <c r="BL282" s="1529" t="s">
        <v>35</v>
      </c>
      <c r="BM282" s="1489" t="s">
        <v>35</v>
      </c>
      <c r="BN282" s="1509" t="s">
        <v>35</v>
      </c>
      <c r="BO282" s="1509" t="s">
        <v>35</v>
      </c>
      <c r="BP282" s="1509" t="s">
        <v>35</v>
      </c>
      <c r="BQ282" s="1529" t="s">
        <v>35</v>
      </c>
      <c r="BR282" s="1489" t="s">
        <v>35</v>
      </c>
      <c r="BS282" s="1509" t="s">
        <v>35</v>
      </c>
      <c r="BT282" s="1509" t="s">
        <v>35</v>
      </c>
      <c r="BU282" s="1509" t="s">
        <v>35</v>
      </c>
      <c r="BV282" s="1509" t="s">
        <v>35</v>
      </c>
      <c r="BW282" s="1509" t="s">
        <v>35</v>
      </c>
      <c r="BX282" s="1509" t="s">
        <v>35</v>
      </c>
      <c r="BY282" s="1567" t="s">
        <v>35</v>
      </c>
      <c r="BZ282" s="1567" t="s">
        <v>35</v>
      </c>
      <c r="CA282" s="1567" t="s">
        <v>35</v>
      </c>
      <c r="CB282" s="1567" t="s">
        <v>35</v>
      </c>
      <c r="CC282" s="1567" t="s">
        <v>35</v>
      </c>
      <c r="CD282" s="1567" t="s">
        <v>35</v>
      </c>
      <c r="CE282" s="1567" t="s">
        <v>35</v>
      </c>
      <c r="CF282" s="1567" t="s">
        <v>35</v>
      </c>
      <c r="CG282" s="1567" t="s">
        <v>35</v>
      </c>
      <c r="CH282" s="1896"/>
      <c r="CI282" s="1896"/>
      <c r="CJ282" s="1896"/>
      <c r="CK282" s="1896"/>
      <c r="CL282" s="1896"/>
      <c r="CM282" s="1896"/>
      <c r="CN282" s="1896"/>
      <c r="CO282" s="1896"/>
      <c r="CP282" s="1896"/>
      <c r="CQ282" s="1896"/>
      <c r="CR282" s="1896"/>
      <c r="CS282" s="1896"/>
      <c r="CT282" s="1896"/>
      <c r="CU282" s="1896"/>
      <c r="CV282" s="1896"/>
      <c r="CW282" s="1896"/>
      <c r="CX282" s="1896"/>
      <c r="CY282" s="1896"/>
      <c r="CZ282" s="1896"/>
    </row>
    <row r="283" spans="2:104" s="807" customFormat="1" ht="15" customHeight="1" x14ac:dyDescent="0.2">
      <c r="B283" s="806"/>
      <c r="AH283" s="240"/>
      <c r="AI283" s="240"/>
      <c r="AJ283" s="240"/>
      <c r="AK283" s="240"/>
      <c r="AL283" s="240"/>
      <c r="AM283" s="240"/>
      <c r="AN283" s="240"/>
      <c r="AO283" s="240"/>
      <c r="AP283" s="240"/>
      <c r="AQ283" s="240"/>
      <c r="AR283" s="240"/>
      <c r="AS283" s="240"/>
      <c r="AT283" s="240"/>
      <c r="AU283" s="240"/>
      <c r="AV283" s="240"/>
      <c r="AW283" s="240"/>
      <c r="AX283" s="240"/>
      <c r="AY283" s="240"/>
      <c r="AZ283" s="240"/>
      <c r="BA283" s="2432"/>
      <c r="BB283" s="431" t="s">
        <v>84</v>
      </c>
      <c r="BC283" s="1489" t="s">
        <v>35</v>
      </c>
      <c r="BD283" s="1509" t="s">
        <v>35</v>
      </c>
      <c r="BE283" s="1509" t="s">
        <v>35</v>
      </c>
      <c r="BF283" s="1509" t="s">
        <v>35</v>
      </c>
      <c r="BG283" s="1529" t="s">
        <v>35</v>
      </c>
      <c r="BH283" s="1489" t="s">
        <v>35</v>
      </c>
      <c r="BI283" s="1509" t="s">
        <v>35</v>
      </c>
      <c r="BJ283" s="1509" t="s">
        <v>35</v>
      </c>
      <c r="BK283" s="1509" t="s">
        <v>35</v>
      </c>
      <c r="BL283" s="1529" t="s">
        <v>35</v>
      </c>
      <c r="BM283" s="1489" t="s">
        <v>35</v>
      </c>
      <c r="BN283" s="1509" t="s">
        <v>35</v>
      </c>
      <c r="BO283" s="1509" t="s">
        <v>35</v>
      </c>
      <c r="BP283" s="1509" t="s">
        <v>35</v>
      </c>
      <c r="BQ283" s="1529" t="s">
        <v>35</v>
      </c>
      <c r="BR283" s="1489" t="s">
        <v>35</v>
      </c>
      <c r="BS283" s="1509" t="s">
        <v>35</v>
      </c>
      <c r="BT283" s="1509" t="s">
        <v>35</v>
      </c>
      <c r="BU283" s="1509" t="s">
        <v>35</v>
      </c>
      <c r="BV283" s="1509" t="s">
        <v>35</v>
      </c>
      <c r="BW283" s="1509" t="s">
        <v>35</v>
      </c>
      <c r="BX283" s="1509" t="s">
        <v>35</v>
      </c>
      <c r="BY283" s="1567" t="s">
        <v>35</v>
      </c>
      <c r="BZ283" s="1567" t="s">
        <v>35</v>
      </c>
      <c r="CA283" s="1567" t="s">
        <v>35</v>
      </c>
      <c r="CB283" s="1567" t="s">
        <v>35</v>
      </c>
      <c r="CC283" s="1567" t="s">
        <v>35</v>
      </c>
      <c r="CD283" s="1567" t="s">
        <v>35</v>
      </c>
      <c r="CE283" s="1567" t="s">
        <v>35</v>
      </c>
      <c r="CF283" s="1567" t="s">
        <v>35</v>
      </c>
      <c r="CG283" s="1567" t="s">
        <v>35</v>
      </c>
      <c r="CH283" s="1896"/>
      <c r="CI283" s="1896"/>
      <c r="CJ283" s="1896"/>
      <c r="CK283" s="1896"/>
      <c r="CL283" s="1896"/>
      <c r="CM283" s="1896"/>
      <c r="CN283" s="1896"/>
      <c r="CO283" s="1896"/>
      <c r="CP283" s="1896"/>
      <c r="CQ283" s="1896"/>
      <c r="CR283" s="1896"/>
      <c r="CS283" s="1896"/>
      <c r="CT283" s="1896"/>
      <c r="CU283" s="1896"/>
      <c r="CV283" s="1896"/>
      <c r="CW283" s="1896"/>
      <c r="CX283" s="1896"/>
      <c r="CY283" s="1896"/>
      <c r="CZ283" s="1896"/>
    </row>
    <row r="284" spans="2:104" s="807" customFormat="1" ht="15" customHeight="1" x14ac:dyDescent="0.2">
      <c r="B284" s="806"/>
      <c r="AH284" s="240"/>
      <c r="AI284" s="240"/>
      <c r="AJ284" s="240"/>
      <c r="AK284" s="240"/>
      <c r="AL284" s="240"/>
      <c r="AM284" s="240"/>
      <c r="AN284" s="240"/>
      <c r="AO284" s="240"/>
      <c r="AP284" s="240"/>
      <c r="AQ284" s="240"/>
      <c r="AR284" s="240"/>
      <c r="AS284" s="240"/>
      <c r="AT284" s="240"/>
      <c r="AU284" s="240"/>
      <c r="AV284" s="240"/>
      <c r="AW284" s="240"/>
      <c r="AX284" s="240"/>
      <c r="AY284" s="240"/>
      <c r="AZ284" s="240"/>
      <c r="BA284" s="2436"/>
      <c r="BB284" s="432" t="s">
        <v>114</v>
      </c>
      <c r="BC284" s="1490" t="s">
        <v>35</v>
      </c>
      <c r="BD284" s="1510" t="s">
        <v>35</v>
      </c>
      <c r="BE284" s="1510" t="s">
        <v>35</v>
      </c>
      <c r="BF284" s="1510" t="s">
        <v>35</v>
      </c>
      <c r="BG284" s="1530" t="s">
        <v>35</v>
      </c>
      <c r="BH284" s="1549" t="s">
        <v>35</v>
      </c>
      <c r="BI284" s="1510" t="s">
        <v>35</v>
      </c>
      <c r="BJ284" s="1510" t="s">
        <v>35</v>
      </c>
      <c r="BK284" s="1510" t="s">
        <v>35</v>
      </c>
      <c r="BL284" s="1530" t="s">
        <v>35</v>
      </c>
      <c r="BM284" s="1549" t="s">
        <v>35</v>
      </c>
      <c r="BN284" s="1510" t="s">
        <v>35</v>
      </c>
      <c r="BO284" s="1510" t="s">
        <v>35</v>
      </c>
      <c r="BP284" s="1510" t="s">
        <v>35</v>
      </c>
      <c r="BQ284" s="1530" t="s">
        <v>35</v>
      </c>
      <c r="BR284" s="1549" t="s">
        <v>35</v>
      </c>
      <c r="BS284" s="1510" t="s">
        <v>35</v>
      </c>
      <c r="BT284" s="1510" t="s">
        <v>35</v>
      </c>
      <c r="BU284" s="1510" t="s">
        <v>35</v>
      </c>
      <c r="BV284" s="1510" t="s">
        <v>35</v>
      </c>
      <c r="BW284" s="1510" t="s">
        <v>35</v>
      </c>
      <c r="BX284" s="1510" t="s">
        <v>35</v>
      </c>
      <c r="BY284" s="1568" t="s">
        <v>35</v>
      </c>
      <c r="BZ284" s="1568" t="s">
        <v>35</v>
      </c>
      <c r="CA284" s="1568" t="s">
        <v>35</v>
      </c>
      <c r="CB284" s="1568" t="s">
        <v>35</v>
      </c>
      <c r="CC284" s="1568" t="s">
        <v>35</v>
      </c>
      <c r="CD284" s="1568" t="s">
        <v>35</v>
      </c>
      <c r="CE284" s="1568" t="s">
        <v>35</v>
      </c>
      <c r="CF284" s="1568" t="s">
        <v>35</v>
      </c>
      <c r="CG284" s="1568" t="s">
        <v>35</v>
      </c>
      <c r="CH284" s="1897"/>
      <c r="CI284" s="1897"/>
      <c r="CJ284" s="1897"/>
      <c r="CK284" s="1897"/>
      <c r="CL284" s="1897"/>
      <c r="CM284" s="1897"/>
      <c r="CN284" s="1897"/>
      <c r="CO284" s="1897"/>
      <c r="CP284" s="1897"/>
      <c r="CQ284" s="1897"/>
      <c r="CR284" s="1897"/>
      <c r="CS284" s="1897"/>
      <c r="CT284" s="1897"/>
      <c r="CU284" s="1897"/>
      <c r="CV284" s="1897"/>
      <c r="CW284" s="1897"/>
      <c r="CX284" s="1897"/>
      <c r="CY284" s="1897"/>
      <c r="CZ284" s="1897"/>
    </row>
    <row r="285" spans="2:104" s="807" customFormat="1" ht="15" customHeight="1" x14ac:dyDescent="0.2">
      <c r="B285" s="806"/>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pans="2:104" s="807" customFormat="1" ht="15" customHeight="1" x14ac:dyDescent="0.2">
      <c r="B286" s="806"/>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pans="2:104" s="807" customFormat="1" ht="15" customHeight="1" x14ac:dyDescent="0.2">
      <c r="B287" s="806"/>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pans="2:104" s="807" customFormat="1" ht="15" customHeight="1" x14ac:dyDescent="0.2">
      <c r="B288" s="806"/>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pans="1:104" s="807" customFormat="1" ht="15" customHeight="1" x14ac:dyDescent="0.2">
      <c r="A289" s="820"/>
      <c r="B289" s="821"/>
      <c r="C289" s="822"/>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pans="1:104" s="807" customFormat="1" ht="15" customHeight="1" x14ac:dyDescent="0.2">
      <c r="A290" s="983"/>
      <c r="B290" s="984"/>
      <c r="C290" s="985"/>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pans="1:104" s="807" customFormat="1" ht="15" customHeight="1" x14ac:dyDescent="0.2">
      <c r="A291" s="986"/>
      <c r="B291" s="987"/>
      <c r="C291" s="988"/>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pans="1:104" s="807" customFormat="1" ht="15" customHeight="1" x14ac:dyDescent="0.2">
      <c r="A292" s="989"/>
      <c r="B292" s="990"/>
      <c r="C292" s="991"/>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pans="1:104" s="807" customFormat="1" ht="15" customHeight="1" x14ac:dyDescent="0.2">
      <c r="A293" s="992"/>
      <c r="B293" s="993"/>
      <c r="C293" s="994"/>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pans="1:104" s="807" customFormat="1" ht="15" customHeight="1" x14ac:dyDescent="0.2">
      <c r="A294" s="995"/>
      <c r="B294" s="996"/>
      <c r="C294" s="997"/>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pans="1:104" s="807" customFormat="1" ht="15" customHeight="1" x14ac:dyDescent="0.2">
      <c r="A295" s="995"/>
      <c r="B295" s="996"/>
      <c r="C295" s="997"/>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pans="1:104" s="807" customFormat="1" ht="15" customHeight="1" x14ac:dyDescent="0.2">
      <c r="A296" s="995"/>
      <c r="B296" s="998"/>
      <c r="C296" s="997"/>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pans="1:104" s="807" customFormat="1" ht="15" customHeight="1" x14ac:dyDescent="0.2">
      <c r="A297" s="999"/>
      <c r="B297" s="1000"/>
      <c r="C297" s="1001"/>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pans="1:104" s="807" customFormat="1" ht="15" customHeight="1" x14ac:dyDescent="0.2">
      <c r="B298" s="806"/>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pans="1:104" s="807" customFormat="1" ht="15" customHeight="1" x14ac:dyDescent="0.2">
      <c r="A299" s="823"/>
      <c r="B299" s="824"/>
      <c r="C299" s="825"/>
      <c r="D299" s="826"/>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pans="1:104" s="807" customFormat="1" ht="15" customHeight="1" x14ac:dyDescent="0.2">
      <c r="A300" s="1002"/>
      <c r="B300" s="1003"/>
      <c r="C300" s="1004"/>
      <c r="D300" s="1005"/>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pans="1:104" s="807" customFormat="1" ht="15" customHeight="1" x14ac:dyDescent="0.2">
      <c r="A301" s="1006"/>
      <c r="B301" s="1007"/>
      <c r="C301" s="1008"/>
      <c r="D301" s="1009"/>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pans="1:104" s="807" customFormat="1" ht="15" customHeight="1" x14ac:dyDescent="0.2">
      <c r="A302" s="1010"/>
      <c r="B302" s="1011"/>
      <c r="C302" s="1012"/>
      <c r="D302" s="1013"/>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pans="1:104" s="807" customFormat="1" ht="15" customHeight="1" x14ac:dyDescent="0.2">
      <c r="A303" s="1014"/>
      <c r="B303" s="1015"/>
      <c r="C303" s="1016"/>
      <c r="D303" s="1017"/>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pans="1:104" s="807" customFormat="1" ht="15" customHeight="1" x14ac:dyDescent="0.2">
      <c r="A304" s="1018"/>
      <c r="B304" s="1019"/>
      <c r="C304" s="1020"/>
      <c r="D304" s="1021"/>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pans="1:104" s="807" customFormat="1" ht="15" customHeight="1" x14ac:dyDescent="0.2">
      <c r="A305" s="1022"/>
      <c r="B305" s="1023"/>
      <c r="C305" s="1024"/>
      <c r="D305" s="1025"/>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pans="1:104" s="807" customFormat="1" ht="15" customHeight="1" x14ac:dyDescent="0.2">
      <c r="B306" s="806"/>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pans="1:104" s="807" customFormat="1" ht="15" customHeight="1" x14ac:dyDescent="0.2">
      <c r="B307" s="806"/>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pans="1:104" s="807" customFormat="1" ht="15" customHeight="1" x14ac:dyDescent="0.2">
      <c r="B308" s="806"/>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pans="1:104" s="807" customFormat="1" ht="15" customHeight="1" x14ac:dyDescent="0.2">
      <c r="B309" s="806"/>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pans="1:104" s="807" customFormat="1" ht="15" customHeight="1" x14ac:dyDescent="0.2">
      <c r="B310" s="806"/>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pans="1:104" s="807" customFormat="1" ht="15" customHeight="1" x14ac:dyDescent="0.2">
      <c r="B311" s="806"/>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pans="1:104" s="807" customFormat="1" ht="15" customHeight="1" x14ac:dyDescent="0.2">
      <c r="B312" s="806"/>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pans="1:104" s="807" customFormat="1" ht="15" customHeight="1" x14ac:dyDescent="0.2">
      <c r="B313" s="806"/>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pans="1:104" s="807" customFormat="1" ht="15" customHeight="1" x14ac:dyDescent="0.2">
      <c r="B314" s="806"/>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pans="1:104" s="807" customFormat="1" ht="15" customHeight="1" x14ac:dyDescent="0.2">
      <c r="B315" s="806"/>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pans="1:104" s="807" customFormat="1" ht="15" customHeight="1" x14ac:dyDescent="0.2">
      <c r="B316" s="806"/>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pans="1:104" s="807" customFormat="1" ht="15" customHeight="1" x14ac:dyDescent="0.2">
      <c r="B317" s="806"/>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pans="1:104" s="807" customFormat="1" ht="15" customHeight="1" x14ac:dyDescent="0.2">
      <c r="B318" s="806"/>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pans="1:104" s="807" customFormat="1" ht="15" customHeight="1" x14ac:dyDescent="0.2">
      <c r="B319" s="806"/>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pans="1:104" s="807" customFormat="1" ht="15" customHeight="1" x14ac:dyDescent="0.2">
      <c r="B320" s="806"/>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pans="2:104" s="807" customFormat="1" ht="15" customHeight="1" x14ac:dyDescent="0.2">
      <c r="B321" s="806"/>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pans="2:104" s="807" customFormat="1" ht="15" customHeight="1" x14ac:dyDescent="0.2">
      <c r="B322" s="806"/>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pans="2:104" s="807" customFormat="1" ht="15" customHeight="1" x14ac:dyDescent="0.2">
      <c r="B323" s="806"/>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pans="2:104" s="807" customFormat="1" ht="15" customHeight="1" x14ac:dyDescent="0.2">
      <c r="B324" s="806"/>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pans="2:104" s="807" customFormat="1" ht="15" customHeight="1" x14ac:dyDescent="0.2">
      <c r="B325" s="806"/>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pans="2:104" s="807" customFormat="1" ht="15" customHeight="1" x14ac:dyDescent="0.2">
      <c r="B326" s="806"/>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pans="2:104" s="807" customFormat="1" ht="15" customHeight="1" x14ac:dyDescent="0.2">
      <c r="B327" s="806"/>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pans="2:104" s="807" customFormat="1" ht="15" customHeight="1" x14ac:dyDescent="0.2">
      <c r="B328" s="806"/>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pans="2:104" s="807" customFormat="1" ht="250.15" customHeight="1" x14ac:dyDescent="0.2">
      <c r="B329" s="806"/>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pans="2:104" s="242" customFormat="1" ht="19.149999999999999" customHeight="1" x14ac:dyDescent="0.2">
      <c r="B330" s="80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00"/>
      <c r="BD330" s="800"/>
      <c r="BE330" s="800"/>
      <c r="BF330" s="800"/>
      <c r="BG330" s="800"/>
      <c r="BH330" s="800"/>
      <c r="BI330" s="800"/>
      <c r="BJ330" s="800"/>
      <c r="BK330" s="800"/>
      <c r="BL330" s="800"/>
      <c r="BM330" s="800"/>
      <c r="BN330" s="800"/>
      <c r="BO330" s="800"/>
      <c r="BP330" s="800"/>
      <c r="BQ330" s="800"/>
      <c r="BR330" s="800"/>
      <c r="BS330" s="800"/>
      <c r="BT330" s="800"/>
      <c r="BU330" s="800"/>
      <c r="BV330" s="800"/>
      <c r="BW330" s="800"/>
      <c r="BX330" s="800"/>
      <c r="BY330" s="800"/>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pans="2:104" s="242" customFormat="1" ht="15" customHeight="1" x14ac:dyDescent="0.2">
      <c r="B331" s="80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00"/>
      <c r="BD331" s="800"/>
      <c r="BE331" s="800"/>
      <c r="BF331" s="800"/>
      <c r="BG331" s="800"/>
      <c r="BH331" s="800"/>
      <c r="BI331" s="800"/>
      <c r="BJ331" s="800"/>
      <c r="BK331" s="800"/>
      <c r="BL331" s="800"/>
      <c r="BM331" s="800"/>
      <c r="BN331" s="800"/>
      <c r="BO331" s="800"/>
      <c r="BP331" s="800"/>
      <c r="BQ331" s="800"/>
      <c r="BR331" s="800"/>
      <c r="BS331" s="800"/>
      <c r="BT331" s="800"/>
      <c r="BU331" s="800"/>
      <c r="BV331" s="800"/>
      <c r="BW331" s="800"/>
      <c r="BX331" s="800"/>
      <c r="BY331" s="800"/>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pans="2:104" s="242" customFormat="1" ht="15" customHeight="1" x14ac:dyDescent="0.2">
      <c r="B332" s="80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00"/>
      <c r="BD332" s="800"/>
      <c r="BE332" s="800"/>
      <c r="BF332" s="800"/>
      <c r="BG332" s="800"/>
      <c r="BH332" s="800"/>
      <c r="BI332" s="800"/>
      <c r="BJ332" s="800"/>
      <c r="BK332" s="800"/>
      <c r="BL332" s="800"/>
      <c r="BM332" s="800"/>
      <c r="BN332" s="800"/>
      <c r="BO332" s="800"/>
      <c r="BP332" s="800"/>
      <c r="BQ332" s="800"/>
      <c r="BR332" s="800"/>
      <c r="BS332" s="800"/>
      <c r="BT332" s="800"/>
      <c r="BU332" s="800"/>
      <c r="BV332" s="800"/>
      <c r="BW332" s="800"/>
      <c r="BX332" s="800"/>
      <c r="BY332" s="800"/>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pans="2:104" s="242" customFormat="1" ht="15" customHeight="1" x14ac:dyDescent="0.2">
      <c r="B333" s="80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00"/>
      <c r="BD333" s="800"/>
      <c r="BE333" s="800"/>
      <c r="BF333" s="800"/>
      <c r="BG333" s="800"/>
      <c r="BH333" s="800"/>
      <c r="BI333" s="800"/>
      <c r="BJ333" s="800"/>
      <c r="BK333" s="800"/>
      <c r="BL333" s="800"/>
      <c r="BM333" s="800"/>
      <c r="BN333" s="800"/>
      <c r="BO333" s="800"/>
      <c r="BP333" s="800"/>
      <c r="BQ333" s="800"/>
      <c r="BR333" s="800"/>
      <c r="BS333" s="800"/>
      <c r="BT333" s="800"/>
      <c r="BU333" s="800"/>
      <c r="BV333" s="800"/>
      <c r="BW333" s="800"/>
      <c r="BX333" s="800"/>
      <c r="BY333" s="800"/>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pans="2:104" s="242" customFormat="1" ht="15" customHeight="1" x14ac:dyDescent="0.2">
      <c r="B334" s="80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00"/>
      <c r="BD334" s="800"/>
      <c r="BE334" s="800"/>
      <c r="BF334" s="800"/>
      <c r="BG334" s="800"/>
      <c r="BH334" s="800"/>
      <c r="BI334" s="800"/>
      <c r="BJ334" s="800"/>
      <c r="BK334" s="800"/>
      <c r="BL334" s="800"/>
      <c r="BM334" s="800"/>
      <c r="BN334" s="800"/>
      <c r="BO334" s="800"/>
      <c r="BP334" s="800"/>
      <c r="BQ334" s="800"/>
      <c r="BR334" s="800"/>
      <c r="BS334" s="800"/>
      <c r="BT334" s="800"/>
      <c r="BU334" s="800"/>
      <c r="BV334" s="800"/>
      <c r="BW334" s="800"/>
      <c r="BX334" s="800"/>
      <c r="BY334" s="800"/>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pans="2:104" s="242" customFormat="1" ht="15" customHeight="1" x14ac:dyDescent="0.2">
      <c r="B335" s="80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00"/>
      <c r="BD335" s="800"/>
      <c r="BE335" s="800"/>
      <c r="BF335" s="800"/>
      <c r="BG335" s="800"/>
      <c r="BH335" s="800"/>
      <c r="BI335" s="800"/>
      <c r="BJ335" s="800"/>
      <c r="BK335" s="800"/>
      <c r="BL335" s="800"/>
      <c r="BM335" s="800"/>
      <c r="BN335" s="800"/>
      <c r="BO335" s="800"/>
      <c r="BP335" s="800"/>
      <c r="BQ335" s="800"/>
      <c r="BR335" s="800"/>
      <c r="BS335" s="800"/>
      <c r="BT335" s="800"/>
      <c r="BU335" s="800"/>
      <c r="BV335" s="800"/>
      <c r="BW335" s="800"/>
      <c r="BX335" s="800"/>
      <c r="BY335" s="800"/>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pans="2:104" s="242" customFormat="1" ht="15" customHeight="1" x14ac:dyDescent="0.2">
      <c r="B336" s="80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00"/>
      <c r="BD336" s="800"/>
      <c r="BE336" s="800"/>
      <c r="BF336" s="800"/>
      <c r="BG336" s="800"/>
      <c r="BH336" s="800"/>
      <c r="BI336" s="800"/>
      <c r="BJ336" s="800"/>
      <c r="BK336" s="800"/>
      <c r="BL336" s="800"/>
      <c r="BM336" s="800"/>
      <c r="BN336" s="800"/>
      <c r="BO336" s="800"/>
      <c r="BP336" s="800"/>
      <c r="BQ336" s="800"/>
      <c r="BR336" s="800"/>
      <c r="BS336" s="800"/>
      <c r="BT336" s="800"/>
      <c r="BU336" s="800"/>
      <c r="BV336" s="800"/>
      <c r="BW336" s="800"/>
      <c r="BX336" s="800"/>
      <c r="BY336" s="800"/>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pans="2:104" s="242" customFormat="1" ht="18" customHeight="1" x14ac:dyDescent="0.2">
      <c r="B337" s="80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00"/>
      <c r="BD337" s="800"/>
      <c r="BE337" s="800"/>
      <c r="BF337" s="800"/>
      <c r="BG337" s="800"/>
      <c r="BH337" s="800"/>
      <c r="BI337" s="800"/>
      <c r="BJ337" s="800"/>
      <c r="BK337" s="800"/>
      <c r="BL337" s="800"/>
      <c r="BM337" s="800"/>
      <c r="BN337" s="800"/>
      <c r="BO337" s="800"/>
      <c r="BP337" s="800"/>
      <c r="BQ337" s="800"/>
      <c r="BR337" s="800"/>
      <c r="BS337" s="800"/>
      <c r="BT337" s="800"/>
      <c r="BU337" s="800"/>
      <c r="BV337" s="800"/>
      <c r="BW337" s="800"/>
      <c r="BX337" s="800"/>
      <c r="BY337" s="800"/>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pans="2:104" s="242" customFormat="1" ht="18" customHeight="1" x14ac:dyDescent="0.2">
      <c r="B338" s="80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00"/>
      <c r="BD338" s="800"/>
      <c r="BE338" s="800"/>
      <c r="BF338" s="800"/>
      <c r="BG338" s="800"/>
      <c r="BH338" s="800"/>
      <c r="BI338" s="800"/>
      <c r="BJ338" s="800"/>
      <c r="BK338" s="800"/>
      <c r="BL338" s="800"/>
      <c r="BM338" s="800"/>
      <c r="BN338" s="800"/>
      <c r="BO338" s="800"/>
      <c r="BP338" s="800"/>
      <c r="BQ338" s="800"/>
      <c r="BR338" s="800"/>
      <c r="BS338" s="800"/>
      <c r="BT338" s="800"/>
      <c r="BU338" s="800"/>
      <c r="BV338" s="800"/>
      <c r="BW338" s="800"/>
      <c r="BX338" s="800"/>
      <c r="BY338" s="800"/>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pans="2:104" s="807" customFormat="1" ht="15" customHeight="1" x14ac:dyDescent="0.2">
      <c r="B339" s="806"/>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437" t="s">
        <v>115</v>
      </c>
      <c r="BD339" s="2418"/>
      <c r="BE339" s="2418"/>
      <c r="BF339" s="2418"/>
      <c r="BG339" s="2419"/>
      <c r="BH339" s="2417" t="s">
        <v>38</v>
      </c>
      <c r="BI339" s="2418"/>
      <c r="BJ339" s="2418"/>
      <c r="BK339" s="2418"/>
      <c r="BL339" s="2419"/>
      <c r="BM339" s="2417" t="s">
        <v>37</v>
      </c>
      <c r="BN339" s="2418"/>
      <c r="BO339" s="2418"/>
      <c r="BP339" s="2418"/>
      <c r="BQ339" s="2420"/>
      <c r="BR339" s="1815" t="s">
        <v>140</v>
      </c>
      <c r="BS339" s="1816"/>
      <c r="BT339" s="1816"/>
      <c r="BU339" s="1816"/>
      <c r="BV339" s="1816"/>
      <c r="BW339" s="1816"/>
      <c r="BX339" s="1816"/>
      <c r="BY339" s="1817"/>
      <c r="BZ339" s="461"/>
      <c r="CA339" s="461"/>
      <c r="CB339" s="461"/>
      <c r="CC339" s="461"/>
      <c r="CD339" s="461"/>
      <c r="CE339" s="461"/>
      <c r="CF339" s="461"/>
      <c r="CG339" s="461"/>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pans="2:104" s="807" customFormat="1" ht="24" x14ac:dyDescent="0.2">
      <c r="B340" s="806"/>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156</v>
      </c>
      <c r="BS340" s="199" t="s">
        <v>157</v>
      </c>
      <c r="BT340" s="199" t="s">
        <v>158</v>
      </c>
      <c r="BU340" s="199" t="s">
        <v>159</v>
      </c>
      <c r="BV340" s="199" t="s">
        <v>160</v>
      </c>
      <c r="BW340" s="199" t="s">
        <v>161</v>
      </c>
      <c r="BX340" s="199" t="s">
        <v>162</v>
      </c>
      <c r="BY340" s="200" t="s">
        <v>163</v>
      </c>
      <c r="BZ340" s="200" t="s">
        <v>164</v>
      </c>
      <c r="CA340" s="200" t="s">
        <v>165</v>
      </c>
      <c r="CB340" s="200" t="s">
        <v>166</v>
      </c>
      <c r="CC340" s="200" t="s">
        <v>167</v>
      </c>
      <c r="CD340" s="200" t="s">
        <v>168</v>
      </c>
      <c r="CE340" s="200" t="s">
        <v>169</v>
      </c>
      <c r="CF340" s="200" t="s">
        <v>170</v>
      </c>
      <c r="CG340" s="200" t="s">
        <v>171</v>
      </c>
      <c r="CH340" s="1898"/>
      <c r="CI340" s="1898"/>
      <c r="CJ340" s="1898"/>
      <c r="CK340" s="1898"/>
      <c r="CL340" s="1898"/>
      <c r="CM340" s="1898"/>
      <c r="CN340" s="1898"/>
      <c r="CO340" s="1898"/>
      <c r="CP340" s="1898"/>
      <c r="CQ340" s="1898"/>
      <c r="CR340" s="1898"/>
      <c r="CS340" s="1898"/>
      <c r="CT340" s="1898"/>
      <c r="CU340" s="1898"/>
      <c r="CV340" s="1898"/>
      <c r="CW340" s="1898"/>
      <c r="CX340" s="1898"/>
      <c r="CY340" s="1898"/>
      <c r="CZ340" s="1898"/>
    </row>
    <row r="341" spans="2:104" s="807" customFormat="1" ht="15" customHeight="1" x14ac:dyDescent="0.2">
      <c r="B341" s="806"/>
      <c r="AH341" s="240"/>
      <c r="AI341" s="240"/>
      <c r="AJ341" s="240"/>
      <c r="AK341" s="240"/>
      <c r="AL341" s="240"/>
      <c r="AM341" s="240"/>
      <c r="AN341" s="240"/>
      <c r="AO341" s="240"/>
      <c r="AP341" s="240"/>
      <c r="AQ341" s="240"/>
      <c r="AR341" s="240"/>
      <c r="AS341" s="240"/>
      <c r="AT341" s="240"/>
      <c r="AU341" s="240"/>
      <c r="AV341" s="240"/>
      <c r="AW341" s="240"/>
      <c r="AX341" s="240"/>
      <c r="AY341" s="240"/>
      <c r="AZ341" s="240"/>
      <c r="BA341" s="2421" t="s">
        <v>153</v>
      </c>
      <c r="BB341" s="176" t="s">
        <v>49</v>
      </c>
      <c r="BC341" s="1491" t="s">
        <v>35</v>
      </c>
      <c r="BD341" s="1511" t="s">
        <v>35</v>
      </c>
      <c r="BE341" s="1511" t="s">
        <v>35</v>
      </c>
      <c r="BF341" s="1511" t="s">
        <v>35</v>
      </c>
      <c r="BG341" s="1531" t="s">
        <v>35</v>
      </c>
      <c r="BH341" s="1550" t="s">
        <v>35</v>
      </c>
      <c r="BI341" s="1511" t="s">
        <v>35</v>
      </c>
      <c r="BJ341" s="1511" t="s">
        <v>35</v>
      </c>
      <c r="BK341" s="1511" t="s">
        <v>35</v>
      </c>
      <c r="BL341" s="1531" t="s">
        <v>35</v>
      </c>
      <c r="BM341" s="1550" t="s">
        <v>35</v>
      </c>
      <c r="BN341" s="1511" t="s">
        <v>35</v>
      </c>
      <c r="BO341" s="1511" t="s">
        <v>35</v>
      </c>
      <c r="BP341" s="1511" t="s">
        <v>35</v>
      </c>
      <c r="BQ341" s="1531" t="s">
        <v>35</v>
      </c>
      <c r="BR341" s="1550" t="s">
        <v>35</v>
      </c>
      <c r="BS341" s="1511" t="s">
        <v>35</v>
      </c>
      <c r="BT341" s="1511" t="s">
        <v>35</v>
      </c>
      <c r="BU341" s="1511" t="s">
        <v>35</v>
      </c>
      <c r="BV341" s="1511" t="s">
        <v>35</v>
      </c>
      <c r="BW341" s="1511" t="s">
        <v>35</v>
      </c>
      <c r="BX341" s="1511" t="s">
        <v>35</v>
      </c>
      <c r="BY341" s="1569" t="s">
        <v>35</v>
      </c>
      <c r="BZ341" s="1569" t="s">
        <v>35</v>
      </c>
      <c r="CA341" s="1569" t="s">
        <v>35</v>
      </c>
      <c r="CB341" s="1569" t="s">
        <v>35</v>
      </c>
      <c r="CC341" s="1569" t="s">
        <v>35</v>
      </c>
      <c r="CD341" s="1569" t="s">
        <v>35</v>
      </c>
      <c r="CE341" s="1569" t="s">
        <v>35</v>
      </c>
      <c r="CF341" s="1569" t="s">
        <v>35</v>
      </c>
      <c r="CG341" s="1569" t="s">
        <v>35</v>
      </c>
      <c r="CH341" s="1899"/>
      <c r="CI341" s="1899"/>
      <c r="CJ341" s="1899"/>
      <c r="CK341" s="1899"/>
      <c r="CL341" s="1899"/>
      <c r="CM341" s="1899"/>
      <c r="CN341" s="1899"/>
      <c r="CO341" s="1899"/>
      <c r="CP341" s="1899"/>
      <c r="CQ341" s="1899"/>
      <c r="CR341" s="1899"/>
      <c r="CS341" s="1899"/>
      <c r="CT341" s="1899"/>
      <c r="CU341" s="1899"/>
      <c r="CV341" s="1899"/>
      <c r="CW341" s="1899"/>
      <c r="CX341" s="1899"/>
      <c r="CY341" s="1899"/>
      <c r="CZ341" s="1899"/>
    </row>
    <row r="342" spans="2:104" s="807" customFormat="1" ht="15" customHeight="1" x14ac:dyDescent="0.2">
      <c r="B342" s="806"/>
      <c r="AH342" s="240"/>
      <c r="AI342" s="240"/>
      <c r="AJ342" s="240"/>
      <c r="AK342" s="240"/>
      <c r="AL342" s="240"/>
      <c r="AM342" s="240"/>
      <c r="AN342" s="240"/>
      <c r="AO342" s="240"/>
      <c r="AP342" s="240"/>
      <c r="AQ342" s="240"/>
      <c r="AR342" s="240"/>
      <c r="AS342" s="240"/>
      <c r="AT342" s="240"/>
      <c r="AU342" s="240"/>
      <c r="AV342" s="240"/>
      <c r="AW342" s="240"/>
      <c r="AX342" s="240"/>
      <c r="AY342" s="240"/>
      <c r="AZ342" s="240"/>
      <c r="BA342" s="2422"/>
      <c r="BB342" s="177" t="s">
        <v>48</v>
      </c>
      <c r="BC342" s="1492" t="s">
        <v>35</v>
      </c>
      <c r="BD342" s="1512" t="s">
        <v>35</v>
      </c>
      <c r="BE342" s="1512" t="s">
        <v>35</v>
      </c>
      <c r="BF342" s="1512" t="s">
        <v>35</v>
      </c>
      <c r="BG342" s="1532" t="s">
        <v>35</v>
      </c>
      <c r="BH342" s="1551" t="s">
        <v>35</v>
      </c>
      <c r="BI342" s="1512" t="s">
        <v>35</v>
      </c>
      <c r="BJ342" s="1512" t="s">
        <v>35</v>
      </c>
      <c r="BK342" s="1512" t="s">
        <v>35</v>
      </c>
      <c r="BL342" s="1532" t="s">
        <v>35</v>
      </c>
      <c r="BM342" s="1551" t="s">
        <v>35</v>
      </c>
      <c r="BN342" s="1512" t="s">
        <v>35</v>
      </c>
      <c r="BO342" s="1512" t="s">
        <v>35</v>
      </c>
      <c r="BP342" s="1512" t="s">
        <v>35</v>
      </c>
      <c r="BQ342" s="1532" t="s">
        <v>35</v>
      </c>
      <c r="BR342" s="1551" t="s">
        <v>35</v>
      </c>
      <c r="BS342" s="1512" t="s">
        <v>35</v>
      </c>
      <c r="BT342" s="1512" t="s">
        <v>35</v>
      </c>
      <c r="BU342" s="1512" t="s">
        <v>35</v>
      </c>
      <c r="BV342" s="1512" t="s">
        <v>35</v>
      </c>
      <c r="BW342" s="1512" t="s">
        <v>35</v>
      </c>
      <c r="BX342" s="1512" t="s">
        <v>35</v>
      </c>
      <c r="BY342" s="1570" t="s">
        <v>35</v>
      </c>
      <c r="BZ342" s="1570" t="s">
        <v>35</v>
      </c>
      <c r="CA342" s="1570" t="s">
        <v>35</v>
      </c>
      <c r="CB342" s="1570" t="s">
        <v>35</v>
      </c>
      <c r="CC342" s="1570" t="s">
        <v>35</v>
      </c>
      <c r="CD342" s="1570" t="s">
        <v>35</v>
      </c>
      <c r="CE342" s="1570" t="s">
        <v>35</v>
      </c>
      <c r="CF342" s="1570" t="s">
        <v>35</v>
      </c>
      <c r="CG342" s="1570" t="s">
        <v>35</v>
      </c>
      <c r="CH342" s="1900"/>
      <c r="CI342" s="1900"/>
      <c r="CJ342" s="1900"/>
      <c r="CK342" s="1900"/>
      <c r="CL342" s="1900"/>
      <c r="CM342" s="1900"/>
      <c r="CN342" s="1900"/>
      <c r="CO342" s="1900"/>
      <c r="CP342" s="1900"/>
      <c r="CQ342" s="1900"/>
      <c r="CR342" s="1900"/>
      <c r="CS342" s="1900"/>
      <c r="CT342" s="1900"/>
      <c r="CU342" s="1900"/>
      <c r="CV342" s="1900"/>
      <c r="CW342" s="1900"/>
      <c r="CX342" s="1900"/>
      <c r="CY342" s="1900"/>
      <c r="CZ342" s="1900"/>
    </row>
    <row r="343" spans="2:104" s="807" customFormat="1" ht="15" customHeight="1" x14ac:dyDescent="0.2">
      <c r="B343" s="806"/>
      <c r="AH343" s="240"/>
      <c r="AI343" s="240"/>
      <c r="AJ343" s="240"/>
      <c r="AK343" s="240"/>
      <c r="AL343" s="240"/>
      <c r="AM343" s="240"/>
      <c r="AN343" s="240"/>
      <c r="AO343" s="240"/>
      <c r="AP343" s="240"/>
      <c r="AQ343" s="240"/>
      <c r="AR343" s="240"/>
      <c r="AS343" s="240"/>
      <c r="AT343" s="240"/>
      <c r="AU343" s="240"/>
      <c r="AV343" s="240"/>
      <c r="AW343" s="240"/>
      <c r="AX343" s="240"/>
      <c r="AY343" s="240"/>
      <c r="AZ343" s="240"/>
      <c r="BA343" s="2423" t="s">
        <v>148</v>
      </c>
      <c r="BB343" s="177" t="s">
        <v>49</v>
      </c>
      <c r="BC343" s="1492" t="s">
        <v>35</v>
      </c>
      <c r="BD343" s="1512" t="s">
        <v>35</v>
      </c>
      <c r="BE343" s="1512" t="s">
        <v>35</v>
      </c>
      <c r="BF343" s="1512" t="s">
        <v>35</v>
      </c>
      <c r="BG343" s="1532" t="s">
        <v>35</v>
      </c>
      <c r="BH343" s="1551" t="s">
        <v>35</v>
      </c>
      <c r="BI343" s="1512" t="s">
        <v>35</v>
      </c>
      <c r="BJ343" s="1512" t="s">
        <v>35</v>
      </c>
      <c r="BK343" s="1512" t="s">
        <v>35</v>
      </c>
      <c r="BL343" s="1532" t="s">
        <v>35</v>
      </c>
      <c r="BM343" s="1551" t="s">
        <v>35</v>
      </c>
      <c r="BN343" s="1512" t="s">
        <v>35</v>
      </c>
      <c r="BO343" s="1512" t="s">
        <v>35</v>
      </c>
      <c r="BP343" s="1512" t="s">
        <v>35</v>
      </c>
      <c r="BQ343" s="1532" t="s">
        <v>35</v>
      </c>
      <c r="BR343" s="1551" t="s">
        <v>35</v>
      </c>
      <c r="BS343" s="1512" t="s">
        <v>35</v>
      </c>
      <c r="BT343" s="1512" t="s">
        <v>35</v>
      </c>
      <c r="BU343" s="1512" t="s">
        <v>35</v>
      </c>
      <c r="BV343" s="1512" t="s">
        <v>35</v>
      </c>
      <c r="BW343" s="1512" t="s">
        <v>35</v>
      </c>
      <c r="BX343" s="1512" t="s">
        <v>35</v>
      </c>
      <c r="BY343" s="1570" t="s">
        <v>35</v>
      </c>
      <c r="BZ343" s="1570" t="s">
        <v>35</v>
      </c>
      <c r="CA343" s="1570" t="s">
        <v>35</v>
      </c>
      <c r="CB343" s="1570" t="s">
        <v>35</v>
      </c>
      <c r="CC343" s="1570" t="s">
        <v>35</v>
      </c>
      <c r="CD343" s="1570" t="s">
        <v>35</v>
      </c>
      <c r="CE343" s="1570" t="s">
        <v>35</v>
      </c>
      <c r="CF343" s="1570" t="s">
        <v>35</v>
      </c>
      <c r="CG343" s="1570" t="s">
        <v>35</v>
      </c>
      <c r="CH343" s="1900"/>
      <c r="CI343" s="1900"/>
      <c r="CJ343" s="1900"/>
      <c r="CK343" s="1900"/>
      <c r="CL343" s="1900"/>
      <c r="CM343" s="1900"/>
      <c r="CN343" s="1900"/>
      <c r="CO343" s="1900"/>
      <c r="CP343" s="1900"/>
      <c r="CQ343" s="1900"/>
      <c r="CR343" s="1900"/>
      <c r="CS343" s="1900"/>
      <c r="CT343" s="1900"/>
      <c r="CU343" s="1900"/>
      <c r="CV343" s="1900"/>
      <c r="CW343" s="1900"/>
      <c r="CX343" s="1900"/>
      <c r="CY343" s="1900"/>
      <c r="CZ343" s="1900"/>
    </row>
    <row r="344" spans="2:104" s="807" customFormat="1" ht="15" customHeight="1" x14ac:dyDescent="0.2">
      <c r="B344" s="806"/>
      <c r="AH344" s="240"/>
      <c r="AI344" s="240"/>
      <c r="AJ344" s="240"/>
      <c r="AK344" s="240"/>
      <c r="AL344" s="240"/>
      <c r="AM344" s="240"/>
      <c r="AN344" s="240"/>
      <c r="AO344" s="240"/>
      <c r="AP344" s="240"/>
      <c r="AQ344" s="240"/>
      <c r="AR344" s="240"/>
      <c r="AS344" s="240"/>
      <c r="AT344" s="240"/>
      <c r="AU344" s="240"/>
      <c r="AV344" s="240"/>
      <c r="AW344" s="240"/>
      <c r="AX344" s="240"/>
      <c r="AY344" s="240"/>
      <c r="AZ344" s="240"/>
      <c r="BA344" s="2422"/>
      <c r="BB344" s="177" t="s">
        <v>48</v>
      </c>
      <c r="BC344" s="1492" t="s">
        <v>35</v>
      </c>
      <c r="BD344" s="1512" t="s">
        <v>35</v>
      </c>
      <c r="BE344" s="1512" t="s">
        <v>35</v>
      </c>
      <c r="BF344" s="1512" t="s">
        <v>35</v>
      </c>
      <c r="BG344" s="1532" t="s">
        <v>35</v>
      </c>
      <c r="BH344" s="1551" t="s">
        <v>35</v>
      </c>
      <c r="BI344" s="1512" t="s">
        <v>35</v>
      </c>
      <c r="BJ344" s="1512" t="s">
        <v>35</v>
      </c>
      <c r="BK344" s="1512" t="s">
        <v>35</v>
      </c>
      <c r="BL344" s="1532" t="s">
        <v>35</v>
      </c>
      <c r="BM344" s="1551" t="s">
        <v>35</v>
      </c>
      <c r="BN344" s="1512" t="s">
        <v>35</v>
      </c>
      <c r="BO344" s="1512" t="s">
        <v>35</v>
      </c>
      <c r="BP344" s="1512" t="s">
        <v>35</v>
      </c>
      <c r="BQ344" s="1532" t="s">
        <v>35</v>
      </c>
      <c r="BR344" s="1551" t="s">
        <v>35</v>
      </c>
      <c r="BS344" s="1512" t="s">
        <v>35</v>
      </c>
      <c r="BT344" s="1512" t="s">
        <v>35</v>
      </c>
      <c r="BU344" s="1512" t="s">
        <v>35</v>
      </c>
      <c r="BV344" s="1512" t="s">
        <v>35</v>
      </c>
      <c r="BW344" s="1512" t="s">
        <v>35</v>
      </c>
      <c r="BX344" s="1512" t="s">
        <v>35</v>
      </c>
      <c r="BY344" s="1570" t="s">
        <v>35</v>
      </c>
      <c r="BZ344" s="1570" t="s">
        <v>35</v>
      </c>
      <c r="CA344" s="1570" t="s">
        <v>35</v>
      </c>
      <c r="CB344" s="1570" t="s">
        <v>35</v>
      </c>
      <c r="CC344" s="1570" t="s">
        <v>35</v>
      </c>
      <c r="CD344" s="1570" t="s">
        <v>35</v>
      </c>
      <c r="CE344" s="1570" t="s">
        <v>35</v>
      </c>
      <c r="CF344" s="1570" t="s">
        <v>35</v>
      </c>
      <c r="CG344" s="1570" t="s">
        <v>35</v>
      </c>
      <c r="CH344" s="1900"/>
      <c r="CI344" s="1900"/>
      <c r="CJ344" s="1900"/>
      <c r="CK344" s="1900"/>
      <c r="CL344" s="1900"/>
      <c r="CM344" s="1900"/>
      <c r="CN344" s="1900"/>
      <c r="CO344" s="1900"/>
      <c r="CP344" s="1900"/>
      <c r="CQ344" s="1900"/>
      <c r="CR344" s="1900"/>
      <c r="CS344" s="1900"/>
      <c r="CT344" s="1900"/>
      <c r="CU344" s="1900"/>
      <c r="CV344" s="1900"/>
      <c r="CW344" s="1900"/>
      <c r="CX344" s="1900"/>
      <c r="CY344" s="1900"/>
      <c r="CZ344" s="1900"/>
    </row>
    <row r="345" spans="2:104" s="807" customFormat="1" ht="15" customHeight="1" x14ac:dyDescent="0.2">
      <c r="B345" s="806"/>
      <c r="AH345" s="240"/>
      <c r="AI345" s="240"/>
      <c r="AJ345" s="240"/>
      <c r="AK345" s="240"/>
      <c r="AL345" s="240"/>
      <c r="AM345" s="240"/>
      <c r="AN345" s="240"/>
      <c r="AO345" s="240"/>
      <c r="AP345" s="240"/>
      <c r="AQ345" s="240"/>
      <c r="AR345" s="240"/>
      <c r="AS345" s="240"/>
      <c r="AT345" s="240"/>
      <c r="AU345" s="240"/>
      <c r="AV345" s="240"/>
      <c r="AW345" s="240"/>
      <c r="AX345" s="240"/>
      <c r="AY345" s="240"/>
      <c r="AZ345" s="240"/>
      <c r="BA345" s="2423" t="s">
        <v>149</v>
      </c>
      <c r="BB345" s="177" t="s">
        <v>49</v>
      </c>
      <c r="BC345" s="1492" t="s">
        <v>35</v>
      </c>
      <c r="BD345" s="1512" t="s">
        <v>35</v>
      </c>
      <c r="BE345" s="1512" t="s">
        <v>35</v>
      </c>
      <c r="BF345" s="1512" t="s">
        <v>35</v>
      </c>
      <c r="BG345" s="1532" t="s">
        <v>35</v>
      </c>
      <c r="BH345" s="1551" t="s">
        <v>35</v>
      </c>
      <c r="BI345" s="1512" t="s">
        <v>35</v>
      </c>
      <c r="BJ345" s="1512" t="s">
        <v>35</v>
      </c>
      <c r="BK345" s="1512" t="s">
        <v>35</v>
      </c>
      <c r="BL345" s="1532" t="s">
        <v>35</v>
      </c>
      <c r="BM345" s="1551" t="s">
        <v>35</v>
      </c>
      <c r="BN345" s="1512" t="s">
        <v>35</v>
      </c>
      <c r="BO345" s="1512" t="s">
        <v>35</v>
      </c>
      <c r="BP345" s="1512" t="s">
        <v>35</v>
      </c>
      <c r="BQ345" s="1532" t="s">
        <v>35</v>
      </c>
      <c r="BR345" s="1551" t="s">
        <v>35</v>
      </c>
      <c r="BS345" s="1512" t="s">
        <v>35</v>
      </c>
      <c r="BT345" s="1512" t="s">
        <v>35</v>
      </c>
      <c r="BU345" s="1512" t="s">
        <v>35</v>
      </c>
      <c r="BV345" s="1512" t="s">
        <v>35</v>
      </c>
      <c r="BW345" s="1512" t="s">
        <v>35</v>
      </c>
      <c r="BX345" s="1512" t="s">
        <v>35</v>
      </c>
      <c r="BY345" s="1570" t="s">
        <v>35</v>
      </c>
      <c r="BZ345" s="1570" t="s">
        <v>35</v>
      </c>
      <c r="CA345" s="1570" t="s">
        <v>35</v>
      </c>
      <c r="CB345" s="1570" t="s">
        <v>35</v>
      </c>
      <c r="CC345" s="1570" t="s">
        <v>35</v>
      </c>
      <c r="CD345" s="1570" t="s">
        <v>35</v>
      </c>
      <c r="CE345" s="1570" t="s">
        <v>35</v>
      </c>
      <c r="CF345" s="1570" t="s">
        <v>35</v>
      </c>
      <c r="CG345" s="1570" t="s">
        <v>35</v>
      </c>
      <c r="CH345" s="1900"/>
      <c r="CI345" s="1900"/>
      <c r="CJ345" s="1900"/>
      <c r="CK345" s="1900"/>
      <c r="CL345" s="1900"/>
      <c r="CM345" s="1900"/>
      <c r="CN345" s="1900"/>
      <c r="CO345" s="1900"/>
      <c r="CP345" s="1900"/>
      <c r="CQ345" s="1900"/>
      <c r="CR345" s="1900"/>
      <c r="CS345" s="1900"/>
      <c r="CT345" s="1900"/>
      <c r="CU345" s="1900"/>
      <c r="CV345" s="1900"/>
      <c r="CW345" s="1900"/>
      <c r="CX345" s="1900"/>
      <c r="CY345" s="1900"/>
      <c r="CZ345" s="1900"/>
    </row>
    <row r="346" spans="2:104" s="807" customFormat="1" ht="15" customHeight="1" x14ac:dyDescent="0.2">
      <c r="B346" s="806"/>
      <c r="AH346" s="240"/>
      <c r="AI346" s="240"/>
      <c r="AJ346" s="240"/>
      <c r="AK346" s="240"/>
      <c r="AL346" s="240"/>
      <c r="AM346" s="240"/>
      <c r="AN346" s="240"/>
      <c r="AO346" s="240"/>
      <c r="AP346" s="240"/>
      <c r="AQ346" s="240"/>
      <c r="AR346" s="240"/>
      <c r="AS346" s="240"/>
      <c r="AT346" s="240"/>
      <c r="AU346" s="240"/>
      <c r="AV346" s="240"/>
      <c r="AW346" s="240"/>
      <c r="AX346" s="240"/>
      <c r="AY346" s="240"/>
      <c r="AZ346" s="240"/>
      <c r="BA346" s="2422"/>
      <c r="BB346" s="177" t="s">
        <v>48</v>
      </c>
      <c r="BC346" s="1492" t="s">
        <v>35</v>
      </c>
      <c r="BD346" s="1512" t="s">
        <v>35</v>
      </c>
      <c r="BE346" s="1512" t="s">
        <v>35</v>
      </c>
      <c r="BF346" s="1512" t="s">
        <v>35</v>
      </c>
      <c r="BG346" s="1532" t="s">
        <v>35</v>
      </c>
      <c r="BH346" s="1551" t="s">
        <v>35</v>
      </c>
      <c r="BI346" s="1512" t="s">
        <v>35</v>
      </c>
      <c r="BJ346" s="1512" t="s">
        <v>35</v>
      </c>
      <c r="BK346" s="1512" t="s">
        <v>35</v>
      </c>
      <c r="BL346" s="1532" t="s">
        <v>35</v>
      </c>
      <c r="BM346" s="1551" t="s">
        <v>35</v>
      </c>
      <c r="BN346" s="1512" t="s">
        <v>35</v>
      </c>
      <c r="BO346" s="1512" t="s">
        <v>35</v>
      </c>
      <c r="BP346" s="1512" t="s">
        <v>35</v>
      </c>
      <c r="BQ346" s="1532" t="s">
        <v>35</v>
      </c>
      <c r="BR346" s="1551" t="s">
        <v>35</v>
      </c>
      <c r="BS346" s="1512" t="s">
        <v>35</v>
      </c>
      <c r="BT346" s="1512" t="s">
        <v>35</v>
      </c>
      <c r="BU346" s="1512" t="s">
        <v>35</v>
      </c>
      <c r="BV346" s="1512" t="s">
        <v>35</v>
      </c>
      <c r="BW346" s="1512" t="s">
        <v>35</v>
      </c>
      <c r="BX346" s="1512" t="s">
        <v>35</v>
      </c>
      <c r="BY346" s="1570" t="s">
        <v>35</v>
      </c>
      <c r="BZ346" s="1570" t="s">
        <v>35</v>
      </c>
      <c r="CA346" s="1570" t="s">
        <v>35</v>
      </c>
      <c r="CB346" s="1570" t="s">
        <v>35</v>
      </c>
      <c r="CC346" s="1570" t="s">
        <v>35</v>
      </c>
      <c r="CD346" s="1570" t="s">
        <v>35</v>
      </c>
      <c r="CE346" s="1570" t="s">
        <v>35</v>
      </c>
      <c r="CF346" s="1570" t="s">
        <v>35</v>
      </c>
      <c r="CG346" s="1570" t="s">
        <v>35</v>
      </c>
      <c r="CH346" s="1900"/>
      <c r="CI346" s="1900"/>
      <c r="CJ346" s="1900"/>
      <c r="CK346" s="1900"/>
      <c r="CL346" s="1900"/>
      <c r="CM346" s="1900"/>
      <c r="CN346" s="1900"/>
      <c r="CO346" s="1900"/>
      <c r="CP346" s="1900"/>
      <c r="CQ346" s="1900"/>
      <c r="CR346" s="1900"/>
      <c r="CS346" s="1900"/>
      <c r="CT346" s="1900"/>
      <c r="CU346" s="1900"/>
      <c r="CV346" s="1900"/>
      <c r="CW346" s="1900"/>
      <c r="CX346" s="1900"/>
      <c r="CY346" s="1900"/>
      <c r="CZ346" s="1900"/>
    </row>
    <row r="347" spans="2:104" s="807" customFormat="1" ht="15" customHeight="1" x14ac:dyDescent="0.2">
      <c r="B347" s="806"/>
      <c r="AH347" s="240"/>
      <c r="AI347" s="240"/>
      <c r="AJ347" s="240"/>
      <c r="AK347" s="240"/>
      <c r="AL347" s="240"/>
      <c r="AM347" s="240"/>
      <c r="AN347" s="240"/>
      <c r="AO347" s="240"/>
      <c r="AP347" s="240"/>
      <c r="AQ347" s="240"/>
      <c r="AR347" s="240"/>
      <c r="AS347" s="240"/>
      <c r="AT347" s="240"/>
      <c r="AU347" s="240"/>
      <c r="AV347" s="240"/>
      <c r="AW347" s="240"/>
      <c r="AX347" s="240"/>
      <c r="AY347" s="240"/>
      <c r="AZ347" s="240"/>
      <c r="BA347" s="2423" t="s">
        <v>150</v>
      </c>
      <c r="BB347" s="177" t="s">
        <v>49</v>
      </c>
      <c r="BC347" s="1492" t="s">
        <v>35</v>
      </c>
      <c r="BD347" s="1512" t="s">
        <v>35</v>
      </c>
      <c r="BE347" s="1512" t="s">
        <v>35</v>
      </c>
      <c r="BF347" s="1512" t="s">
        <v>35</v>
      </c>
      <c r="BG347" s="1532" t="s">
        <v>35</v>
      </c>
      <c r="BH347" s="1551" t="s">
        <v>35</v>
      </c>
      <c r="BI347" s="1512" t="s">
        <v>35</v>
      </c>
      <c r="BJ347" s="1512" t="s">
        <v>35</v>
      </c>
      <c r="BK347" s="1512" t="s">
        <v>35</v>
      </c>
      <c r="BL347" s="1532" t="s">
        <v>35</v>
      </c>
      <c r="BM347" s="1551" t="s">
        <v>35</v>
      </c>
      <c r="BN347" s="1512" t="s">
        <v>35</v>
      </c>
      <c r="BO347" s="1512" t="s">
        <v>35</v>
      </c>
      <c r="BP347" s="1512" t="s">
        <v>35</v>
      </c>
      <c r="BQ347" s="1532" t="s">
        <v>35</v>
      </c>
      <c r="BR347" s="1551" t="s">
        <v>35</v>
      </c>
      <c r="BS347" s="1512" t="s">
        <v>35</v>
      </c>
      <c r="BT347" s="1512" t="s">
        <v>35</v>
      </c>
      <c r="BU347" s="1512" t="s">
        <v>35</v>
      </c>
      <c r="BV347" s="1512" t="s">
        <v>35</v>
      </c>
      <c r="BW347" s="1512" t="s">
        <v>35</v>
      </c>
      <c r="BX347" s="1512" t="s">
        <v>35</v>
      </c>
      <c r="BY347" s="1570" t="s">
        <v>35</v>
      </c>
      <c r="BZ347" s="1570" t="s">
        <v>35</v>
      </c>
      <c r="CA347" s="1570" t="s">
        <v>35</v>
      </c>
      <c r="CB347" s="1570" t="s">
        <v>35</v>
      </c>
      <c r="CC347" s="1570" t="s">
        <v>35</v>
      </c>
      <c r="CD347" s="1570" t="s">
        <v>35</v>
      </c>
      <c r="CE347" s="1570" t="s">
        <v>35</v>
      </c>
      <c r="CF347" s="1570" t="s">
        <v>35</v>
      </c>
      <c r="CG347" s="1570" t="s">
        <v>35</v>
      </c>
      <c r="CH347" s="1900"/>
      <c r="CI347" s="1900"/>
      <c r="CJ347" s="1900"/>
      <c r="CK347" s="1900"/>
      <c r="CL347" s="1900"/>
      <c r="CM347" s="1900"/>
      <c r="CN347" s="1900"/>
      <c r="CO347" s="1900"/>
      <c r="CP347" s="1900"/>
      <c r="CQ347" s="1900"/>
      <c r="CR347" s="1900"/>
      <c r="CS347" s="1900"/>
      <c r="CT347" s="1900"/>
      <c r="CU347" s="1900"/>
      <c r="CV347" s="1900"/>
      <c r="CW347" s="1900"/>
      <c r="CX347" s="1900"/>
      <c r="CY347" s="1900"/>
      <c r="CZ347" s="1900"/>
    </row>
    <row r="348" spans="2:104" s="807" customFormat="1" ht="15" customHeight="1" x14ac:dyDescent="0.2">
      <c r="B348" s="806"/>
      <c r="AH348" s="240"/>
      <c r="AI348" s="240"/>
      <c r="AJ348" s="240"/>
      <c r="AK348" s="240"/>
      <c r="AL348" s="240"/>
      <c r="AM348" s="240"/>
      <c r="AN348" s="240"/>
      <c r="AO348" s="240"/>
      <c r="AP348" s="240"/>
      <c r="AQ348" s="240"/>
      <c r="AR348" s="240"/>
      <c r="AS348" s="240"/>
      <c r="AT348" s="240"/>
      <c r="AU348" s="240"/>
      <c r="AV348" s="240"/>
      <c r="AW348" s="240"/>
      <c r="AX348" s="240"/>
      <c r="AY348" s="240"/>
      <c r="AZ348" s="240"/>
      <c r="BA348" s="2422"/>
      <c r="BB348" s="177" t="s">
        <v>48</v>
      </c>
      <c r="BC348" s="1492" t="s">
        <v>35</v>
      </c>
      <c r="BD348" s="1512" t="s">
        <v>35</v>
      </c>
      <c r="BE348" s="1512" t="s">
        <v>35</v>
      </c>
      <c r="BF348" s="1512" t="s">
        <v>35</v>
      </c>
      <c r="BG348" s="1532" t="s">
        <v>35</v>
      </c>
      <c r="BH348" s="1551" t="s">
        <v>35</v>
      </c>
      <c r="BI348" s="1512" t="s">
        <v>35</v>
      </c>
      <c r="BJ348" s="1512" t="s">
        <v>35</v>
      </c>
      <c r="BK348" s="1512" t="s">
        <v>35</v>
      </c>
      <c r="BL348" s="1532" t="s">
        <v>35</v>
      </c>
      <c r="BM348" s="1551" t="s">
        <v>35</v>
      </c>
      <c r="BN348" s="1512" t="s">
        <v>35</v>
      </c>
      <c r="BO348" s="1512" t="s">
        <v>35</v>
      </c>
      <c r="BP348" s="1512" t="s">
        <v>35</v>
      </c>
      <c r="BQ348" s="1532" t="s">
        <v>35</v>
      </c>
      <c r="BR348" s="1551" t="s">
        <v>35</v>
      </c>
      <c r="BS348" s="1512" t="s">
        <v>35</v>
      </c>
      <c r="BT348" s="1512" t="s">
        <v>35</v>
      </c>
      <c r="BU348" s="1512" t="s">
        <v>35</v>
      </c>
      <c r="BV348" s="1512" t="s">
        <v>35</v>
      </c>
      <c r="BW348" s="1512" t="s">
        <v>35</v>
      </c>
      <c r="BX348" s="1512" t="s">
        <v>35</v>
      </c>
      <c r="BY348" s="1570" t="s">
        <v>35</v>
      </c>
      <c r="BZ348" s="1570" t="s">
        <v>35</v>
      </c>
      <c r="CA348" s="1570" t="s">
        <v>35</v>
      </c>
      <c r="CB348" s="1570" t="s">
        <v>35</v>
      </c>
      <c r="CC348" s="1570" t="s">
        <v>35</v>
      </c>
      <c r="CD348" s="1570" t="s">
        <v>35</v>
      </c>
      <c r="CE348" s="1570" t="s">
        <v>35</v>
      </c>
      <c r="CF348" s="1570" t="s">
        <v>35</v>
      </c>
      <c r="CG348" s="1570" t="s">
        <v>35</v>
      </c>
      <c r="CH348" s="1900"/>
      <c r="CI348" s="1900"/>
      <c r="CJ348" s="1900"/>
      <c r="CK348" s="1900"/>
      <c r="CL348" s="1900"/>
      <c r="CM348" s="1900"/>
      <c r="CN348" s="1900"/>
      <c r="CO348" s="1900"/>
      <c r="CP348" s="1900"/>
      <c r="CQ348" s="1900"/>
      <c r="CR348" s="1900"/>
      <c r="CS348" s="1900"/>
      <c r="CT348" s="1900"/>
      <c r="CU348" s="1900"/>
      <c r="CV348" s="1900"/>
      <c r="CW348" s="1900"/>
      <c r="CX348" s="1900"/>
      <c r="CY348" s="1900"/>
      <c r="CZ348" s="1900"/>
    </row>
    <row r="349" spans="2:104" s="807" customFormat="1" ht="15" customHeight="1" x14ac:dyDescent="0.2">
      <c r="B349" s="806"/>
      <c r="AH349" s="240"/>
      <c r="AI349" s="240"/>
      <c r="AJ349" s="240"/>
      <c r="AK349" s="240"/>
      <c r="AL349" s="240"/>
      <c r="AM349" s="240"/>
      <c r="AN349" s="240"/>
      <c r="AO349" s="240"/>
      <c r="AP349" s="240"/>
      <c r="AQ349" s="240"/>
      <c r="AR349" s="240"/>
      <c r="AS349" s="240"/>
      <c r="AT349" s="240"/>
      <c r="AU349" s="240"/>
      <c r="AV349" s="240"/>
      <c r="AW349" s="240"/>
      <c r="AX349" s="240"/>
      <c r="AY349" s="240"/>
      <c r="AZ349" s="240"/>
      <c r="BA349" s="2423" t="s">
        <v>151</v>
      </c>
      <c r="BB349" s="177" t="s">
        <v>49</v>
      </c>
      <c r="BC349" s="1492" t="s">
        <v>35</v>
      </c>
      <c r="BD349" s="1512" t="s">
        <v>35</v>
      </c>
      <c r="BE349" s="1512" t="s">
        <v>35</v>
      </c>
      <c r="BF349" s="1512" t="s">
        <v>35</v>
      </c>
      <c r="BG349" s="1532" t="s">
        <v>35</v>
      </c>
      <c r="BH349" s="1551" t="s">
        <v>35</v>
      </c>
      <c r="BI349" s="1512" t="s">
        <v>35</v>
      </c>
      <c r="BJ349" s="1512" t="s">
        <v>35</v>
      </c>
      <c r="BK349" s="1512" t="s">
        <v>35</v>
      </c>
      <c r="BL349" s="1532" t="s">
        <v>35</v>
      </c>
      <c r="BM349" s="1551" t="s">
        <v>35</v>
      </c>
      <c r="BN349" s="1512" t="s">
        <v>35</v>
      </c>
      <c r="BO349" s="1512" t="s">
        <v>35</v>
      </c>
      <c r="BP349" s="1512" t="s">
        <v>35</v>
      </c>
      <c r="BQ349" s="1532" t="s">
        <v>35</v>
      </c>
      <c r="BR349" s="1551" t="s">
        <v>35</v>
      </c>
      <c r="BS349" s="1512" t="s">
        <v>35</v>
      </c>
      <c r="BT349" s="1512" t="s">
        <v>35</v>
      </c>
      <c r="BU349" s="1512" t="s">
        <v>35</v>
      </c>
      <c r="BV349" s="1512" t="s">
        <v>35</v>
      </c>
      <c r="BW349" s="1512" t="s">
        <v>35</v>
      </c>
      <c r="BX349" s="1512" t="s">
        <v>35</v>
      </c>
      <c r="BY349" s="1570" t="s">
        <v>35</v>
      </c>
      <c r="BZ349" s="1570" t="s">
        <v>35</v>
      </c>
      <c r="CA349" s="1570" t="s">
        <v>35</v>
      </c>
      <c r="CB349" s="1570" t="s">
        <v>35</v>
      </c>
      <c r="CC349" s="1570" t="s">
        <v>35</v>
      </c>
      <c r="CD349" s="1570" t="s">
        <v>35</v>
      </c>
      <c r="CE349" s="1570" t="s">
        <v>35</v>
      </c>
      <c r="CF349" s="1570" t="s">
        <v>35</v>
      </c>
      <c r="CG349" s="1570" t="s">
        <v>35</v>
      </c>
      <c r="CH349" s="1900"/>
      <c r="CI349" s="1900"/>
      <c r="CJ349" s="1900"/>
      <c r="CK349" s="1900"/>
      <c r="CL349" s="1900"/>
      <c r="CM349" s="1900"/>
      <c r="CN349" s="1900"/>
      <c r="CO349" s="1900"/>
      <c r="CP349" s="1900"/>
      <c r="CQ349" s="1900"/>
      <c r="CR349" s="1900"/>
      <c r="CS349" s="1900"/>
      <c r="CT349" s="1900"/>
      <c r="CU349" s="1900"/>
      <c r="CV349" s="1900"/>
      <c r="CW349" s="1900"/>
      <c r="CX349" s="1900"/>
      <c r="CY349" s="1900"/>
      <c r="CZ349" s="1900"/>
    </row>
    <row r="350" spans="2:104" s="807" customFormat="1" ht="15" customHeight="1" x14ac:dyDescent="0.2">
      <c r="B350" s="806"/>
      <c r="AH350" s="240"/>
      <c r="AI350" s="240"/>
      <c r="AJ350" s="240"/>
      <c r="AK350" s="240"/>
      <c r="AL350" s="240"/>
      <c r="AM350" s="240"/>
      <c r="AN350" s="240"/>
      <c r="AO350" s="240"/>
      <c r="AP350" s="240"/>
      <c r="AQ350" s="240"/>
      <c r="AR350" s="240"/>
      <c r="AS350" s="240"/>
      <c r="AT350" s="240"/>
      <c r="AU350" s="240"/>
      <c r="AV350" s="240"/>
      <c r="AW350" s="240"/>
      <c r="AX350" s="240"/>
      <c r="AY350" s="240"/>
      <c r="AZ350" s="240"/>
      <c r="BA350" s="2422"/>
      <c r="BB350" s="177" t="s">
        <v>48</v>
      </c>
      <c r="BC350" s="1492" t="s">
        <v>35</v>
      </c>
      <c r="BD350" s="1512" t="s">
        <v>35</v>
      </c>
      <c r="BE350" s="1512" t="s">
        <v>35</v>
      </c>
      <c r="BF350" s="1512" t="s">
        <v>35</v>
      </c>
      <c r="BG350" s="1532" t="s">
        <v>35</v>
      </c>
      <c r="BH350" s="1551" t="s">
        <v>35</v>
      </c>
      <c r="BI350" s="1512" t="s">
        <v>35</v>
      </c>
      <c r="BJ350" s="1512" t="s">
        <v>35</v>
      </c>
      <c r="BK350" s="1512" t="s">
        <v>35</v>
      </c>
      <c r="BL350" s="1532" t="s">
        <v>35</v>
      </c>
      <c r="BM350" s="1551" t="s">
        <v>35</v>
      </c>
      <c r="BN350" s="1512" t="s">
        <v>35</v>
      </c>
      <c r="BO350" s="1512" t="s">
        <v>35</v>
      </c>
      <c r="BP350" s="1512" t="s">
        <v>35</v>
      </c>
      <c r="BQ350" s="1532" t="s">
        <v>35</v>
      </c>
      <c r="BR350" s="1551" t="s">
        <v>35</v>
      </c>
      <c r="BS350" s="1512" t="s">
        <v>35</v>
      </c>
      <c r="BT350" s="1512" t="s">
        <v>35</v>
      </c>
      <c r="BU350" s="1512" t="s">
        <v>35</v>
      </c>
      <c r="BV350" s="1512" t="s">
        <v>35</v>
      </c>
      <c r="BW350" s="1512" t="s">
        <v>35</v>
      </c>
      <c r="BX350" s="1512" t="s">
        <v>35</v>
      </c>
      <c r="BY350" s="1570" t="s">
        <v>35</v>
      </c>
      <c r="BZ350" s="1570" t="s">
        <v>35</v>
      </c>
      <c r="CA350" s="1570" t="s">
        <v>35</v>
      </c>
      <c r="CB350" s="1570" t="s">
        <v>35</v>
      </c>
      <c r="CC350" s="1570" t="s">
        <v>35</v>
      </c>
      <c r="CD350" s="1570" t="s">
        <v>35</v>
      </c>
      <c r="CE350" s="1570" t="s">
        <v>35</v>
      </c>
      <c r="CF350" s="1570" t="s">
        <v>35</v>
      </c>
      <c r="CG350" s="1570" t="s">
        <v>35</v>
      </c>
      <c r="CH350" s="1900"/>
      <c r="CI350" s="1900"/>
      <c r="CJ350" s="1900"/>
      <c r="CK350" s="1900"/>
      <c r="CL350" s="1900"/>
      <c r="CM350" s="1900"/>
      <c r="CN350" s="1900"/>
      <c r="CO350" s="1900"/>
      <c r="CP350" s="1900"/>
      <c r="CQ350" s="1900"/>
      <c r="CR350" s="1900"/>
      <c r="CS350" s="1900"/>
      <c r="CT350" s="1900"/>
      <c r="CU350" s="1900"/>
      <c r="CV350" s="1900"/>
      <c r="CW350" s="1900"/>
      <c r="CX350" s="1900"/>
      <c r="CY350" s="1900"/>
      <c r="CZ350" s="1900"/>
    </row>
    <row r="351" spans="2:104" s="807" customFormat="1" ht="15" customHeight="1" x14ac:dyDescent="0.2">
      <c r="B351" s="806"/>
      <c r="AH351" s="240"/>
      <c r="AI351" s="240"/>
      <c r="AJ351" s="240"/>
      <c r="AK351" s="240"/>
      <c r="AL351" s="240"/>
      <c r="AM351" s="240"/>
      <c r="AN351" s="240"/>
      <c r="AO351" s="240"/>
      <c r="AP351" s="240"/>
      <c r="AQ351" s="240"/>
      <c r="AR351" s="240"/>
      <c r="AS351" s="240"/>
      <c r="AT351" s="240"/>
      <c r="AU351" s="240"/>
      <c r="AV351" s="240"/>
      <c r="AW351" s="240"/>
      <c r="AX351" s="240"/>
      <c r="AY351" s="240"/>
      <c r="AZ351" s="240"/>
      <c r="BA351" s="2423" t="s">
        <v>152</v>
      </c>
      <c r="BB351" s="177" t="s">
        <v>49</v>
      </c>
      <c r="BC351" s="1492" t="s">
        <v>35</v>
      </c>
      <c r="BD351" s="1512" t="s">
        <v>35</v>
      </c>
      <c r="BE351" s="1512" t="s">
        <v>35</v>
      </c>
      <c r="BF351" s="1512" t="s">
        <v>35</v>
      </c>
      <c r="BG351" s="1532" t="s">
        <v>35</v>
      </c>
      <c r="BH351" s="1551" t="s">
        <v>35</v>
      </c>
      <c r="BI351" s="1512" t="s">
        <v>35</v>
      </c>
      <c r="BJ351" s="1512" t="s">
        <v>35</v>
      </c>
      <c r="BK351" s="1512" t="s">
        <v>35</v>
      </c>
      <c r="BL351" s="1532" t="s">
        <v>35</v>
      </c>
      <c r="BM351" s="1551" t="s">
        <v>35</v>
      </c>
      <c r="BN351" s="1512" t="s">
        <v>35</v>
      </c>
      <c r="BO351" s="1512" t="s">
        <v>35</v>
      </c>
      <c r="BP351" s="1512" t="s">
        <v>35</v>
      </c>
      <c r="BQ351" s="1532" t="s">
        <v>35</v>
      </c>
      <c r="BR351" s="1551" t="s">
        <v>35</v>
      </c>
      <c r="BS351" s="1512" t="s">
        <v>35</v>
      </c>
      <c r="BT351" s="1512" t="s">
        <v>35</v>
      </c>
      <c r="BU351" s="1512" t="s">
        <v>35</v>
      </c>
      <c r="BV351" s="1512" t="s">
        <v>35</v>
      </c>
      <c r="BW351" s="1512" t="s">
        <v>35</v>
      </c>
      <c r="BX351" s="1512" t="s">
        <v>35</v>
      </c>
      <c r="BY351" s="1570" t="s">
        <v>35</v>
      </c>
      <c r="BZ351" s="1570" t="s">
        <v>35</v>
      </c>
      <c r="CA351" s="1570" t="s">
        <v>35</v>
      </c>
      <c r="CB351" s="1570" t="s">
        <v>35</v>
      </c>
      <c r="CC351" s="1570" t="s">
        <v>35</v>
      </c>
      <c r="CD351" s="1570" t="s">
        <v>35</v>
      </c>
      <c r="CE351" s="1570" t="s">
        <v>35</v>
      </c>
      <c r="CF351" s="1570" t="s">
        <v>35</v>
      </c>
      <c r="CG351" s="1570" t="s">
        <v>35</v>
      </c>
      <c r="CH351" s="1900"/>
      <c r="CI351" s="1900"/>
      <c r="CJ351" s="1900"/>
      <c r="CK351" s="1900"/>
      <c r="CL351" s="1900"/>
      <c r="CM351" s="1900"/>
      <c r="CN351" s="1900"/>
      <c r="CO351" s="1900"/>
      <c r="CP351" s="1900"/>
      <c r="CQ351" s="1900"/>
      <c r="CR351" s="1900"/>
      <c r="CS351" s="1900"/>
      <c r="CT351" s="1900"/>
      <c r="CU351" s="1900"/>
      <c r="CV351" s="1900"/>
      <c r="CW351" s="1900"/>
      <c r="CX351" s="1900"/>
      <c r="CY351" s="1900"/>
      <c r="CZ351" s="1900"/>
    </row>
    <row r="352" spans="2:104" s="807" customFormat="1" ht="15" customHeight="1" x14ac:dyDescent="0.2">
      <c r="B352" s="806"/>
      <c r="AH352" s="240"/>
      <c r="AI352" s="240"/>
      <c r="AJ352" s="240"/>
      <c r="AK352" s="240"/>
      <c r="AL352" s="240"/>
      <c r="AM352" s="240"/>
      <c r="AN352" s="240"/>
      <c r="AO352" s="240"/>
      <c r="AP352" s="240"/>
      <c r="AQ352" s="240"/>
      <c r="AR352" s="240"/>
      <c r="AS352" s="240"/>
      <c r="AT352" s="240"/>
      <c r="AU352" s="240"/>
      <c r="AV352" s="240"/>
      <c r="AW352" s="240"/>
      <c r="AX352" s="240"/>
      <c r="AY352" s="240"/>
      <c r="AZ352" s="240"/>
      <c r="BA352" s="2422"/>
      <c r="BB352" s="177" t="s">
        <v>48</v>
      </c>
      <c r="BC352" s="1492" t="s">
        <v>35</v>
      </c>
      <c r="BD352" s="1512" t="s">
        <v>35</v>
      </c>
      <c r="BE352" s="1512" t="s">
        <v>35</v>
      </c>
      <c r="BF352" s="1512" t="s">
        <v>35</v>
      </c>
      <c r="BG352" s="1532" t="s">
        <v>35</v>
      </c>
      <c r="BH352" s="1551" t="s">
        <v>35</v>
      </c>
      <c r="BI352" s="1512" t="s">
        <v>35</v>
      </c>
      <c r="BJ352" s="1512" t="s">
        <v>35</v>
      </c>
      <c r="BK352" s="1512" t="s">
        <v>35</v>
      </c>
      <c r="BL352" s="1532" t="s">
        <v>35</v>
      </c>
      <c r="BM352" s="1551" t="s">
        <v>35</v>
      </c>
      <c r="BN352" s="1512" t="s">
        <v>35</v>
      </c>
      <c r="BO352" s="1512" t="s">
        <v>35</v>
      </c>
      <c r="BP352" s="1512" t="s">
        <v>35</v>
      </c>
      <c r="BQ352" s="1532" t="s">
        <v>35</v>
      </c>
      <c r="BR352" s="1551" t="s">
        <v>35</v>
      </c>
      <c r="BS352" s="1512" t="s">
        <v>35</v>
      </c>
      <c r="BT352" s="1512" t="s">
        <v>35</v>
      </c>
      <c r="BU352" s="1512" t="s">
        <v>35</v>
      </c>
      <c r="BV352" s="1512" t="s">
        <v>35</v>
      </c>
      <c r="BW352" s="1512" t="s">
        <v>35</v>
      </c>
      <c r="BX352" s="1512" t="s">
        <v>35</v>
      </c>
      <c r="BY352" s="1570" t="s">
        <v>35</v>
      </c>
      <c r="BZ352" s="1570" t="s">
        <v>35</v>
      </c>
      <c r="CA352" s="1570" t="s">
        <v>35</v>
      </c>
      <c r="CB352" s="1570" t="s">
        <v>35</v>
      </c>
      <c r="CC352" s="1570" t="s">
        <v>35</v>
      </c>
      <c r="CD352" s="1570" t="s">
        <v>35</v>
      </c>
      <c r="CE352" s="1570" t="s">
        <v>35</v>
      </c>
      <c r="CF352" s="1570" t="s">
        <v>35</v>
      </c>
      <c r="CG352" s="1570" t="s">
        <v>35</v>
      </c>
      <c r="CH352" s="1900"/>
      <c r="CI352" s="1900"/>
      <c r="CJ352" s="1900"/>
      <c r="CK352" s="1900"/>
      <c r="CL352" s="1900"/>
      <c r="CM352" s="1900"/>
      <c r="CN352" s="1900"/>
      <c r="CO352" s="1900"/>
      <c r="CP352" s="1900"/>
      <c r="CQ352" s="1900"/>
      <c r="CR352" s="1900"/>
      <c r="CS352" s="1900"/>
      <c r="CT352" s="1900"/>
      <c r="CU352" s="1900"/>
      <c r="CV352" s="1900"/>
      <c r="CW352" s="1900"/>
      <c r="CX352" s="1900"/>
      <c r="CY352" s="1900"/>
      <c r="CZ352" s="1900"/>
    </row>
    <row r="353" spans="2:104" s="807" customFormat="1" ht="15" customHeight="1" x14ac:dyDescent="0.2">
      <c r="B353" s="806"/>
      <c r="AH353" s="240"/>
      <c r="AI353" s="240"/>
      <c r="AJ353" s="240"/>
      <c r="AK353" s="240"/>
      <c r="AL353" s="240"/>
      <c r="AM353" s="240"/>
      <c r="AN353" s="240"/>
      <c r="AO353" s="240"/>
      <c r="AP353" s="240"/>
      <c r="AQ353" s="240"/>
      <c r="AR353" s="240"/>
      <c r="AS353" s="240"/>
      <c r="AT353" s="240"/>
      <c r="AU353" s="240"/>
      <c r="AV353" s="240"/>
      <c r="AW353" s="240"/>
      <c r="AX353" s="240"/>
      <c r="AY353" s="240"/>
      <c r="AZ353" s="240"/>
      <c r="BA353" s="2423" t="s">
        <v>141</v>
      </c>
      <c r="BB353" s="177" t="s">
        <v>49</v>
      </c>
      <c r="BC353" s="1492" t="s">
        <v>35</v>
      </c>
      <c r="BD353" s="1512" t="s">
        <v>35</v>
      </c>
      <c r="BE353" s="1512" t="s">
        <v>35</v>
      </c>
      <c r="BF353" s="1512" t="s">
        <v>35</v>
      </c>
      <c r="BG353" s="1532" t="s">
        <v>35</v>
      </c>
      <c r="BH353" s="1551" t="s">
        <v>35</v>
      </c>
      <c r="BI353" s="1512" t="s">
        <v>35</v>
      </c>
      <c r="BJ353" s="1512" t="s">
        <v>35</v>
      </c>
      <c r="BK353" s="1512" t="s">
        <v>35</v>
      </c>
      <c r="BL353" s="1532" t="s">
        <v>35</v>
      </c>
      <c r="BM353" s="1551" t="s">
        <v>35</v>
      </c>
      <c r="BN353" s="1512" t="s">
        <v>35</v>
      </c>
      <c r="BO353" s="1512" t="s">
        <v>35</v>
      </c>
      <c r="BP353" s="1512" t="s">
        <v>35</v>
      </c>
      <c r="BQ353" s="1532" t="s">
        <v>35</v>
      </c>
      <c r="BR353" s="1551" t="s">
        <v>35</v>
      </c>
      <c r="BS353" s="1512" t="s">
        <v>35</v>
      </c>
      <c r="BT353" s="1512" t="s">
        <v>35</v>
      </c>
      <c r="BU353" s="1512" t="s">
        <v>35</v>
      </c>
      <c r="BV353" s="1512" t="s">
        <v>35</v>
      </c>
      <c r="BW353" s="1512" t="s">
        <v>35</v>
      </c>
      <c r="BX353" s="1512" t="s">
        <v>35</v>
      </c>
      <c r="BY353" s="1570" t="s">
        <v>35</v>
      </c>
      <c r="BZ353" s="1570" t="s">
        <v>35</v>
      </c>
      <c r="CA353" s="1570" t="s">
        <v>35</v>
      </c>
      <c r="CB353" s="1570" t="s">
        <v>35</v>
      </c>
      <c r="CC353" s="1570" t="s">
        <v>35</v>
      </c>
      <c r="CD353" s="1570" t="s">
        <v>35</v>
      </c>
      <c r="CE353" s="1570" t="s">
        <v>35</v>
      </c>
      <c r="CF353" s="1570" t="s">
        <v>35</v>
      </c>
      <c r="CG353" s="1570" t="s">
        <v>35</v>
      </c>
      <c r="CH353" s="1900"/>
      <c r="CI353" s="1900"/>
      <c r="CJ353" s="1900"/>
      <c r="CK353" s="1900"/>
      <c r="CL353" s="1900"/>
      <c r="CM353" s="1900"/>
      <c r="CN353" s="1900"/>
      <c r="CO353" s="1900"/>
      <c r="CP353" s="1900"/>
      <c r="CQ353" s="1900"/>
      <c r="CR353" s="1900"/>
      <c r="CS353" s="1900"/>
      <c r="CT353" s="1900"/>
      <c r="CU353" s="1900"/>
      <c r="CV353" s="1900"/>
      <c r="CW353" s="1900"/>
      <c r="CX353" s="1900"/>
      <c r="CY353" s="1900"/>
      <c r="CZ353" s="1900"/>
    </row>
    <row r="354" spans="2:104" s="807" customFormat="1" ht="15" customHeight="1" x14ac:dyDescent="0.2">
      <c r="B354" s="806"/>
      <c r="AH354" s="240"/>
      <c r="AI354" s="240"/>
      <c r="AJ354" s="240"/>
      <c r="AK354" s="240"/>
      <c r="AL354" s="240"/>
      <c r="AM354" s="240"/>
      <c r="AN354" s="240"/>
      <c r="AO354" s="240"/>
      <c r="AP354" s="240"/>
      <c r="AQ354" s="240"/>
      <c r="AR354" s="240"/>
      <c r="AS354" s="240"/>
      <c r="AT354" s="240"/>
      <c r="AU354" s="240"/>
      <c r="AV354" s="240"/>
      <c r="AW354" s="240"/>
      <c r="AX354" s="240"/>
      <c r="AY354" s="240"/>
      <c r="AZ354" s="240"/>
      <c r="BA354" s="2433"/>
      <c r="BB354" s="178" t="s">
        <v>48</v>
      </c>
      <c r="BC354" s="1493" t="s">
        <v>35</v>
      </c>
      <c r="BD354" s="1513" t="s">
        <v>35</v>
      </c>
      <c r="BE354" s="1513" t="s">
        <v>35</v>
      </c>
      <c r="BF354" s="1513" t="s">
        <v>35</v>
      </c>
      <c r="BG354" s="1533" t="s">
        <v>35</v>
      </c>
      <c r="BH354" s="1552" t="s">
        <v>35</v>
      </c>
      <c r="BI354" s="1513" t="s">
        <v>35</v>
      </c>
      <c r="BJ354" s="1513" t="s">
        <v>35</v>
      </c>
      <c r="BK354" s="1513" t="s">
        <v>35</v>
      </c>
      <c r="BL354" s="1533" t="s">
        <v>35</v>
      </c>
      <c r="BM354" s="1552" t="s">
        <v>35</v>
      </c>
      <c r="BN354" s="1513" t="s">
        <v>35</v>
      </c>
      <c r="BO354" s="1513" t="s">
        <v>35</v>
      </c>
      <c r="BP354" s="1513" t="s">
        <v>35</v>
      </c>
      <c r="BQ354" s="1533" t="s">
        <v>35</v>
      </c>
      <c r="BR354" s="1552" t="s">
        <v>35</v>
      </c>
      <c r="BS354" s="1513" t="s">
        <v>35</v>
      </c>
      <c r="BT354" s="1513" t="s">
        <v>35</v>
      </c>
      <c r="BU354" s="1513" t="s">
        <v>35</v>
      </c>
      <c r="BV354" s="1513" t="s">
        <v>35</v>
      </c>
      <c r="BW354" s="1513" t="s">
        <v>35</v>
      </c>
      <c r="BX354" s="1513" t="s">
        <v>35</v>
      </c>
      <c r="BY354" s="1571" t="s">
        <v>35</v>
      </c>
      <c r="BZ354" s="1571" t="s">
        <v>35</v>
      </c>
      <c r="CA354" s="1571" t="s">
        <v>35</v>
      </c>
      <c r="CB354" s="1571" t="s">
        <v>35</v>
      </c>
      <c r="CC354" s="1571" t="s">
        <v>35</v>
      </c>
      <c r="CD354" s="1571" t="s">
        <v>35</v>
      </c>
      <c r="CE354" s="1571" t="s">
        <v>35</v>
      </c>
      <c r="CF354" s="1571" t="s">
        <v>35</v>
      </c>
      <c r="CG354" s="1571" t="s">
        <v>35</v>
      </c>
      <c r="CH354" s="1901"/>
      <c r="CI354" s="1901"/>
      <c r="CJ354" s="1901"/>
      <c r="CK354" s="1901"/>
      <c r="CL354" s="1901"/>
      <c r="CM354" s="1901"/>
      <c r="CN354" s="1901"/>
      <c r="CO354" s="1901"/>
      <c r="CP354" s="1901"/>
      <c r="CQ354" s="1901"/>
      <c r="CR354" s="1901"/>
      <c r="CS354" s="1901"/>
      <c r="CT354" s="1901"/>
      <c r="CU354" s="1901"/>
      <c r="CV354" s="1901"/>
      <c r="CW354" s="1901"/>
      <c r="CX354" s="1901"/>
      <c r="CY354" s="1901"/>
      <c r="CZ354" s="1901"/>
    </row>
    <row r="355" spans="2:104" s="807" customFormat="1" ht="15" customHeight="1" x14ac:dyDescent="0.2">
      <c r="B355" s="806"/>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pans="2:104" s="807" customFormat="1" ht="15" customHeight="1" x14ac:dyDescent="0.2">
      <c r="B356" s="806"/>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pans="2:104" s="131" customFormat="1" ht="15" customHeight="1" x14ac:dyDescent="0.2">
      <c r="B357" s="133"/>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pans="2:104" s="131" customFormat="1" ht="15" customHeight="1" x14ac:dyDescent="0.2">
      <c r="B358" s="133"/>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pans="2:104" s="131" customFormat="1" ht="15" customHeight="1" x14ac:dyDescent="0.2">
      <c r="B359" s="133"/>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pans="2:104" s="131" customFormat="1" ht="15" customHeight="1" x14ac:dyDescent="0.2">
      <c r="B360" s="133"/>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pans="2:104" s="131" customFormat="1" ht="15" customHeight="1" x14ac:dyDescent="0.2">
      <c r="B361" s="133"/>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pans="2:104" s="131" customFormat="1" ht="15" customHeight="1" x14ac:dyDescent="0.2">
      <c r="B362" s="133"/>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pans="2:104" s="131" customFormat="1" ht="15" customHeight="1" x14ac:dyDescent="0.2">
      <c r="B363" s="133"/>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pans="2:104" s="131" customFormat="1" ht="15" customHeight="1" x14ac:dyDescent="0.2">
      <c r="B364" s="133"/>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pans="2:104" s="131" customFormat="1" ht="15" customHeight="1" x14ac:dyDescent="0.2">
      <c r="B365" s="133"/>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pans="2:104" s="131" customFormat="1" ht="15" customHeight="1" x14ac:dyDescent="0.2">
      <c r="B366" s="133"/>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pans="2:104" s="131" customFormat="1" ht="15" customHeight="1" x14ac:dyDescent="0.2">
      <c r="B367" s="133"/>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pans="2:104" s="131" customFormat="1" ht="15" customHeight="1" x14ac:dyDescent="0.2">
      <c r="B368" s="133"/>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pans="2:104" s="131" customFormat="1" ht="15" customHeight="1" x14ac:dyDescent="0.2">
      <c r="B369" s="133"/>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pans="2:104" s="131" customFormat="1" ht="15" customHeight="1" x14ac:dyDescent="0.2">
      <c r="B370" s="133"/>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pans="2:104" s="131" customFormat="1" ht="15" customHeight="1" x14ac:dyDescent="0.2">
      <c r="B371" s="133"/>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pans="2:104" s="131" customFormat="1" ht="15" customHeight="1" x14ac:dyDescent="0.2">
      <c r="B372" s="133"/>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pans="2:104" s="131" customFormat="1" ht="15" customHeight="1" x14ac:dyDescent="0.2">
      <c r="B373" s="133"/>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pans="2:104" s="131" customFormat="1" ht="15" customHeight="1" x14ac:dyDescent="0.2">
      <c r="B374" s="133"/>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pans="2:104" s="131" customFormat="1" ht="15" customHeight="1" x14ac:dyDescent="0.2">
      <c r="B375" s="133"/>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pans="2:104" s="131" customFormat="1" ht="15" customHeight="1" x14ac:dyDescent="0.2">
      <c r="B376" s="133"/>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pans="2:104" s="131" customFormat="1" ht="15" customHeight="1" x14ac:dyDescent="0.2">
      <c r="B377" s="133"/>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pans="2:104" s="131" customFormat="1" ht="15" customHeight="1" x14ac:dyDescent="0.2">
      <c r="B378" s="133"/>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pans="2:104" s="131" customFormat="1" ht="15" customHeight="1" x14ac:dyDescent="0.2">
      <c r="B379" s="133"/>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pans="2:104" s="131" customFormat="1" ht="15" customHeight="1" x14ac:dyDescent="0.2">
      <c r="B380" s="133"/>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pans="2:104" s="131" customFormat="1" ht="15" customHeight="1" x14ac:dyDescent="0.2">
      <c r="B381" s="133"/>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pans="2:104" s="131" customFormat="1" ht="15" customHeight="1" x14ac:dyDescent="0.2">
      <c r="B382" s="133"/>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pans="2:104" s="131" customFormat="1" ht="15" customHeight="1" x14ac:dyDescent="0.2">
      <c r="B383" s="133"/>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pans="2:104" s="131" customFormat="1" ht="15" customHeight="1" x14ac:dyDescent="0.2">
      <c r="B384" s="133"/>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pans="1:104" s="131" customFormat="1" ht="15" customHeight="1" x14ac:dyDescent="0.2">
      <c r="B385" s="133"/>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pans="1:104" s="131" customFormat="1" ht="15" customHeight="1" x14ac:dyDescent="0.2">
      <c r="B386" s="133"/>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pans="1:104" s="131" customFormat="1" ht="15" customHeight="1" x14ac:dyDescent="0.2">
      <c r="B387" s="133"/>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pans="1:104" s="131" customFormat="1" ht="15" customHeight="1" x14ac:dyDescent="0.2">
      <c r="B388" s="133"/>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pans="1:104" s="131" customFormat="1" ht="15" customHeight="1" x14ac:dyDescent="0.2">
      <c r="B389" s="133"/>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pans="1:104" s="807" customFormat="1" ht="15" customHeight="1" x14ac:dyDescent="0.2">
      <c r="B390" s="806"/>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pans="1:104" s="807" customFormat="1" ht="15" customHeight="1" x14ac:dyDescent="0.2">
      <c r="B391" s="806"/>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pans="1:104" s="807" customFormat="1" ht="15" customHeight="1" x14ac:dyDescent="0.2">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pans="1:104" s="807" customFormat="1" ht="15" customHeight="1" x14ac:dyDescent="0.2">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pans="1:104" s="807" customFormat="1" ht="15" customHeight="1" x14ac:dyDescent="0.2">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pans="1:104" s="807" customFormat="1" ht="15" customHeight="1" x14ac:dyDescent="0.2">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pans="1:104" s="807" customFormat="1" ht="15" customHeight="1" x14ac:dyDescent="0.2">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pans="1:104" s="807" customFormat="1" ht="15" customHeight="1" x14ac:dyDescent="0.2">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pans="1:104" s="807" customFormat="1" ht="15" customHeight="1" x14ac:dyDescent="0.2">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pans="1:104" s="827" customFormat="1" ht="15" customHeight="1" x14ac:dyDescent="0.25">
      <c r="A399" s="136"/>
      <c r="B399" s="136"/>
      <c r="C399" s="2292" t="s">
        <v>132</v>
      </c>
      <c r="D399" s="2293"/>
      <c r="E399" s="2293"/>
      <c r="F399" s="2293"/>
      <c r="G399" s="136"/>
      <c r="H399" s="2294" t="s">
        <v>133</v>
      </c>
      <c r="I399" s="2295"/>
      <c r="J399" s="2295"/>
      <c r="K399" s="2295"/>
      <c r="M399" s="2294" t="s">
        <v>134</v>
      </c>
      <c r="N399" s="2295"/>
      <c r="O399" s="2295"/>
      <c r="P399" s="229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pans="1:104" s="242" customFormat="1" ht="24" customHeight="1" x14ac:dyDescent="0.2">
      <c r="C400" s="2296" t="s">
        <v>202</v>
      </c>
      <c r="D400" s="2297"/>
      <c r="E400" s="2297"/>
      <c r="H400" s="2298" t="s">
        <v>202</v>
      </c>
      <c r="I400" s="2297"/>
      <c r="J400" s="2297"/>
      <c r="M400" s="2299" t="s">
        <v>202</v>
      </c>
      <c r="N400" s="2297"/>
      <c r="O400" s="2297"/>
      <c r="AH400" s="235"/>
      <c r="AI400" s="235"/>
      <c r="AJ400" s="235"/>
      <c r="AK400" s="235"/>
      <c r="AL400" s="235"/>
      <c r="AM400" s="235"/>
      <c r="AN400" s="235"/>
      <c r="AO400" s="235"/>
      <c r="AP400" s="235"/>
      <c r="AQ400" s="235"/>
      <c r="AR400" s="235"/>
      <c r="AS400" s="235"/>
      <c r="AT400" s="235"/>
      <c r="AU400" s="235"/>
      <c r="AV400" s="235"/>
      <c r="AW400" s="235"/>
      <c r="AX400" s="235"/>
      <c r="AY400" s="235"/>
      <c r="AZ400" s="235"/>
      <c r="BA400" s="827"/>
      <c r="BB400" s="136"/>
      <c r="BC400" s="827"/>
      <c r="BD400" s="827"/>
      <c r="BE400" s="827"/>
      <c r="BF400" s="827"/>
      <c r="BG400" s="827"/>
      <c r="BH400" s="827"/>
      <c r="BI400" s="827"/>
      <c r="BJ400" s="827"/>
      <c r="BK400" s="827"/>
      <c r="BL400" s="827"/>
      <c r="BM400" s="827"/>
      <c r="BN400" s="827"/>
      <c r="BO400" s="827"/>
      <c r="BP400" s="827"/>
      <c r="BQ400" s="827"/>
      <c r="BR400" s="827"/>
      <c r="BS400" s="827"/>
      <c r="BT400" s="827"/>
      <c r="BU400" s="827"/>
      <c r="BV400" s="827"/>
      <c r="BW400" s="827"/>
      <c r="BX400" s="827"/>
      <c r="BY400" s="827"/>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pans="2:104" s="242" customFormat="1" ht="25.15" customHeight="1" x14ac:dyDescent="0.2">
      <c r="C401" s="2300"/>
      <c r="D401" s="2297"/>
      <c r="E401" s="828" t="s">
        <v>203</v>
      </c>
      <c r="H401" s="2300"/>
      <c r="I401" s="2297"/>
      <c r="J401" s="829" t="s">
        <v>203</v>
      </c>
      <c r="M401" s="2300"/>
      <c r="N401" s="2297"/>
      <c r="O401" s="830" t="s">
        <v>203</v>
      </c>
      <c r="AH401" s="235"/>
      <c r="AI401" s="235"/>
      <c r="AJ401" s="235"/>
      <c r="AK401" s="235"/>
      <c r="AL401" s="235"/>
      <c r="AM401" s="235"/>
      <c r="AN401" s="235"/>
      <c r="AO401" s="235"/>
      <c r="AP401" s="235"/>
      <c r="AQ401" s="235"/>
      <c r="AR401" s="235"/>
      <c r="AS401" s="235"/>
      <c r="AT401" s="235"/>
      <c r="AU401" s="235"/>
      <c r="AV401" s="235"/>
      <c r="AW401" s="235"/>
      <c r="AX401" s="235"/>
      <c r="AY401" s="235"/>
      <c r="AZ401" s="235"/>
      <c r="BA401" s="827"/>
      <c r="BB401" s="136"/>
      <c r="BC401" s="827"/>
      <c r="BD401" s="827"/>
      <c r="BE401" s="827"/>
      <c r="BF401" s="827"/>
      <c r="BG401" s="827"/>
      <c r="BH401" s="827"/>
      <c r="BI401" s="827"/>
      <c r="BJ401" s="827"/>
      <c r="BK401" s="827"/>
      <c r="BL401" s="827"/>
      <c r="BM401" s="827"/>
      <c r="BN401" s="827"/>
      <c r="BO401" s="827"/>
      <c r="BP401" s="827"/>
      <c r="BQ401" s="827"/>
      <c r="BR401" s="827"/>
      <c r="BS401" s="827"/>
      <c r="BT401" s="827"/>
      <c r="BU401" s="827"/>
      <c r="BV401" s="827"/>
      <c r="BW401" s="827"/>
      <c r="BX401" s="827"/>
      <c r="BY401" s="827"/>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pans="2:104" s="242" customFormat="1" ht="25.15" customHeight="1" x14ac:dyDescent="0.2">
      <c r="B402" s="2306" t="s">
        <v>138</v>
      </c>
      <c r="C402" s="2297"/>
      <c r="D402" s="2297"/>
      <c r="E402" s="831" t="s">
        <v>204</v>
      </c>
      <c r="H402" s="2297"/>
      <c r="I402" s="2297"/>
      <c r="J402" s="832" t="s">
        <v>204</v>
      </c>
      <c r="M402" s="2297"/>
      <c r="N402" s="2297"/>
      <c r="O402" s="833" t="s">
        <v>204</v>
      </c>
      <c r="AH402" s="235"/>
      <c r="AI402" s="235"/>
      <c r="AJ402" s="235"/>
      <c r="AK402" s="235"/>
      <c r="AL402" s="235"/>
      <c r="AM402" s="235"/>
      <c r="AN402" s="235"/>
      <c r="AO402" s="235"/>
      <c r="AP402" s="235"/>
      <c r="AQ402" s="235"/>
      <c r="AR402" s="235"/>
      <c r="AS402" s="235"/>
      <c r="AT402" s="235"/>
      <c r="AU402" s="235"/>
      <c r="AV402" s="235"/>
      <c r="AW402" s="235"/>
      <c r="AX402" s="235"/>
      <c r="AY402" s="235"/>
      <c r="AZ402" s="235"/>
      <c r="BA402" s="827"/>
      <c r="BB402" s="136"/>
      <c r="BC402" s="827"/>
      <c r="BD402" s="827"/>
      <c r="BE402" s="827"/>
      <c r="BF402" s="827"/>
      <c r="BG402" s="827"/>
      <c r="BH402" s="827"/>
      <c r="BI402" s="827"/>
      <c r="BJ402" s="827"/>
      <c r="BK402" s="827"/>
      <c r="BL402" s="827"/>
      <c r="BM402" s="827"/>
      <c r="BN402" s="827"/>
      <c r="BO402" s="827"/>
      <c r="BP402" s="827"/>
      <c r="BQ402" s="827"/>
      <c r="BR402" s="827"/>
      <c r="BS402" s="827"/>
      <c r="BT402" s="827"/>
      <c r="BU402" s="827"/>
      <c r="BV402" s="827"/>
      <c r="BW402" s="827"/>
      <c r="BX402" s="827"/>
      <c r="BY402" s="827"/>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pans="2:104" s="242" customFormat="1" ht="25.15" customHeight="1" x14ac:dyDescent="0.2">
      <c r="B403" s="2297"/>
      <c r="C403" s="2267" t="s">
        <v>205</v>
      </c>
      <c r="D403" s="2251"/>
      <c r="E403" s="883">
        <v>0.57118670177192976</v>
      </c>
      <c r="F403" s="866"/>
      <c r="G403" s="866"/>
      <c r="H403" s="2268" t="s">
        <v>205</v>
      </c>
      <c r="I403" s="2251"/>
      <c r="J403" s="884">
        <v>0.63069301778819153</v>
      </c>
      <c r="K403" s="866"/>
      <c r="L403" s="866"/>
      <c r="M403" s="2269" t="s">
        <v>206</v>
      </c>
      <c r="N403" s="2251"/>
      <c r="O403" s="885">
        <v>0.68594839383045947</v>
      </c>
      <c r="P403" s="866"/>
      <c r="Q403" s="866"/>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pans="2:104" s="242" customFormat="1" ht="25.15" customHeight="1" x14ac:dyDescent="0.2">
      <c r="B404" s="2297"/>
      <c r="C404" s="2261" t="s">
        <v>207</v>
      </c>
      <c r="D404" s="2251"/>
      <c r="E404" s="886">
        <v>0.55123952431249235</v>
      </c>
      <c r="F404" s="866"/>
      <c r="G404" s="866"/>
      <c r="H404" s="2262" t="s">
        <v>208</v>
      </c>
      <c r="I404" s="2251"/>
      <c r="J404" s="887">
        <v>0.62103245426066023</v>
      </c>
      <c r="K404" s="866"/>
      <c r="L404" s="866"/>
      <c r="M404" s="2263" t="s">
        <v>209</v>
      </c>
      <c r="N404" s="2251"/>
      <c r="O404" s="888">
        <v>0.67597016812537924</v>
      </c>
      <c r="P404" s="866"/>
      <c r="Q404" s="866"/>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pans="2:104" s="242" customFormat="1" ht="25.15" customHeight="1" x14ac:dyDescent="0.2">
      <c r="B405" s="2297"/>
      <c r="C405" s="2261" t="s">
        <v>210</v>
      </c>
      <c r="D405" s="2251"/>
      <c r="E405" s="886">
        <v>0.54362772334322396</v>
      </c>
      <c r="F405" s="866"/>
      <c r="G405" s="866"/>
      <c r="H405" s="2262" t="s">
        <v>211</v>
      </c>
      <c r="I405" s="2251"/>
      <c r="J405" s="887">
        <v>0.60309518093928682</v>
      </c>
      <c r="K405" s="866"/>
      <c r="L405" s="866"/>
      <c r="M405" s="2263" t="s">
        <v>210</v>
      </c>
      <c r="N405" s="2251"/>
      <c r="O405" s="888">
        <v>0.65750800737218784</v>
      </c>
      <c r="P405" s="866"/>
      <c r="Q405" s="866"/>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pans="2:104" s="242" customFormat="1" ht="25.15" customHeight="1" x14ac:dyDescent="0.2">
      <c r="B406" s="2297"/>
      <c r="C406" s="2261" t="s">
        <v>209</v>
      </c>
      <c r="D406" s="2251"/>
      <c r="E406" s="886">
        <v>0.53578036154513242</v>
      </c>
      <c r="F406" s="866"/>
      <c r="G406" s="866"/>
      <c r="H406" s="2262" t="s">
        <v>212</v>
      </c>
      <c r="I406" s="2251"/>
      <c r="J406" s="887">
        <v>0.58757936994244175</v>
      </c>
      <c r="K406" s="866"/>
      <c r="L406" s="866"/>
      <c r="M406" s="2263" t="s">
        <v>213</v>
      </c>
      <c r="N406" s="2251"/>
      <c r="O406" s="888">
        <v>0.6533813232077138</v>
      </c>
      <c r="P406" s="866"/>
      <c r="Q406" s="866"/>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pans="2:104" s="242" customFormat="1" ht="25.15" customHeight="1" x14ac:dyDescent="0.2">
      <c r="B407" s="2297"/>
      <c r="C407" s="2261" t="s">
        <v>208</v>
      </c>
      <c r="D407" s="2251"/>
      <c r="E407" s="886">
        <v>0.52879570926543029</v>
      </c>
      <c r="F407" s="866"/>
      <c r="G407" s="866"/>
      <c r="H407" s="2262" t="s">
        <v>214</v>
      </c>
      <c r="I407" s="2251"/>
      <c r="J407" s="887">
        <v>0.53301870230875414</v>
      </c>
      <c r="K407" s="866"/>
      <c r="L407" s="866"/>
      <c r="M407" s="2263" t="s">
        <v>207</v>
      </c>
      <c r="N407" s="2251"/>
      <c r="O407" s="888">
        <v>0.6383355110169584</v>
      </c>
      <c r="P407" s="866"/>
      <c r="Q407" s="866"/>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pans="2:104" s="242" customFormat="1" ht="25.15" customHeight="1" x14ac:dyDescent="0.2">
      <c r="B408" s="2297"/>
      <c r="C408" s="2261" t="s">
        <v>212</v>
      </c>
      <c r="D408" s="2251"/>
      <c r="E408" s="886">
        <v>0.52812501774563969</v>
      </c>
      <c r="F408" s="866"/>
      <c r="G408" s="866"/>
      <c r="H408" s="2262" t="s">
        <v>215</v>
      </c>
      <c r="I408" s="2251"/>
      <c r="J408" s="887">
        <v>0.52302540555459009</v>
      </c>
      <c r="K408" s="866"/>
      <c r="L408" s="866"/>
      <c r="M408" s="2263" t="s">
        <v>216</v>
      </c>
      <c r="N408" s="2251"/>
      <c r="O408" s="888">
        <v>0.63785512171187153</v>
      </c>
      <c r="P408" s="866"/>
      <c r="Q408" s="866"/>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pans="2:104" s="242" customFormat="1" ht="25.15" customHeight="1" x14ac:dyDescent="0.2">
      <c r="B409" s="2297"/>
      <c r="C409" s="2261" t="s">
        <v>211</v>
      </c>
      <c r="D409" s="2251"/>
      <c r="E409" s="886">
        <v>0.51984390320395968</v>
      </c>
      <c r="F409" s="866"/>
      <c r="G409" s="866"/>
      <c r="H409" s="2262" t="s">
        <v>217</v>
      </c>
      <c r="I409" s="2251"/>
      <c r="J409" s="887">
        <v>0.50908061628802292</v>
      </c>
      <c r="K409" s="866"/>
      <c r="L409" s="866"/>
      <c r="M409" s="2263" t="s">
        <v>218</v>
      </c>
      <c r="N409" s="2251"/>
      <c r="O409" s="888">
        <v>-0.59977229621042072</v>
      </c>
      <c r="P409" s="866"/>
      <c r="Q409" s="866"/>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pans="2:104" s="242" customFormat="1" ht="25.15" customHeight="1" x14ac:dyDescent="0.2">
      <c r="B410" s="2297"/>
      <c r="C410" s="2261" t="s">
        <v>206</v>
      </c>
      <c r="D410" s="2251"/>
      <c r="E410" s="886">
        <v>0.50451905612293924</v>
      </c>
      <c r="F410" s="866"/>
      <c r="G410" s="866"/>
      <c r="H410" s="2262" t="s">
        <v>219</v>
      </c>
      <c r="I410" s="2251"/>
      <c r="J410" s="887">
        <v>0.464357819142594</v>
      </c>
      <c r="K410" s="866"/>
      <c r="L410" s="866"/>
      <c r="M410" s="2263" t="s">
        <v>220</v>
      </c>
      <c r="N410" s="2251"/>
      <c r="O410" s="888">
        <v>-0.53502862965342957</v>
      </c>
      <c r="P410" s="866"/>
      <c r="Q410" s="866"/>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pans="2:104" s="242" customFormat="1" ht="25.15" customHeight="1" x14ac:dyDescent="0.2">
      <c r="B411" s="2297"/>
      <c r="C411" s="2261" t="s">
        <v>213</v>
      </c>
      <c r="D411" s="2251"/>
      <c r="E411" s="886">
        <v>0.49863259765014017</v>
      </c>
      <c r="F411" s="866"/>
      <c r="G411" s="866"/>
      <c r="H411" s="2262" t="s">
        <v>210</v>
      </c>
      <c r="I411" s="2251"/>
      <c r="J411" s="887">
        <v>0.46352400637407315</v>
      </c>
      <c r="K411" s="866"/>
      <c r="L411" s="866"/>
      <c r="M411" s="2263" t="s">
        <v>219</v>
      </c>
      <c r="N411" s="2251"/>
      <c r="O411" s="888">
        <v>0.50940951160811043</v>
      </c>
      <c r="P411" s="866"/>
      <c r="Q411" s="866"/>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pans="2:104" s="242" customFormat="1" ht="25.15" customHeight="1" x14ac:dyDescent="0.2">
      <c r="B412" s="2297"/>
      <c r="C412" s="2261" t="s">
        <v>220</v>
      </c>
      <c r="D412" s="2251"/>
      <c r="E412" s="886">
        <v>-0.49023491539354869</v>
      </c>
      <c r="F412" s="866"/>
      <c r="G412" s="866"/>
      <c r="H412" s="2262" t="s">
        <v>207</v>
      </c>
      <c r="I412" s="2251"/>
      <c r="J412" s="887">
        <v>0.46002998052271371</v>
      </c>
      <c r="K412" s="866"/>
      <c r="L412" s="866"/>
      <c r="M412" s="2263" t="s">
        <v>221</v>
      </c>
      <c r="N412" s="2251"/>
      <c r="O412" s="888">
        <v>-0.49587452115612751</v>
      </c>
      <c r="P412" s="866"/>
      <c r="Q412" s="866"/>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pans="2:104" s="242" customFormat="1" ht="25.15" customHeight="1" x14ac:dyDescent="0.2">
      <c r="B413" s="2297"/>
      <c r="C413" s="2261" t="s">
        <v>219</v>
      </c>
      <c r="D413" s="2251"/>
      <c r="E413" s="886">
        <v>0.45954690706053092</v>
      </c>
      <c r="F413" s="866"/>
      <c r="G413" s="866"/>
      <c r="H413" s="2262" t="s">
        <v>222</v>
      </c>
      <c r="I413" s="2251"/>
      <c r="J413" s="887">
        <v>0.44074111201702543</v>
      </c>
      <c r="K413" s="866"/>
      <c r="L413" s="866"/>
      <c r="M413" s="2263" t="s">
        <v>205</v>
      </c>
      <c r="N413" s="2251"/>
      <c r="O413" s="888">
        <v>0.47925269108310498</v>
      </c>
      <c r="P413" s="866"/>
      <c r="Q413" s="866"/>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pans="2:104" s="242" customFormat="1" ht="25.15" customHeight="1" x14ac:dyDescent="0.2">
      <c r="B414" s="2297"/>
      <c r="C414" s="2261" t="s">
        <v>214</v>
      </c>
      <c r="D414" s="2251"/>
      <c r="E414" s="886">
        <v>0.44633554747296084</v>
      </c>
      <c r="F414" s="866"/>
      <c r="G414" s="866"/>
      <c r="H414" s="2262" t="s">
        <v>209</v>
      </c>
      <c r="I414" s="2251"/>
      <c r="J414" s="887">
        <v>0.42980812450996364</v>
      </c>
      <c r="K414" s="866"/>
      <c r="L414" s="866"/>
      <c r="M414" s="2263" t="s">
        <v>223</v>
      </c>
      <c r="N414" s="2251"/>
      <c r="O414" s="888">
        <v>0.47567083676310473</v>
      </c>
      <c r="P414" s="866"/>
      <c r="Q414" s="866"/>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pans="2:104" s="242" customFormat="1" ht="25.15" customHeight="1" x14ac:dyDescent="0.2">
      <c r="B415" s="2297"/>
      <c r="C415" s="2261" t="s">
        <v>217</v>
      </c>
      <c r="D415" s="2251"/>
      <c r="E415" s="886">
        <v>0.41624145989633793</v>
      </c>
      <c r="F415" s="866"/>
      <c r="G415" s="866"/>
      <c r="H415" s="2262" t="s">
        <v>220</v>
      </c>
      <c r="I415" s="2251"/>
      <c r="J415" s="887">
        <v>-0.42933391616873445</v>
      </c>
      <c r="K415" s="866"/>
      <c r="L415" s="866"/>
      <c r="M415" s="2263" t="s">
        <v>212</v>
      </c>
      <c r="N415" s="2251"/>
      <c r="O415" s="888">
        <v>0.43718502157883776</v>
      </c>
      <c r="P415" s="866"/>
      <c r="Q415" s="866"/>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pans="2:104" s="242" customFormat="1" ht="25.15" customHeight="1" x14ac:dyDescent="0.2">
      <c r="B416" s="2297"/>
      <c r="C416" s="2261" t="s">
        <v>215</v>
      </c>
      <c r="D416" s="2251"/>
      <c r="E416" s="886">
        <v>0.40329596238579485</v>
      </c>
      <c r="F416" s="866"/>
      <c r="G416" s="866"/>
      <c r="H416" s="2262" t="s">
        <v>206</v>
      </c>
      <c r="I416" s="2251"/>
      <c r="J416" s="887">
        <v>0.39138678742285959</v>
      </c>
      <c r="K416" s="866"/>
      <c r="L416" s="866"/>
      <c r="M416" s="2263" t="s">
        <v>224</v>
      </c>
      <c r="N416" s="2251"/>
      <c r="O416" s="888">
        <v>-0.43084997042176088</v>
      </c>
      <c r="P416" s="866"/>
      <c r="Q416" s="866"/>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pans="2:104" s="242" customFormat="1" ht="25.15" customHeight="1" x14ac:dyDescent="0.2">
      <c r="B417" s="2297"/>
      <c r="C417" s="2261" t="s">
        <v>216</v>
      </c>
      <c r="D417" s="2251"/>
      <c r="E417" s="886">
        <v>0.40025036724232999</v>
      </c>
      <c r="F417" s="866"/>
      <c r="G417" s="866"/>
      <c r="H417" s="2262" t="s">
        <v>213</v>
      </c>
      <c r="I417" s="2251"/>
      <c r="J417" s="887">
        <v>0.37752606572943581</v>
      </c>
      <c r="K417" s="866"/>
      <c r="L417" s="866"/>
      <c r="M417" s="2263" t="s">
        <v>225</v>
      </c>
      <c r="N417" s="2251"/>
      <c r="O417" s="888">
        <v>0.41930238001187403</v>
      </c>
      <c r="P417" s="866"/>
      <c r="Q417" s="866"/>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pans="2:104" s="242" customFormat="1" ht="25.15" customHeight="1" x14ac:dyDescent="0.2">
      <c r="B418" s="2297"/>
      <c r="C418" s="2261" t="s">
        <v>222</v>
      </c>
      <c r="D418" s="2251"/>
      <c r="E418" s="886">
        <v>0.3788910673792783</v>
      </c>
      <c r="F418" s="866"/>
      <c r="G418" s="866"/>
      <c r="H418" s="2262" t="s">
        <v>226</v>
      </c>
      <c r="I418" s="2251"/>
      <c r="J418" s="887">
        <v>0.33003764548043196</v>
      </c>
      <c r="K418" s="866"/>
      <c r="L418" s="866"/>
      <c r="M418" s="2263" t="s">
        <v>227</v>
      </c>
      <c r="N418" s="2251"/>
      <c r="O418" s="888">
        <v>0.41336041117007871</v>
      </c>
      <c r="P418" s="866"/>
      <c r="Q418" s="866"/>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pans="2:104" s="242" customFormat="1" ht="25.15" customHeight="1" x14ac:dyDescent="0.2">
      <c r="B419" s="2297"/>
      <c r="C419" s="2261" t="s">
        <v>218</v>
      </c>
      <c r="D419" s="2251"/>
      <c r="E419" s="886">
        <v>-0.37615971545959709</v>
      </c>
      <c r="F419" s="866"/>
      <c r="G419" s="866"/>
      <c r="H419" s="2262" t="s">
        <v>228</v>
      </c>
      <c r="I419" s="2251"/>
      <c r="J419" s="887">
        <v>0.31910089702833716</v>
      </c>
      <c r="K419" s="866"/>
      <c r="L419" s="866"/>
      <c r="M419" s="2263" t="s">
        <v>229</v>
      </c>
      <c r="N419" s="2251"/>
      <c r="O419" s="888">
        <v>-0.40668534342781859</v>
      </c>
      <c r="P419" s="866"/>
      <c r="Q419" s="866"/>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pans="2:104" s="242" customFormat="1" ht="25.15" customHeight="1" x14ac:dyDescent="0.2">
      <c r="B420" s="2297"/>
      <c r="C420" s="2261" t="s">
        <v>224</v>
      </c>
      <c r="D420" s="2251"/>
      <c r="E420" s="886">
        <v>-0.30669859573714919</v>
      </c>
      <c r="F420" s="866"/>
      <c r="G420" s="866"/>
      <c r="H420" s="2262" t="s">
        <v>230</v>
      </c>
      <c r="I420" s="2251"/>
      <c r="J420" s="887">
        <v>0.31080613485943631</v>
      </c>
      <c r="K420" s="866"/>
      <c r="L420" s="866"/>
      <c r="M420" s="2263" t="s">
        <v>231</v>
      </c>
      <c r="N420" s="2251"/>
      <c r="O420" s="888">
        <v>-0.39554418519865303</v>
      </c>
      <c r="P420" s="866"/>
      <c r="Q420" s="866"/>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pans="2:104" s="242" customFormat="1" ht="25.15" customHeight="1" x14ac:dyDescent="0.2">
      <c r="B421" s="2297"/>
      <c r="C421" s="2261" t="s">
        <v>221</v>
      </c>
      <c r="D421" s="2251"/>
      <c r="E421" s="886">
        <v>-0.30311626070377468</v>
      </c>
      <c r="F421" s="866"/>
      <c r="G421" s="866"/>
      <c r="H421" s="2262" t="s">
        <v>224</v>
      </c>
      <c r="I421" s="2251"/>
      <c r="J421" s="887">
        <v>-0.26921975550582777</v>
      </c>
      <c r="K421" s="866"/>
      <c r="L421" s="866"/>
      <c r="M421" s="2263" t="s">
        <v>208</v>
      </c>
      <c r="N421" s="2251"/>
      <c r="O421" s="888">
        <v>0.37543800839947833</v>
      </c>
      <c r="P421" s="866"/>
      <c r="Q421" s="866"/>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pans="2:104" s="242" customFormat="1" ht="25.15" customHeight="1" x14ac:dyDescent="0.2">
      <c r="B422" s="2297"/>
      <c r="C422" s="2261" t="s">
        <v>223</v>
      </c>
      <c r="D422" s="2251"/>
      <c r="E422" s="886">
        <v>0.28303040558059933</v>
      </c>
      <c r="F422" s="866"/>
      <c r="G422" s="866"/>
      <c r="H422" s="2262" t="s">
        <v>232</v>
      </c>
      <c r="I422" s="2251"/>
      <c r="J422" s="887">
        <v>-0.1750480025447618</v>
      </c>
      <c r="K422" s="866"/>
      <c r="L422" s="866"/>
      <c r="M422" s="2263" t="s">
        <v>211</v>
      </c>
      <c r="N422" s="2251"/>
      <c r="O422" s="888">
        <v>0.37188389710543329</v>
      </c>
      <c r="P422" s="866"/>
      <c r="Q422" s="866"/>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pans="2:104" s="242" customFormat="1" ht="25.15" customHeight="1" x14ac:dyDescent="0.2">
      <c r="B423" s="2297"/>
      <c r="C423" s="2261" t="s">
        <v>229</v>
      </c>
      <c r="D423" s="2251"/>
      <c r="E423" s="886">
        <v>-0.27855933695060192</v>
      </c>
      <c r="F423" s="866"/>
      <c r="G423" s="866"/>
      <c r="H423" s="2262" t="s">
        <v>218</v>
      </c>
      <c r="I423" s="2251"/>
      <c r="J423" s="887">
        <v>-0.15965973047141316</v>
      </c>
      <c r="K423" s="866"/>
      <c r="L423" s="866"/>
      <c r="M423" s="2263" t="s">
        <v>217</v>
      </c>
      <c r="N423" s="2251"/>
      <c r="O423" s="888">
        <v>0.33255701100801</v>
      </c>
      <c r="P423" s="866"/>
      <c r="Q423" s="866"/>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pans="2:104" s="242" customFormat="1" ht="25.15" customHeight="1" x14ac:dyDescent="0.2">
      <c r="B424" s="2297"/>
      <c r="C424" s="2261" t="s">
        <v>231</v>
      </c>
      <c r="D424" s="2251"/>
      <c r="E424" s="886">
        <v>-0.26360662653377892</v>
      </c>
      <c r="F424" s="866"/>
      <c r="G424" s="866"/>
      <c r="H424" s="2262" t="s">
        <v>216</v>
      </c>
      <c r="I424" s="2251"/>
      <c r="J424" s="887">
        <v>0.1596409308408597</v>
      </c>
      <c r="K424" s="866"/>
      <c r="L424" s="866"/>
      <c r="M424" s="2263" t="s">
        <v>214</v>
      </c>
      <c r="N424" s="2251"/>
      <c r="O424" s="888">
        <v>0.31904599453134685</v>
      </c>
      <c r="P424" s="866"/>
      <c r="Q424" s="866"/>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pans="2:104" s="242" customFormat="1" ht="25.15" customHeight="1" x14ac:dyDescent="0.2">
      <c r="B425" s="2297"/>
      <c r="C425" s="2261" t="s">
        <v>226</v>
      </c>
      <c r="D425" s="2251"/>
      <c r="E425" s="886">
        <v>0.24771054713900845</v>
      </c>
      <c r="F425" s="866"/>
      <c r="G425" s="866"/>
      <c r="H425" s="2262" t="s">
        <v>229</v>
      </c>
      <c r="I425" s="2251"/>
      <c r="J425" s="887">
        <v>-0.15314443346177506</v>
      </c>
      <c r="K425" s="866"/>
      <c r="L425" s="866"/>
      <c r="M425" s="2263" t="s">
        <v>222</v>
      </c>
      <c r="N425" s="2251"/>
      <c r="O425" s="888">
        <v>0.28287031792168921</v>
      </c>
      <c r="P425" s="866"/>
      <c r="Q425" s="866"/>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pans="2:104" s="242" customFormat="1" ht="25.15" customHeight="1" x14ac:dyDescent="0.2">
      <c r="B426" s="2297"/>
      <c r="C426" s="2261" t="s">
        <v>225</v>
      </c>
      <c r="D426" s="2251"/>
      <c r="E426" s="886">
        <v>0.23565406761308816</v>
      </c>
      <c r="F426" s="866"/>
      <c r="G426" s="866"/>
      <c r="H426" s="2262" t="s">
        <v>233</v>
      </c>
      <c r="I426" s="2251"/>
      <c r="J426" s="887">
        <v>0.14713413058149799</v>
      </c>
      <c r="K426" s="866"/>
      <c r="L426" s="866"/>
      <c r="M426" s="2263" t="s">
        <v>215</v>
      </c>
      <c r="N426" s="2251"/>
      <c r="O426" s="888">
        <v>0.23468085267274913</v>
      </c>
      <c r="P426" s="866"/>
      <c r="Q426" s="866"/>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pans="2:104" s="242" customFormat="1" ht="25.15" customHeight="1" x14ac:dyDescent="0.2">
      <c r="B427" s="2297"/>
      <c r="C427" s="2261" t="s">
        <v>230</v>
      </c>
      <c r="D427" s="2251"/>
      <c r="E427" s="886">
        <v>0.23423082284280944</v>
      </c>
      <c r="F427" s="866"/>
      <c r="G427" s="866"/>
      <c r="H427" s="2262" t="s">
        <v>234</v>
      </c>
      <c r="I427" s="2251"/>
      <c r="J427" s="887">
        <v>0.13880123094143548</v>
      </c>
      <c r="K427" s="866"/>
      <c r="L427" s="866"/>
      <c r="M427" s="2263" t="s">
        <v>235</v>
      </c>
      <c r="N427" s="2251"/>
      <c r="O427" s="888">
        <v>0.17859301504200492</v>
      </c>
      <c r="P427" s="866"/>
      <c r="Q427" s="866"/>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pans="2:104" s="242" customFormat="1" ht="25.15" customHeight="1" x14ac:dyDescent="0.2">
      <c r="B428" s="2297"/>
      <c r="C428" s="2261" t="s">
        <v>233</v>
      </c>
      <c r="D428" s="2251"/>
      <c r="E428" s="886">
        <v>0.21415712293550876</v>
      </c>
      <c r="F428" s="866"/>
      <c r="G428" s="866"/>
      <c r="H428" s="2262" t="s">
        <v>223</v>
      </c>
      <c r="I428" s="2251"/>
      <c r="J428" s="887">
        <v>0.1312098719674171</v>
      </c>
      <c r="K428" s="866"/>
      <c r="L428" s="866"/>
      <c r="M428" s="2263" t="s">
        <v>232</v>
      </c>
      <c r="N428" s="2251"/>
      <c r="O428" s="888">
        <v>-0.1769558377222733</v>
      </c>
      <c r="P428" s="866"/>
      <c r="Q428" s="866"/>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pans="2:104" s="242" customFormat="1" ht="25.15" customHeight="1" x14ac:dyDescent="0.2">
      <c r="B429" s="2297"/>
      <c r="C429" s="2261" t="s">
        <v>227</v>
      </c>
      <c r="D429" s="2251"/>
      <c r="E429" s="886">
        <v>0.20794544944218787</v>
      </c>
      <c r="F429" s="866"/>
      <c r="G429" s="866"/>
      <c r="H429" s="2262" t="s">
        <v>235</v>
      </c>
      <c r="I429" s="2251"/>
      <c r="J429" s="887">
        <v>-0.12271772678408363</v>
      </c>
      <c r="K429" s="866"/>
      <c r="L429" s="866"/>
      <c r="M429" s="2263" t="s">
        <v>233</v>
      </c>
      <c r="N429" s="2251"/>
      <c r="O429" s="888">
        <v>0.14283937516322637</v>
      </c>
      <c r="P429" s="866"/>
      <c r="Q429" s="866"/>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pans="2:104" s="242" customFormat="1" ht="25.15" customHeight="1" x14ac:dyDescent="0.2">
      <c r="B430" s="2297"/>
      <c r="C430" s="2261" t="s">
        <v>228</v>
      </c>
      <c r="D430" s="2251"/>
      <c r="E430" s="886">
        <v>0.19540582295053127</v>
      </c>
      <c r="F430" s="866"/>
      <c r="G430" s="866"/>
      <c r="H430" s="2262" t="s">
        <v>231</v>
      </c>
      <c r="I430" s="2251"/>
      <c r="J430" s="887">
        <v>-0.11866444593621642</v>
      </c>
      <c r="K430" s="866"/>
      <c r="L430" s="866"/>
      <c r="M430" s="2263" t="s">
        <v>226</v>
      </c>
      <c r="N430" s="2251"/>
      <c r="O430" s="888">
        <v>0.1218319998070332</v>
      </c>
      <c r="P430" s="866"/>
      <c r="Q430" s="866"/>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pans="2:104" s="242" customFormat="1" ht="25.15" customHeight="1" x14ac:dyDescent="0.2">
      <c r="B431" s="2297"/>
      <c r="C431" s="2261" t="s">
        <v>232</v>
      </c>
      <c r="D431" s="2251"/>
      <c r="E431" s="886">
        <v>-0.18682563843509203</v>
      </c>
      <c r="F431" s="866"/>
      <c r="G431" s="866"/>
      <c r="H431" s="2262" t="s">
        <v>225</v>
      </c>
      <c r="I431" s="2251"/>
      <c r="J431" s="887">
        <v>9.6867585586213528E-2</v>
      </c>
      <c r="K431" s="866"/>
      <c r="L431" s="866"/>
      <c r="M431" s="2263" t="s">
        <v>230</v>
      </c>
      <c r="N431" s="2251"/>
      <c r="O431" s="888">
        <v>0.10000015224509959</v>
      </c>
      <c r="P431" s="866"/>
      <c r="Q431" s="866"/>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pans="2:104" s="242" customFormat="1" ht="25.15" customHeight="1" x14ac:dyDescent="0.2">
      <c r="B432" s="2297"/>
      <c r="C432" s="2261" t="s">
        <v>235</v>
      </c>
      <c r="D432" s="2251"/>
      <c r="E432" s="886">
        <v>-0.11859525444086484</v>
      </c>
      <c r="F432" s="866"/>
      <c r="G432" s="866"/>
      <c r="H432" s="2262" t="s">
        <v>227</v>
      </c>
      <c r="I432" s="2251"/>
      <c r="J432" s="887">
        <v>8.1803709162116822E-2</v>
      </c>
      <c r="K432" s="866"/>
      <c r="L432" s="866"/>
      <c r="M432" s="2263" t="s">
        <v>236</v>
      </c>
      <c r="N432" s="2251"/>
      <c r="O432" s="888">
        <v>-8.5145658374159439E-2</v>
      </c>
      <c r="P432" s="866"/>
      <c r="Q432" s="866"/>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pans="2:104" s="242" customFormat="1" ht="25.15" customHeight="1" x14ac:dyDescent="0.2">
      <c r="B433" s="2297"/>
      <c r="C433" s="2261" t="s">
        <v>234</v>
      </c>
      <c r="D433" s="2251"/>
      <c r="E433" s="886">
        <v>0.1125300189255956</v>
      </c>
      <c r="F433" s="866"/>
      <c r="G433" s="866"/>
      <c r="H433" s="2262" t="s">
        <v>221</v>
      </c>
      <c r="I433" s="2251"/>
      <c r="J433" s="887">
        <v>-8.1051406007681709E-2</v>
      </c>
      <c r="K433" s="866"/>
      <c r="L433" s="866"/>
      <c r="M433" s="2263" t="s">
        <v>228</v>
      </c>
      <c r="N433" s="2251"/>
      <c r="O433" s="888">
        <v>8.2416436203486904E-2</v>
      </c>
      <c r="P433" s="866"/>
      <c r="Q433" s="866"/>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pans="2:104" s="242" customFormat="1" ht="25.15" customHeight="1" x14ac:dyDescent="0.2">
      <c r="B434" s="2297"/>
      <c r="C434" s="2261" t="s">
        <v>236</v>
      </c>
      <c r="D434" s="2251"/>
      <c r="E434" s="886">
        <v>-9.2125862176150736E-2</v>
      </c>
      <c r="F434" s="866"/>
      <c r="G434" s="866"/>
      <c r="H434" s="2262" t="s">
        <v>237</v>
      </c>
      <c r="I434" s="2251"/>
      <c r="J434" s="887">
        <v>-7.4668042915686864E-2</v>
      </c>
      <c r="K434" s="866"/>
      <c r="L434" s="866"/>
      <c r="M434" s="2263" t="s">
        <v>234</v>
      </c>
      <c r="N434" s="2251"/>
      <c r="O434" s="888">
        <v>7.1257592402023728E-2</v>
      </c>
      <c r="P434" s="866"/>
      <c r="Q434" s="866"/>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pans="2:104" s="242" customFormat="1" ht="25.15" customHeight="1" x14ac:dyDescent="0.2">
      <c r="B435" s="2297"/>
      <c r="C435" s="2261" t="s">
        <v>237</v>
      </c>
      <c r="D435" s="2251"/>
      <c r="E435" s="886">
        <v>-6.8210848015365949E-2</v>
      </c>
      <c r="F435" s="866"/>
      <c r="G435" s="866"/>
      <c r="H435" s="2262" t="s">
        <v>236</v>
      </c>
      <c r="I435" s="2251"/>
      <c r="J435" s="887">
        <v>-6.6868658842749604E-2</v>
      </c>
      <c r="K435" s="866"/>
      <c r="L435" s="866"/>
      <c r="M435" s="2263" t="s">
        <v>237</v>
      </c>
      <c r="N435" s="2251"/>
      <c r="O435" s="888">
        <v>-3.3288253157470138E-2</v>
      </c>
      <c r="P435" s="866"/>
      <c r="Q435" s="866"/>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pans="2:104" s="242" customFormat="1" ht="25.15" customHeight="1" x14ac:dyDescent="0.2">
      <c r="B436" s="2297"/>
      <c r="C436" s="2261" t="s">
        <v>238</v>
      </c>
      <c r="D436" s="2251"/>
      <c r="E436" s="886">
        <v>-5.3082147793458996E-2</v>
      </c>
      <c r="F436" s="866"/>
      <c r="G436" s="866"/>
      <c r="H436" s="2262" t="s">
        <v>238</v>
      </c>
      <c r="I436" s="2251"/>
      <c r="J436" s="887">
        <v>-2.9168951929437182E-2</v>
      </c>
      <c r="K436" s="866"/>
      <c r="L436" s="866"/>
      <c r="M436" s="2263" t="s">
        <v>239</v>
      </c>
      <c r="N436" s="2251"/>
      <c r="O436" s="888">
        <v>-3.1477408431352785E-2</v>
      </c>
      <c r="P436" s="866"/>
      <c r="Q436" s="866"/>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pans="2:104" s="242" customFormat="1" ht="25.15" customHeight="1" x14ac:dyDescent="0.2">
      <c r="B437" s="2297"/>
      <c r="C437" s="2264" t="s">
        <v>239</v>
      </c>
      <c r="D437" s="2251"/>
      <c r="E437" s="889">
        <v>-2.415959503707055E-2</v>
      </c>
      <c r="F437" s="866"/>
      <c r="G437" s="866"/>
      <c r="H437" s="2265" t="s">
        <v>239</v>
      </c>
      <c r="I437" s="2251"/>
      <c r="J437" s="890">
        <v>-1.1576032058781651E-2</v>
      </c>
      <c r="K437" s="866"/>
      <c r="L437" s="866"/>
      <c r="M437" s="2266" t="s">
        <v>238</v>
      </c>
      <c r="N437" s="2251"/>
      <c r="O437" s="891">
        <v>-1.1487004156192325E-2</v>
      </c>
      <c r="P437" s="866"/>
      <c r="Q437" s="866"/>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pans="2:104" s="242" customFormat="1" ht="25.15" customHeight="1" x14ac:dyDescent="0.2">
      <c r="B438" s="2297"/>
      <c r="C438" s="2250"/>
      <c r="D438" s="2251"/>
      <c r="E438" s="882"/>
      <c r="F438" s="866"/>
      <c r="G438" s="866"/>
      <c r="H438" s="2250"/>
      <c r="I438" s="2251"/>
      <c r="J438" s="882"/>
      <c r="K438" s="866"/>
      <c r="L438" s="866"/>
      <c r="M438" s="2250"/>
      <c r="N438" s="2251"/>
      <c r="O438" s="882"/>
      <c r="P438" s="866"/>
      <c r="Q438" s="866"/>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pans="2:104" s="242" customFormat="1" ht="25.15" customHeight="1" x14ac:dyDescent="0.2">
      <c r="B439" s="2297"/>
      <c r="C439" s="2250"/>
      <c r="D439" s="2251"/>
      <c r="E439" s="882"/>
      <c r="F439" s="866"/>
      <c r="G439" s="866"/>
      <c r="H439" s="2250"/>
      <c r="I439" s="2251"/>
      <c r="J439" s="882"/>
      <c r="K439" s="866"/>
      <c r="L439" s="866"/>
      <c r="M439" s="2250"/>
      <c r="N439" s="2251"/>
      <c r="O439" s="882"/>
      <c r="P439" s="866"/>
      <c r="Q439" s="866"/>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pans="2:104" s="242" customFormat="1" ht="25.15" customHeight="1" x14ac:dyDescent="0.2">
      <c r="B440" s="2297"/>
      <c r="C440" s="2250"/>
      <c r="D440" s="2251"/>
      <c r="E440" s="866"/>
      <c r="F440" s="866"/>
      <c r="G440" s="866"/>
      <c r="H440" s="2250"/>
      <c r="I440" s="2251"/>
      <c r="J440" s="866"/>
      <c r="K440" s="866"/>
      <c r="L440" s="866"/>
      <c r="M440" s="2250"/>
      <c r="N440" s="2251"/>
      <c r="O440" s="866"/>
      <c r="P440" s="866"/>
      <c r="Q440" s="866"/>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pans="2:104" s="242" customFormat="1" ht="25.15" customHeight="1" x14ac:dyDescent="0.2">
      <c r="B441" s="2297"/>
      <c r="C441" s="2255" t="s">
        <v>240</v>
      </c>
      <c r="D441" s="2251"/>
      <c r="E441" s="2251"/>
      <c r="F441" s="866"/>
      <c r="G441" s="866"/>
      <c r="H441" s="2256" t="s">
        <v>240</v>
      </c>
      <c r="I441" s="2251"/>
      <c r="J441" s="2251"/>
      <c r="K441" s="866"/>
      <c r="L441" s="866"/>
      <c r="M441" s="2257" t="s">
        <v>240</v>
      </c>
      <c r="N441" s="2251"/>
      <c r="O441" s="2251"/>
      <c r="P441" s="866"/>
      <c r="Q441" s="866"/>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pans="2:104" s="242" customFormat="1" ht="25.15" customHeight="1" x14ac:dyDescent="0.2">
      <c r="B442" s="2297"/>
      <c r="C442" s="2250"/>
      <c r="D442" s="2251"/>
      <c r="E442" s="867" t="s">
        <v>241</v>
      </c>
      <c r="F442" s="866"/>
      <c r="G442" s="866"/>
      <c r="H442" s="2250"/>
      <c r="I442" s="2251"/>
      <c r="J442" s="868" t="s">
        <v>241</v>
      </c>
      <c r="K442" s="866"/>
      <c r="L442" s="866"/>
      <c r="M442" s="2250"/>
      <c r="N442" s="2251"/>
      <c r="O442" s="869" t="s">
        <v>241</v>
      </c>
      <c r="P442" s="866"/>
      <c r="Q442" s="866"/>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pans="2:104" s="242" customFormat="1" ht="25.15" customHeight="1" x14ac:dyDescent="0.2">
      <c r="B443" s="2297"/>
      <c r="C443" s="2267" t="s">
        <v>234</v>
      </c>
      <c r="D443" s="2251"/>
      <c r="E443" s="883">
        <v>1.2663005159394903E-2</v>
      </c>
      <c r="F443" s="866"/>
      <c r="G443" s="866"/>
      <c r="H443" s="2268" t="s">
        <v>234</v>
      </c>
      <c r="I443" s="2251"/>
      <c r="J443" s="884">
        <v>1.9265781710857705E-2</v>
      </c>
      <c r="K443" s="866"/>
      <c r="L443" s="866"/>
      <c r="M443" s="2269" t="s">
        <v>234</v>
      </c>
      <c r="N443" s="2251"/>
      <c r="O443" s="885">
        <v>5.0776444749329498E-3</v>
      </c>
      <c r="P443" s="866"/>
      <c r="Q443" s="866"/>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pans="2:104" s="242" customFormat="1" ht="25.15" customHeight="1" x14ac:dyDescent="0.2">
      <c r="B444" s="2297"/>
      <c r="C444" s="2261" t="s">
        <v>235</v>
      </c>
      <c r="D444" s="2251"/>
      <c r="E444" s="886">
        <v>1.4064834375893473E-2</v>
      </c>
      <c r="F444" s="866"/>
      <c r="G444" s="866"/>
      <c r="H444" s="2262" t="s">
        <v>235</v>
      </c>
      <c r="I444" s="2251"/>
      <c r="J444" s="887">
        <v>1.5059640467052996E-2</v>
      </c>
      <c r="K444" s="866"/>
      <c r="L444" s="866"/>
      <c r="M444" s="2263" t="s">
        <v>235</v>
      </c>
      <c r="N444" s="2251"/>
      <c r="O444" s="888">
        <v>3.1895465021793794E-2</v>
      </c>
      <c r="P444" s="866"/>
      <c r="Q444" s="866"/>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pans="2:104" s="242" customFormat="1" ht="25.15" customHeight="1" x14ac:dyDescent="0.2">
      <c r="B445" s="2297"/>
      <c r="C445" s="2261" t="s">
        <v>233</v>
      </c>
      <c r="D445" s="2251"/>
      <c r="E445" s="886">
        <v>4.5863273304014615E-2</v>
      </c>
      <c r="F445" s="866"/>
      <c r="G445" s="866"/>
      <c r="H445" s="2262" t="s">
        <v>233</v>
      </c>
      <c r="I445" s="2251"/>
      <c r="J445" s="887">
        <v>2.1648452381973302E-2</v>
      </c>
      <c r="K445" s="866"/>
      <c r="L445" s="866"/>
      <c r="M445" s="2263" t="s">
        <v>233</v>
      </c>
      <c r="N445" s="2251"/>
      <c r="O445" s="888">
        <v>2.040308709702093E-2</v>
      </c>
      <c r="P445" s="866"/>
      <c r="Q445" s="866"/>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pans="2:104" s="242" customFormat="1" ht="25.15" customHeight="1" x14ac:dyDescent="0.2">
      <c r="C446" s="2261" t="s">
        <v>232</v>
      </c>
      <c r="D446" s="2251"/>
      <c r="E446" s="886">
        <v>3.4903819176679736E-2</v>
      </c>
      <c r="F446" s="866"/>
      <c r="G446" s="866"/>
      <c r="H446" s="2262" t="s">
        <v>232</v>
      </c>
      <c r="I446" s="2251"/>
      <c r="J446" s="887">
        <v>3.0641803194910933E-2</v>
      </c>
      <c r="K446" s="866"/>
      <c r="L446" s="866"/>
      <c r="M446" s="2263" t="s">
        <v>232</v>
      </c>
      <c r="N446" s="2251"/>
      <c r="O446" s="888">
        <v>3.1313368503991523E-2</v>
      </c>
      <c r="P446" s="866"/>
      <c r="Q446" s="866"/>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pans="2:104" s="242" customFormat="1" ht="25.15" customHeight="1" x14ac:dyDescent="0.2">
      <c r="C447" s="2261" t="s">
        <v>221</v>
      </c>
      <c r="D447" s="2251"/>
      <c r="E447" s="886">
        <v>9.18794675030387E-2</v>
      </c>
      <c r="F447" s="866"/>
      <c r="G447" s="866"/>
      <c r="H447" s="2262" t="s">
        <v>221</v>
      </c>
      <c r="I447" s="2251"/>
      <c r="J447" s="887">
        <v>6.5693304158220625E-3</v>
      </c>
      <c r="K447" s="866"/>
      <c r="L447" s="866"/>
      <c r="M447" s="2263" t="s">
        <v>221</v>
      </c>
      <c r="N447" s="2251"/>
      <c r="O447" s="888">
        <v>0.24589154073181876</v>
      </c>
      <c r="P447" s="866"/>
      <c r="Q447" s="866"/>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pans="2:104" s="242" customFormat="1" ht="25.15" customHeight="1" x14ac:dyDescent="0.2">
      <c r="C448" s="2261" t="s">
        <v>231</v>
      </c>
      <c r="D448" s="2251"/>
      <c r="E448" s="886">
        <v>6.9488453552519203E-2</v>
      </c>
      <c r="F448" s="866"/>
      <c r="G448" s="866"/>
      <c r="H448" s="2262" t="s">
        <v>231</v>
      </c>
      <c r="I448" s="2251"/>
      <c r="J448" s="887">
        <v>1.4081250729349229E-2</v>
      </c>
      <c r="K448" s="866"/>
      <c r="L448" s="866"/>
      <c r="M448" s="2263" t="s">
        <v>231</v>
      </c>
      <c r="N448" s="2251"/>
      <c r="O448" s="888">
        <v>0.15645520244446634</v>
      </c>
      <c r="P448" s="866"/>
      <c r="Q448" s="866"/>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pans="3:104" s="242" customFormat="1" ht="25.15" customHeight="1" x14ac:dyDescent="0.2">
      <c r="C449" s="2261" t="s">
        <v>224</v>
      </c>
      <c r="D449" s="2251"/>
      <c r="E449" s="886">
        <v>9.4064028627139265E-2</v>
      </c>
      <c r="F449" s="866"/>
      <c r="G449" s="866"/>
      <c r="H449" s="2262" t="s">
        <v>224</v>
      </c>
      <c r="I449" s="2251"/>
      <c r="J449" s="887">
        <v>7.2479276754617683E-2</v>
      </c>
      <c r="K449" s="866"/>
      <c r="L449" s="866"/>
      <c r="M449" s="2263" t="s">
        <v>224</v>
      </c>
      <c r="N449" s="2251"/>
      <c r="O449" s="888">
        <v>0.18563169701243223</v>
      </c>
      <c r="P449" s="866"/>
      <c r="Q449" s="866"/>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pans="3:104" s="242" customFormat="1" ht="25.15" customHeight="1" x14ac:dyDescent="0.2">
      <c r="C450" s="2261" t="s">
        <v>229</v>
      </c>
      <c r="D450" s="2251"/>
      <c r="E450" s="886">
        <v>7.7595304202358981E-2</v>
      </c>
      <c r="F450" s="866"/>
      <c r="G450" s="866"/>
      <c r="H450" s="2262" t="s">
        <v>229</v>
      </c>
      <c r="I450" s="2251"/>
      <c r="J450" s="887">
        <v>2.3453217500328048E-2</v>
      </c>
      <c r="K450" s="866"/>
      <c r="L450" s="866"/>
      <c r="M450" s="2263" t="s">
        <v>229</v>
      </c>
      <c r="N450" s="2251"/>
      <c r="O450" s="888">
        <v>0.16539296855900276</v>
      </c>
      <c r="P450" s="866"/>
      <c r="Q450" s="866"/>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pans="3:104" s="242" customFormat="1" ht="25.15" customHeight="1" x14ac:dyDescent="0.2">
      <c r="C451" s="2261" t="s">
        <v>239</v>
      </c>
      <c r="D451" s="2251"/>
      <c r="E451" s="886">
        <v>5.8368603235524395E-4</v>
      </c>
      <c r="F451" s="866"/>
      <c r="G451" s="866"/>
      <c r="H451" s="2262" t="s">
        <v>239</v>
      </c>
      <c r="I451" s="2251"/>
      <c r="J451" s="887">
        <v>1.3400451822594055E-4</v>
      </c>
      <c r="K451" s="866"/>
      <c r="L451" s="866"/>
      <c r="M451" s="2263" t="s">
        <v>239</v>
      </c>
      <c r="N451" s="2251"/>
      <c r="O451" s="888">
        <v>9.908272415541995E-4</v>
      </c>
      <c r="P451" s="866"/>
      <c r="Q451" s="866"/>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pans="3:104" s="242" customFormat="1" ht="25.15" customHeight="1" x14ac:dyDescent="0.2">
      <c r="C452" s="2261" t="s">
        <v>207</v>
      </c>
      <c r="D452" s="2251"/>
      <c r="E452" s="886">
        <v>0.30386501316426284</v>
      </c>
      <c r="F452" s="866"/>
      <c r="G452" s="866"/>
      <c r="H452" s="2262" t="s">
        <v>207</v>
      </c>
      <c r="I452" s="2251"/>
      <c r="J452" s="887">
        <v>0.21162758297972836</v>
      </c>
      <c r="K452" s="866"/>
      <c r="L452" s="866"/>
      <c r="M452" s="2263" t="s">
        <v>207</v>
      </c>
      <c r="N452" s="2251"/>
      <c r="O452" s="888">
        <v>0.40747222462528143</v>
      </c>
      <c r="P452" s="866"/>
      <c r="Q452" s="866"/>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pans="3:104" s="242" customFormat="1" ht="25.15" customHeight="1" x14ac:dyDescent="0.2">
      <c r="C453" s="2261" t="s">
        <v>220</v>
      </c>
      <c r="D453" s="2251"/>
      <c r="E453" s="886">
        <v>0.24033027227091983</v>
      </c>
      <c r="F453" s="866"/>
      <c r="G453" s="866"/>
      <c r="H453" s="2262" t="s">
        <v>220</v>
      </c>
      <c r="I453" s="2251"/>
      <c r="J453" s="887">
        <v>0.18432761157278191</v>
      </c>
      <c r="K453" s="866"/>
      <c r="L453" s="866"/>
      <c r="M453" s="2263" t="s">
        <v>220</v>
      </c>
      <c r="N453" s="2251"/>
      <c r="O453" s="888">
        <v>0.28625563454882669</v>
      </c>
      <c r="P453" s="866"/>
      <c r="Q453" s="866"/>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pans="3:104" s="242" customFormat="1" ht="25.15" customHeight="1" x14ac:dyDescent="0.2">
      <c r="C454" s="2261" t="s">
        <v>237</v>
      </c>
      <c r="D454" s="2251"/>
      <c r="E454" s="886">
        <v>4.6527197869753525E-3</v>
      </c>
      <c r="F454" s="866"/>
      <c r="G454" s="866"/>
      <c r="H454" s="2262" t="s">
        <v>237</v>
      </c>
      <c r="I454" s="2251"/>
      <c r="J454" s="887">
        <v>5.575316632858855E-3</v>
      </c>
      <c r="K454" s="866"/>
      <c r="L454" s="866"/>
      <c r="M454" s="2263" t="s">
        <v>237</v>
      </c>
      <c r="N454" s="2251"/>
      <c r="O454" s="888">
        <v>1.1081077982758205E-3</v>
      </c>
      <c r="P454" s="866"/>
      <c r="Q454" s="866"/>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pans="3:104" s="242" customFormat="1" ht="25.15" customHeight="1" x14ac:dyDescent="0.2">
      <c r="C455" s="2261" t="s">
        <v>238</v>
      </c>
      <c r="D455" s="2251"/>
      <c r="E455" s="886">
        <v>2.8177144143666237E-3</v>
      </c>
      <c r="F455" s="866"/>
      <c r="G455" s="866"/>
      <c r="H455" s="2262" t="s">
        <v>238</v>
      </c>
      <c r="I455" s="2251"/>
      <c r="J455" s="887">
        <v>8.5082775666181715E-4</v>
      </c>
      <c r="K455" s="866"/>
      <c r="L455" s="866"/>
      <c r="M455" s="2263" t="s">
        <v>238</v>
      </c>
      <c r="N455" s="2251"/>
      <c r="O455" s="888">
        <v>1.3195126448437976E-4</v>
      </c>
      <c r="P455" s="866"/>
      <c r="Q455" s="866"/>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pans="3:104" s="242" customFormat="1" ht="25.15" customHeight="1" x14ac:dyDescent="0.2">
      <c r="C456" s="2261" t="s">
        <v>223</v>
      </c>
      <c r="D456" s="2251"/>
      <c r="E456" s="886">
        <v>8.0106210483118556E-2</v>
      </c>
      <c r="F456" s="866"/>
      <c r="G456" s="866"/>
      <c r="H456" s="2262" t="s">
        <v>223</v>
      </c>
      <c r="I456" s="2251"/>
      <c r="J456" s="887">
        <v>1.7216030501705986E-2</v>
      </c>
      <c r="K456" s="866"/>
      <c r="L456" s="866"/>
      <c r="M456" s="2263" t="s">
        <v>223</v>
      </c>
      <c r="N456" s="2251"/>
      <c r="O456" s="888">
        <v>0.22626274494691223</v>
      </c>
      <c r="P456" s="866"/>
      <c r="Q456" s="866"/>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pans="3:104" s="242" customFormat="1" ht="25.15" customHeight="1" x14ac:dyDescent="0.2">
      <c r="C457" s="2261" t="s">
        <v>236</v>
      </c>
      <c r="D457" s="2251"/>
      <c r="E457" s="886">
        <v>8.4871744816991199E-3</v>
      </c>
      <c r="F457" s="866"/>
      <c r="G457" s="866"/>
      <c r="H457" s="2262" t="s">
        <v>236</v>
      </c>
      <c r="I457" s="2251"/>
      <c r="J457" s="887">
        <v>4.4714175354280345E-3</v>
      </c>
      <c r="K457" s="866"/>
      <c r="L457" s="866"/>
      <c r="M457" s="2263" t="s">
        <v>236</v>
      </c>
      <c r="N457" s="2251"/>
      <c r="O457" s="888">
        <v>7.2497831399690677E-3</v>
      </c>
      <c r="P457" s="866"/>
      <c r="Q457" s="866"/>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pans="3:104" s="242" customFormat="1" ht="25.15" customHeight="1" x14ac:dyDescent="0.2">
      <c r="C458" s="2261" t="s">
        <v>218</v>
      </c>
      <c r="D458" s="2251"/>
      <c r="E458" s="886">
        <v>0.14149613153464505</v>
      </c>
      <c r="F458" s="866"/>
      <c r="G458" s="866"/>
      <c r="H458" s="2262" t="s">
        <v>218</v>
      </c>
      <c r="I458" s="2251"/>
      <c r="J458" s="887">
        <v>2.5491229534204296E-2</v>
      </c>
      <c r="K458" s="866"/>
      <c r="L458" s="866"/>
      <c r="M458" s="2263" t="s">
        <v>218</v>
      </c>
      <c r="N458" s="2251"/>
      <c r="O458" s="888">
        <v>0.35972680730152068</v>
      </c>
      <c r="P458" s="866"/>
      <c r="Q458" s="866"/>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pans="3:104" s="242" customFormat="1" ht="25.15" customHeight="1" x14ac:dyDescent="0.2">
      <c r="C459" s="2261" t="s">
        <v>216</v>
      </c>
      <c r="D459" s="2251"/>
      <c r="E459" s="886">
        <v>0.16020035647762002</v>
      </c>
      <c r="F459" s="866"/>
      <c r="G459" s="866"/>
      <c r="H459" s="2262" t="s">
        <v>216</v>
      </c>
      <c r="I459" s="2251"/>
      <c r="J459" s="887">
        <v>2.5485226799736149E-2</v>
      </c>
      <c r="K459" s="866"/>
      <c r="L459" s="866"/>
      <c r="M459" s="2263" t="s">
        <v>216</v>
      </c>
      <c r="N459" s="2251"/>
      <c r="O459" s="888">
        <v>0.40685915629406644</v>
      </c>
      <c r="P459" s="866"/>
      <c r="Q459" s="866"/>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pans="3:104" s="242" customFormat="1" ht="25.15" customHeight="1" x14ac:dyDescent="0.2">
      <c r="C460" s="2261" t="s">
        <v>222</v>
      </c>
      <c r="D460" s="2251"/>
      <c r="E460" s="886">
        <v>0.14355844093980882</v>
      </c>
      <c r="F460" s="866"/>
      <c r="G460" s="866"/>
      <c r="H460" s="2262" t="s">
        <v>222</v>
      </c>
      <c r="I460" s="2251"/>
      <c r="J460" s="887">
        <v>0.19425272782200415</v>
      </c>
      <c r="K460" s="866"/>
      <c r="L460" s="866"/>
      <c r="M460" s="2263" t="s">
        <v>222</v>
      </c>
      <c r="N460" s="2251"/>
      <c r="O460" s="888">
        <v>8.0015616761117528E-2</v>
      </c>
      <c r="P460" s="866"/>
      <c r="Q460" s="866"/>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pans="3:104" s="242" customFormat="1" ht="25.15" customHeight="1" x14ac:dyDescent="0.2">
      <c r="C461" s="2261" t="s">
        <v>213</v>
      </c>
      <c r="D461" s="2251"/>
      <c r="E461" s="886">
        <v>0.24863446743932657</v>
      </c>
      <c r="F461" s="866"/>
      <c r="G461" s="866"/>
      <c r="H461" s="2262" t="s">
        <v>213</v>
      </c>
      <c r="I461" s="2251"/>
      <c r="J461" s="887">
        <v>0.14252593030514629</v>
      </c>
      <c r="K461" s="866"/>
      <c r="L461" s="866"/>
      <c r="M461" s="2263" t="s">
        <v>213</v>
      </c>
      <c r="N461" s="2251"/>
      <c r="O461" s="888">
        <v>0.42690715351666297</v>
      </c>
      <c r="P461" s="866"/>
      <c r="Q461" s="866"/>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pans="3:104" s="242" customFormat="1" ht="25.15" customHeight="1" x14ac:dyDescent="0.2">
      <c r="C462" s="2261" t="s">
        <v>212</v>
      </c>
      <c r="D462" s="2251"/>
      <c r="E462" s="886">
        <v>0.27891603436883222</v>
      </c>
      <c r="F462" s="866"/>
      <c r="G462" s="866"/>
      <c r="H462" s="2262" t="s">
        <v>212</v>
      </c>
      <c r="I462" s="2251"/>
      <c r="J462" s="887">
        <v>0.3452495159819568</v>
      </c>
      <c r="K462" s="866"/>
      <c r="L462" s="866"/>
      <c r="M462" s="2263" t="s">
        <v>212</v>
      </c>
      <c r="N462" s="2251"/>
      <c r="O462" s="888">
        <v>0.19113074309288883</v>
      </c>
      <c r="P462" s="866"/>
      <c r="Q462" s="866"/>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pans="3:104" s="242" customFormat="1" ht="25.15" customHeight="1" x14ac:dyDescent="0.2">
      <c r="C463" s="2261" t="s">
        <v>206</v>
      </c>
      <c r="D463" s="2251"/>
      <c r="E463" s="886">
        <v>0.25453947799118148</v>
      </c>
      <c r="F463" s="866"/>
      <c r="G463" s="866"/>
      <c r="H463" s="2262" t="s">
        <v>206</v>
      </c>
      <c r="I463" s="2251"/>
      <c r="J463" s="887">
        <v>0.15318361736918668</v>
      </c>
      <c r="K463" s="866"/>
      <c r="L463" s="866"/>
      <c r="M463" s="2263" t="s">
        <v>206</v>
      </c>
      <c r="N463" s="2251"/>
      <c r="O463" s="888">
        <v>0.47052519899858714</v>
      </c>
      <c r="P463" s="866"/>
      <c r="Q463" s="866"/>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pans="3:104" s="242" customFormat="1" ht="25.15" customHeight="1" x14ac:dyDescent="0.2">
      <c r="C464" s="2261" t="s">
        <v>230</v>
      </c>
      <c r="D464" s="2251"/>
      <c r="E464" s="886">
        <v>5.4864078369619582E-2</v>
      </c>
      <c r="F464" s="866"/>
      <c r="G464" s="866"/>
      <c r="H464" s="2262" t="s">
        <v>230</v>
      </c>
      <c r="I464" s="2251"/>
      <c r="J464" s="887">
        <v>9.6600453466262115E-2</v>
      </c>
      <c r="K464" s="866"/>
      <c r="L464" s="866"/>
      <c r="M464" s="2263" t="s">
        <v>230</v>
      </c>
      <c r="N464" s="2251"/>
      <c r="O464" s="888">
        <v>1.0000030449043096E-2</v>
      </c>
      <c r="P464" s="866"/>
      <c r="Q464" s="866"/>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pans="3:104" s="242" customFormat="1" ht="25.15" customHeight="1" x14ac:dyDescent="0.2">
      <c r="C465" s="2261" t="s">
        <v>226</v>
      </c>
      <c r="D465" s="2251"/>
      <c r="E465" s="886">
        <v>6.1360515163906927E-2</v>
      </c>
      <c r="F465" s="866"/>
      <c r="G465" s="866"/>
      <c r="H465" s="2262" t="s">
        <v>226</v>
      </c>
      <c r="I465" s="2251"/>
      <c r="J465" s="887">
        <v>0.10892484743426729</v>
      </c>
      <c r="K465" s="866"/>
      <c r="L465" s="866"/>
      <c r="M465" s="2263" t="s">
        <v>226</v>
      </c>
      <c r="N465" s="2251"/>
      <c r="O465" s="888">
        <v>1.4843036176980937E-2</v>
      </c>
      <c r="P465" s="866"/>
      <c r="Q465" s="866"/>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pans="3:104" s="242" customFormat="1" ht="25.15" customHeight="1" x14ac:dyDescent="0.2">
      <c r="C466" s="2261" t="s">
        <v>208</v>
      </c>
      <c r="D466" s="2251"/>
      <c r="E466" s="886">
        <v>0.2796249021375295</v>
      </c>
      <c r="F466" s="866"/>
      <c r="G466" s="866"/>
      <c r="H466" s="2262" t="s">
        <v>208</v>
      </c>
      <c r="I466" s="2251"/>
      <c r="J466" s="887">
        <v>0.38568130924501903</v>
      </c>
      <c r="K466" s="866"/>
      <c r="L466" s="866"/>
      <c r="M466" s="2263" t="s">
        <v>208</v>
      </c>
      <c r="N466" s="2251"/>
      <c r="O466" s="888">
        <v>0.14095369815096676</v>
      </c>
      <c r="P466" s="866"/>
      <c r="Q466" s="866"/>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pans="3:104" s="242" customFormat="1" ht="25.15" customHeight="1" x14ac:dyDescent="0.2">
      <c r="C467" s="2261" t="s">
        <v>214</v>
      </c>
      <c r="D467" s="2251"/>
      <c r="E467" s="886">
        <v>0.19921542093798766</v>
      </c>
      <c r="F467" s="866"/>
      <c r="G467" s="866"/>
      <c r="H467" s="2262" t="s">
        <v>214</v>
      </c>
      <c r="I467" s="2251"/>
      <c r="J467" s="887">
        <v>0.28410893701090828</v>
      </c>
      <c r="K467" s="866"/>
      <c r="L467" s="866"/>
      <c r="M467" s="2263" t="s">
        <v>214</v>
      </c>
      <c r="N467" s="2251"/>
      <c r="O467" s="888">
        <v>0.10179034662649621</v>
      </c>
      <c r="P467" s="866"/>
      <c r="Q467" s="866"/>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pans="3:104" s="242" customFormat="1" ht="25.15" customHeight="1" x14ac:dyDescent="0.2">
      <c r="C468" s="2261" t="s">
        <v>227</v>
      </c>
      <c r="D468" s="2251"/>
      <c r="E468" s="886">
        <v>4.3241309943713516E-2</v>
      </c>
      <c r="F468" s="866"/>
      <c r="G468" s="866"/>
      <c r="H468" s="2262" t="s">
        <v>227</v>
      </c>
      <c r="I468" s="2251"/>
      <c r="J468" s="887">
        <v>6.6918468326801961E-3</v>
      </c>
      <c r="K468" s="866"/>
      <c r="L468" s="866"/>
      <c r="M468" s="2263" t="s">
        <v>227</v>
      </c>
      <c r="N468" s="2251"/>
      <c r="O468" s="888">
        <v>0.17086682952269652</v>
      </c>
      <c r="P468" s="866"/>
      <c r="Q468" s="866"/>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pans="3:104" s="242" customFormat="1" ht="25.15" customHeight="1" x14ac:dyDescent="0.2">
      <c r="C469" s="2261" t="s">
        <v>217</v>
      </c>
      <c r="D469" s="2251"/>
      <c r="E469" s="886">
        <v>0.17325695293663471</v>
      </c>
      <c r="F469" s="866"/>
      <c r="G469" s="866"/>
      <c r="H469" s="2262" t="s">
        <v>217</v>
      </c>
      <c r="I469" s="2251"/>
      <c r="J469" s="887">
        <v>0.25916307388019322</v>
      </c>
      <c r="K469" s="866"/>
      <c r="L469" s="866"/>
      <c r="M469" s="2263" t="s">
        <v>217</v>
      </c>
      <c r="N469" s="2251"/>
      <c r="O469" s="888">
        <v>0.11059416557058169</v>
      </c>
      <c r="P469" s="866"/>
      <c r="Q469" s="866"/>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pans="3:104" s="242" customFormat="1" ht="25.15" customHeight="1" x14ac:dyDescent="0.2">
      <c r="C470" s="2261" t="s">
        <v>225</v>
      </c>
      <c r="D470" s="2251"/>
      <c r="E470" s="886">
        <v>5.5532839582593925E-2</v>
      </c>
      <c r="F470" s="866"/>
      <c r="G470" s="866"/>
      <c r="H470" s="2262" t="s">
        <v>225</v>
      </c>
      <c r="I470" s="2251"/>
      <c r="J470" s="887">
        <v>9.3833291373024031E-3</v>
      </c>
      <c r="K470" s="866"/>
      <c r="L470" s="866"/>
      <c r="M470" s="2263" t="s">
        <v>225</v>
      </c>
      <c r="N470" s="2251"/>
      <c r="O470" s="888">
        <v>0.17581448588362203</v>
      </c>
      <c r="P470" s="866"/>
      <c r="Q470" s="866"/>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pans="3:104" s="242" customFormat="1" ht="25.15" customHeight="1" x14ac:dyDescent="0.2">
      <c r="C471" s="2261" t="s">
        <v>209</v>
      </c>
      <c r="D471" s="2251"/>
      <c r="E471" s="886">
        <v>0.28706059581743282</v>
      </c>
      <c r="F471" s="866"/>
      <c r="G471" s="866"/>
      <c r="H471" s="2262" t="s">
        <v>209</v>
      </c>
      <c r="I471" s="2251"/>
      <c r="J471" s="887">
        <v>0.18473502389477242</v>
      </c>
      <c r="K471" s="866"/>
      <c r="L471" s="866"/>
      <c r="M471" s="2263" t="s">
        <v>209</v>
      </c>
      <c r="N471" s="2251"/>
      <c r="O471" s="888">
        <v>0.4569356681954535</v>
      </c>
      <c r="P471" s="866"/>
      <c r="Q471" s="866"/>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pans="3:104" s="242" customFormat="1" ht="25.15" customHeight="1" x14ac:dyDescent="0.2">
      <c r="C472" s="2261" t="s">
        <v>228</v>
      </c>
      <c r="D472" s="2251"/>
      <c r="E472" s="886">
        <v>3.8183435642974377E-2</v>
      </c>
      <c r="F472" s="866"/>
      <c r="G472" s="866"/>
      <c r="H472" s="2262" t="s">
        <v>228</v>
      </c>
      <c r="I472" s="2251"/>
      <c r="J472" s="887">
        <v>0.10182538248428943</v>
      </c>
      <c r="K472" s="866"/>
      <c r="L472" s="866"/>
      <c r="M472" s="2263" t="s">
        <v>228</v>
      </c>
      <c r="N472" s="2251"/>
      <c r="O472" s="888">
        <v>6.7924689564834266E-3</v>
      </c>
      <c r="P472" s="866"/>
      <c r="Q472" s="866"/>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pans="3:104" s="242" customFormat="1" ht="25.15" customHeight="1" x14ac:dyDescent="0.2">
      <c r="C473" s="2261" t="s">
        <v>205</v>
      </c>
      <c r="D473" s="2251"/>
      <c r="E473" s="886">
        <v>0.32625424828109545</v>
      </c>
      <c r="F473" s="866"/>
      <c r="G473" s="866"/>
      <c r="H473" s="2262" t="s">
        <v>205</v>
      </c>
      <c r="I473" s="2251"/>
      <c r="J473" s="887">
        <v>0.3977736826867761</v>
      </c>
      <c r="K473" s="866"/>
      <c r="L473" s="866"/>
      <c r="M473" s="2263" t="s">
        <v>205</v>
      </c>
      <c r="N473" s="2251"/>
      <c r="O473" s="888">
        <v>0.22968314191039804</v>
      </c>
      <c r="P473" s="866"/>
      <c r="Q473" s="866"/>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pans="3:104" s="242" customFormat="1" ht="25.15" customHeight="1" x14ac:dyDescent="0.2">
      <c r="C474" s="2261" t="s">
        <v>210</v>
      </c>
      <c r="D474" s="2251"/>
      <c r="E474" s="886">
        <v>0.29553110158733686</v>
      </c>
      <c r="F474" s="866"/>
      <c r="G474" s="866"/>
      <c r="H474" s="2262" t="s">
        <v>210</v>
      </c>
      <c r="I474" s="2251"/>
      <c r="J474" s="887">
        <v>0.21485450448507182</v>
      </c>
      <c r="K474" s="866"/>
      <c r="L474" s="866"/>
      <c r="M474" s="2263" t="s">
        <v>210</v>
      </c>
      <c r="N474" s="2251"/>
      <c r="O474" s="888">
        <v>0.43231677975854504</v>
      </c>
      <c r="P474" s="866"/>
      <c r="Q474" s="866"/>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pans="3:104" s="242" customFormat="1" ht="25.15" customHeight="1" x14ac:dyDescent="0.2">
      <c r="C475" s="2261" t="s">
        <v>211</v>
      </c>
      <c r="D475" s="2251"/>
      <c r="E475" s="886">
        <v>0.27023768369832779</v>
      </c>
      <c r="F475" s="866"/>
      <c r="G475" s="866"/>
      <c r="H475" s="2262" t="s">
        <v>211</v>
      </c>
      <c r="I475" s="2251"/>
      <c r="J475" s="887">
        <v>0.36372379727219112</v>
      </c>
      <c r="K475" s="866"/>
      <c r="L475" s="866"/>
      <c r="M475" s="2263" t="s">
        <v>211</v>
      </c>
      <c r="N475" s="2251"/>
      <c r="O475" s="888">
        <v>0.13829763292632449</v>
      </c>
      <c r="P475" s="866"/>
      <c r="Q475" s="866"/>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pans="3:104" s="242" customFormat="1" ht="25.15" customHeight="1" x14ac:dyDescent="0.2">
      <c r="C476" s="2261" t="s">
        <v>219</v>
      </c>
      <c r="D476" s="2251"/>
      <c r="E476" s="886">
        <v>0.21118335978890024</v>
      </c>
      <c r="F476" s="866"/>
      <c r="G476" s="866"/>
      <c r="H476" s="2262" t="s">
        <v>219</v>
      </c>
      <c r="I476" s="2251"/>
      <c r="J476" s="887">
        <v>0.21562818419886604</v>
      </c>
      <c r="K476" s="866"/>
      <c r="L476" s="866"/>
      <c r="M476" s="2263" t="s">
        <v>219</v>
      </c>
      <c r="N476" s="2251"/>
      <c r="O476" s="888">
        <v>0.25949805051681357</v>
      </c>
      <c r="P476" s="866"/>
      <c r="Q476" s="866"/>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pans="3:104" s="242" customFormat="1" ht="25.15" customHeight="1" x14ac:dyDescent="0.2">
      <c r="C477" s="2264" t="s">
        <v>215</v>
      </c>
      <c r="D477" s="2251"/>
      <c r="E477" s="889">
        <v>0.16264763327668447</v>
      </c>
      <c r="F477" s="866"/>
      <c r="G477" s="866"/>
      <c r="H477" s="2265" t="s">
        <v>215</v>
      </c>
      <c r="I477" s="2251"/>
      <c r="J477" s="890">
        <v>0.27355557485554344</v>
      </c>
      <c r="K477" s="866"/>
      <c r="L477" s="866"/>
      <c r="M477" s="2266" t="s">
        <v>215</v>
      </c>
      <c r="N477" s="2251"/>
      <c r="O477" s="891">
        <v>5.5075102611208585E-2</v>
      </c>
      <c r="P477" s="866"/>
      <c r="Q477" s="866"/>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pans="3:104" s="242" customFormat="1" ht="25.15" customHeight="1" x14ac:dyDescent="0.2">
      <c r="C478" s="2250"/>
      <c r="D478" s="2251"/>
      <c r="E478" s="882"/>
      <c r="F478" s="866"/>
      <c r="G478" s="866"/>
      <c r="H478" s="2250"/>
      <c r="I478" s="2251"/>
      <c r="J478" s="882"/>
      <c r="K478" s="866"/>
      <c r="L478" s="866"/>
      <c r="M478" s="2250"/>
      <c r="N478" s="2251"/>
      <c r="O478" s="882"/>
      <c r="P478" s="866"/>
      <c r="Q478" s="866"/>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pans="3:104" s="242" customFormat="1" ht="25.15" customHeight="1" x14ac:dyDescent="0.2">
      <c r="C479" s="2250"/>
      <c r="D479" s="2251"/>
      <c r="E479" s="866"/>
      <c r="F479" s="866"/>
      <c r="G479" s="866"/>
      <c r="H479" s="2250"/>
      <c r="I479" s="2251"/>
      <c r="J479" s="866"/>
      <c r="K479" s="866"/>
      <c r="L479" s="866"/>
      <c r="M479" s="2250"/>
      <c r="N479" s="2251"/>
      <c r="O479" s="866"/>
      <c r="P479" s="866"/>
      <c r="Q479" s="866"/>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pans="3:104" s="242" customFormat="1" ht="25.15" customHeight="1" x14ac:dyDescent="0.2">
      <c r="C480" s="2255" t="s">
        <v>242</v>
      </c>
      <c r="D480" s="2251"/>
      <c r="E480" s="2251"/>
      <c r="F480" s="2251"/>
      <c r="G480" s="2251"/>
      <c r="H480" s="2256" t="s">
        <v>242</v>
      </c>
      <c r="I480" s="2251"/>
      <c r="J480" s="2251"/>
      <c r="K480" s="2251"/>
      <c r="L480" s="2251"/>
      <c r="M480" s="2257" t="s">
        <v>242</v>
      </c>
      <c r="N480" s="2251"/>
      <c r="O480" s="2251"/>
      <c r="P480" s="2251"/>
      <c r="Q480" s="2251"/>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pans="3:104" s="242" customFormat="1" ht="25.15" customHeight="1" x14ac:dyDescent="0.2">
      <c r="C481" s="2270" t="s">
        <v>203</v>
      </c>
      <c r="D481" s="2251"/>
      <c r="E481" s="2271" t="s">
        <v>243</v>
      </c>
      <c r="F481" s="2272"/>
      <c r="G481" s="2273"/>
      <c r="H481" s="2274" t="s">
        <v>203</v>
      </c>
      <c r="I481" s="2251"/>
      <c r="J481" s="2275" t="s">
        <v>243</v>
      </c>
      <c r="K481" s="2276"/>
      <c r="L481" s="2277"/>
      <c r="M481" s="2278" t="s">
        <v>203</v>
      </c>
      <c r="N481" s="2251"/>
      <c r="O481" s="2279" t="s">
        <v>243</v>
      </c>
      <c r="P481" s="2280"/>
      <c r="Q481" s="2281"/>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pans="3:104" s="242" customFormat="1" ht="25.15" customHeight="1" x14ac:dyDescent="0.2">
      <c r="C482" s="2251"/>
      <c r="D482" s="2251"/>
      <c r="E482" s="870" t="s">
        <v>187</v>
      </c>
      <c r="F482" s="871" t="s">
        <v>244</v>
      </c>
      <c r="G482" s="872" t="s">
        <v>245</v>
      </c>
      <c r="H482" s="2251"/>
      <c r="I482" s="2251"/>
      <c r="J482" s="873" t="s">
        <v>187</v>
      </c>
      <c r="K482" s="874" t="s">
        <v>244</v>
      </c>
      <c r="L482" s="875" t="s">
        <v>245</v>
      </c>
      <c r="M482" s="2251"/>
      <c r="N482" s="2251"/>
      <c r="O482" s="876" t="s">
        <v>187</v>
      </c>
      <c r="P482" s="877" t="s">
        <v>244</v>
      </c>
      <c r="Q482" s="878" t="s">
        <v>245</v>
      </c>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pans="3:104" s="242" customFormat="1" ht="25.15" customHeight="1" x14ac:dyDescent="0.2">
      <c r="C483" s="2252" t="s">
        <v>204</v>
      </c>
      <c r="D483" s="2251"/>
      <c r="E483" s="892">
        <v>4.766903962450888</v>
      </c>
      <c r="F483" s="893">
        <v>13.619725607002536</v>
      </c>
      <c r="G483" s="894">
        <v>13.619725607002536</v>
      </c>
      <c r="H483" s="2253" t="s">
        <v>204</v>
      </c>
      <c r="I483" s="2251"/>
      <c r="J483" s="895">
        <v>4.4162397393486801</v>
      </c>
      <c r="K483" s="896">
        <v>12.617827826710515</v>
      </c>
      <c r="L483" s="897">
        <v>12.617827826710515</v>
      </c>
      <c r="M483" s="2254" t="s">
        <v>204</v>
      </c>
      <c r="N483" s="2251"/>
      <c r="O483" s="898">
        <v>6.0101583606312206</v>
      </c>
      <c r="P483" s="899">
        <v>17.171881030374916</v>
      </c>
      <c r="Q483" s="900">
        <v>17.171881030374916</v>
      </c>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pans="3:104" s="242" customFormat="1" ht="25.15" customHeight="1" x14ac:dyDescent="0.2">
      <c r="C484" s="2250"/>
      <c r="D484" s="2251"/>
      <c r="E484" s="882"/>
      <c r="F484" s="882"/>
      <c r="G484" s="882"/>
      <c r="H484" s="2250"/>
      <c r="I484" s="2251"/>
      <c r="J484" s="882"/>
      <c r="K484" s="882"/>
      <c r="L484" s="882"/>
      <c r="M484" s="2250"/>
      <c r="N484" s="2251"/>
      <c r="O484" s="882"/>
      <c r="P484" s="882"/>
      <c r="Q484" s="882"/>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pans="3:104" s="242" customFormat="1" ht="25.15" customHeight="1" x14ac:dyDescent="0.2">
      <c r="C485" s="2250"/>
      <c r="D485" s="2251"/>
      <c r="E485" s="866"/>
      <c r="F485" s="866"/>
      <c r="G485" s="866"/>
      <c r="H485" s="2250"/>
      <c r="I485" s="2251"/>
      <c r="J485" s="866"/>
      <c r="K485" s="866"/>
      <c r="L485" s="866"/>
      <c r="M485" s="2250"/>
      <c r="N485" s="2251"/>
      <c r="O485" s="866"/>
      <c r="P485" s="866"/>
      <c r="Q485" s="866"/>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pans="3:104" s="242" customFormat="1" ht="25.15" customHeight="1" x14ac:dyDescent="0.2">
      <c r="C486" s="2255" t="s">
        <v>246</v>
      </c>
      <c r="D486" s="2251"/>
      <c r="E486" s="2251"/>
      <c r="F486" s="866"/>
      <c r="G486" s="866"/>
      <c r="H486" s="2256" t="s">
        <v>246</v>
      </c>
      <c r="I486" s="2251"/>
      <c r="J486" s="2251"/>
      <c r="K486" s="866"/>
      <c r="L486" s="866"/>
      <c r="M486" s="2257" t="s">
        <v>246</v>
      </c>
      <c r="N486" s="2251"/>
      <c r="O486" s="2251"/>
      <c r="P486" s="866"/>
      <c r="Q486" s="866"/>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pans="3:104" s="242" customFormat="1" ht="25.15" customHeight="1" x14ac:dyDescent="0.2">
      <c r="C487" s="2250"/>
      <c r="D487" s="2251"/>
      <c r="E487" s="879" t="s">
        <v>203</v>
      </c>
      <c r="F487" s="866"/>
      <c r="G487" s="866"/>
      <c r="H487" s="2250"/>
      <c r="I487" s="2251"/>
      <c r="J487" s="880" t="s">
        <v>203</v>
      </c>
      <c r="K487" s="866"/>
      <c r="L487" s="866"/>
      <c r="M487" s="2250"/>
      <c r="N487" s="2251"/>
      <c r="O487" s="881" t="s">
        <v>203</v>
      </c>
      <c r="P487" s="866"/>
      <c r="Q487" s="866"/>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pans="3:104" s="242" customFormat="1" ht="25.15" customHeight="1" x14ac:dyDescent="0.2">
      <c r="C488" s="2251"/>
      <c r="D488" s="2251"/>
      <c r="E488" s="901" t="s">
        <v>204</v>
      </c>
      <c r="F488" s="866"/>
      <c r="G488" s="866"/>
      <c r="H488" s="2251"/>
      <c r="I488" s="2251"/>
      <c r="J488" s="902" t="s">
        <v>204</v>
      </c>
      <c r="K488" s="866"/>
      <c r="L488" s="866"/>
      <c r="M488" s="2251"/>
      <c r="N488" s="2251"/>
      <c r="O488" s="903" t="s">
        <v>204</v>
      </c>
      <c r="P488" s="866"/>
      <c r="Q488" s="866"/>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pans="3:104" s="242" customFormat="1" ht="25.15" customHeight="1" x14ac:dyDescent="0.2">
      <c r="C489" s="2267" t="s">
        <v>234</v>
      </c>
      <c r="D489" s="2251"/>
      <c r="E489" s="883">
        <v>2.3606521090418327E-2</v>
      </c>
      <c r="F489" s="866"/>
      <c r="G489" s="866"/>
      <c r="H489" s="2268" t="s">
        <v>234</v>
      </c>
      <c r="I489" s="2251"/>
      <c r="J489" s="884">
        <v>3.1429731883601562E-2</v>
      </c>
      <c r="K489" s="866"/>
      <c r="L489" s="866"/>
      <c r="M489" s="2269" t="s">
        <v>234</v>
      </c>
      <c r="N489" s="2251"/>
      <c r="O489" s="885">
        <v>1.1856192154401047E-2</v>
      </c>
      <c r="P489" s="866"/>
      <c r="Q489" s="866"/>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pans="3:104" s="242" customFormat="1" ht="25.15" customHeight="1" x14ac:dyDescent="0.2">
      <c r="C490" s="2261" t="s">
        <v>235</v>
      </c>
      <c r="D490" s="2251"/>
      <c r="E490" s="886">
        <v>-2.4878884780361606E-2</v>
      </c>
      <c r="F490" s="866"/>
      <c r="G490" s="866"/>
      <c r="H490" s="2262" t="s">
        <v>235</v>
      </c>
      <c r="I490" s="2251"/>
      <c r="J490" s="887">
        <v>-2.7787831736277614E-2</v>
      </c>
      <c r="K490" s="866"/>
      <c r="L490" s="866"/>
      <c r="M490" s="2263" t="s">
        <v>235</v>
      </c>
      <c r="N490" s="2251"/>
      <c r="O490" s="888">
        <v>2.9715192899384454E-2</v>
      </c>
      <c r="P490" s="866"/>
      <c r="Q490" s="866"/>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pans="3:104" s="242" customFormat="1" ht="25.15" customHeight="1" x14ac:dyDescent="0.2">
      <c r="C491" s="2261" t="s">
        <v>233</v>
      </c>
      <c r="D491" s="2251"/>
      <c r="E491" s="886">
        <v>4.4925831236046244E-2</v>
      </c>
      <c r="F491" s="866"/>
      <c r="G491" s="866"/>
      <c r="H491" s="2262" t="s">
        <v>233</v>
      </c>
      <c r="I491" s="2251"/>
      <c r="J491" s="887">
        <v>3.3316608532488266E-2</v>
      </c>
      <c r="K491" s="866"/>
      <c r="L491" s="866"/>
      <c r="M491" s="2263" t="s">
        <v>233</v>
      </c>
      <c r="N491" s="2251"/>
      <c r="O491" s="888">
        <v>2.3766324710988912E-2</v>
      </c>
      <c r="P491" s="866"/>
      <c r="Q491" s="866"/>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pans="3:104" s="242" customFormat="1" ht="25.15" customHeight="1" x14ac:dyDescent="0.2">
      <c r="C492" s="2261" t="s">
        <v>232</v>
      </c>
      <c r="D492" s="2251"/>
      <c r="E492" s="886">
        <v>-3.9192238800430171E-2</v>
      </c>
      <c r="F492" s="866"/>
      <c r="G492" s="866"/>
      <c r="H492" s="2262" t="s">
        <v>232</v>
      </c>
      <c r="I492" s="2251"/>
      <c r="J492" s="887">
        <v>-3.9637341466108533E-2</v>
      </c>
      <c r="K492" s="866"/>
      <c r="L492" s="866"/>
      <c r="M492" s="2263" t="s">
        <v>232</v>
      </c>
      <c r="N492" s="2251"/>
      <c r="O492" s="888">
        <v>-2.9442791205203524E-2</v>
      </c>
      <c r="P492" s="866"/>
      <c r="Q492" s="866"/>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pans="3:104" s="242" customFormat="1" ht="25.15" customHeight="1" x14ac:dyDescent="0.2">
      <c r="C493" s="2261" t="s">
        <v>221</v>
      </c>
      <c r="D493" s="2251"/>
      <c r="E493" s="886">
        <v>-6.3587658381925621E-2</v>
      </c>
      <c r="F493" s="866"/>
      <c r="G493" s="866"/>
      <c r="H493" s="2262" t="s">
        <v>221</v>
      </c>
      <c r="I493" s="2251"/>
      <c r="J493" s="887">
        <v>-1.8353035793214297E-2</v>
      </c>
      <c r="K493" s="866"/>
      <c r="L493" s="866"/>
      <c r="M493" s="2263" t="s">
        <v>221</v>
      </c>
      <c r="N493" s="2251"/>
      <c r="O493" s="888">
        <v>-8.2506065797582087E-2</v>
      </c>
      <c r="P493" s="866"/>
      <c r="Q493" s="866"/>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pans="3:104" s="242" customFormat="1" ht="25.15" customHeight="1" x14ac:dyDescent="0.2">
      <c r="C494" s="2261" t="s">
        <v>231</v>
      </c>
      <c r="D494" s="2251"/>
      <c r="E494" s="886">
        <v>-5.5299336552659728E-2</v>
      </c>
      <c r="F494" s="866"/>
      <c r="G494" s="866"/>
      <c r="H494" s="2262" t="s">
        <v>231</v>
      </c>
      <c r="I494" s="2251"/>
      <c r="J494" s="887">
        <v>-2.6870019052388987E-2</v>
      </c>
      <c r="K494" s="866"/>
      <c r="L494" s="866"/>
      <c r="M494" s="2263" t="s">
        <v>231</v>
      </c>
      <c r="N494" s="2251"/>
      <c r="O494" s="888">
        <v>-6.5812606168518792E-2</v>
      </c>
      <c r="P494" s="866"/>
      <c r="Q494" s="866"/>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pans="3:104" s="242" customFormat="1" ht="25.15" customHeight="1" x14ac:dyDescent="0.2">
      <c r="C495" s="2261" t="s">
        <v>224</v>
      </c>
      <c r="D495" s="2251"/>
      <c r="E495" s="886">
        <v>-6.4339159788623285E-2</v>
      </c>
      <c r="F495" s="866"/>
      <c r="G495" s="866"/>
      <c r="H495" s="2262" t="s">
        <v>224</v>
      </c>
      <c r="I495" s="2251"/>
      <c r="J495" s="887">
        <v>-6.0961309031092835E-2</v>
      </c>
      <c r="K495" s="866"/>
      <c r="L495" s="866"/>
      <c r="M495" s="2263" t="s">
        <v>224</v>
      </c>
      <c r="N495" s="2251"/>
      <c r="O495" s="888">
        <v>-7.1686958074846915E-2</v>
      </c>
      <c r="P495" s="866"/>
      <c r="Q495" s="866"/>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pans="3:104" s="242" customFormat="1" ht="25.15" customHeight="1" x14ac:dyDescent="0.2">
      <c r="C496" s="2261" t="s">
        <v>229</v>
      </c>
      <c r="D496" s="2251"/>
      <c r="E496" s="886">
        <v>-5.8436112651906985E-2</v>
      </c>
      <c r="F496" s="866"/>
      <c r="G496" s="866"/>
      <c r="H496" s="2262" t="s">
        <v>229</v>
      </c>
      <c r="I496" s="2251"/>
      <c r="J496" s="887">
        <v>-3.4677563379827123E-2</v>
      </c>
      <c r="K496" s="866"/>
      <c r="L496" s="866"/>
      <c r="M496" s="2263" t="s">
        <v>229</v>
      </c>
      <c r="N496" s="2251"/>
      <c r="O496" s="888">
        <v>-6.766632741189639E-2</v>
      </c>
      <c r="P496" s="866"/>
      <c r="Q496" s="866"/>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pans="3:104" s="242" customFormat="1" ht="25.15" customHeight="1" x14ac:dyDescent="0.2">
      <c r="C497" s="2261" t="s">
        <v>239</v>
      </c>
      <c r="D497" s="2251"/>
      <c r="E497" s="886">
        <v>-5.0681942047452059E-3</v>
      </c>
      <c r="F497" s="866"/>
      <c r="G497" s="866"/>
      <c r="H497" s="2262" t="s">
        <v>239</v>
      </c>
      <c r="I497" s="2251"/>
      <c r="J497" s="887">
        <v>-2.6212417672073478E-3</v>
      </c>
      <c r="K497" s="866"/>
      <c r="L497" s="866"/>
      <c r="M497" s="2263" t="s">
        <v>239</v>
      </c>
      <c r="N497" s="2251"/>
      <c r="O497" s="888">
        <v>-5.2373675604858528E-3</v>
      </c>
      <c r="P497" s="866"/>
      <c r="Q497" s="866"/>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pans="3:104" s="242" customFormat="1" ht="25.15" customHeight="1" x14ac:dyDescent="0.2">
      <c r="C498" s="2261" t="s">
        <v>207</v>
      </c>
      <c r="D498" s="2251"/>
      <c r="E498" s="886">
        <v>0.11563889867608625</v>
      </c>
      <c r="F498" s="866"/>
      <c r="G498" s="866"/>
      <c r="H498" s="2262" t="s">
        <v>207</v>
      </c>
      <c r="I498" s="2251"/>
      <c r="J498" s="887">
        <v>0.10416780058923165</v>
      </c>
      <c r="K498" s="866"/>
      <c r="L498" s="866"/>
      <c r="M498" s="2263" t="s">
        <v>207</v>
      </c>
      <c r="N498" s="2251"/>
      <c r="O498" s="888">
        <v>0.10620943288255003</v>
      </c>
      <c r="P498" s="866"/>
      <c r="Q498" s="866"/>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pans="3:104" s="242" customFormat="1" ht="25.15" customHeight="1" x14ac:dyDescent="0.2">
      <c r="C499" s="2261" t="s">
        <v>220</v>
      </c>
      <c r="D499" s="2251"/>
      <c r="E499" s="886">
        <v>-0.10284136606383316</v>
      </c>
      <c r="F499" s="866"/>
      <c r="G499" s="866"/>
      <c r="H499" s="2262" t="s">
        <v>220</v>
      </c>
      <c r="I499" s="2251"/>
      <c r="J499" s="887">
        <v>-9.721707640628538E-2</v>
      </c>
      <c r="K499" s="866"/>
      <c r="L499" s="866"/>
      <c r="M499" s="2263" t="s">
        <v>220</v>
      </c>
      <c r="N499" s="2251"/>
      <c r="O499" s="888">
        <v>-8.9020720844573215E-2</v>
      </c>
      <c r="P499" s="866"/>
      <c r="Q499" s="866"/>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pans="3:104" s="242" customFormat="1" ht="25.15" customHeight="1" x14ac:dyDescent="0.2">
      <c r="C500" s="2261" t="s">
        <v>237</v>
      </c>
      <c r="D500" s="2251"/>
      <c r="E500" s="886">
        <v>-1.4309255766985404E-2</v>
      </c>
      <c r="F500" s="866"/>
      <c r="G500" s="866"/>
      <c r="H500" s="2262" t="s">
        <v>237</v>
      </c>
      <c r="I500" s="2251"/>
      <c r="J500" s="887">
        <v>-1.6907606317291806E-2</v>
      </c>
      <c r="K500" s="866"/>
      <c r="L500" s="866"/>
      <c r="M500" s="2263" t="s">
        <v>237</v>
      </c>
      <c r="N500" s="2251"/>
      <c r="O500" s="888">
        <v>-5.538664900332846E-3</v>
      </c>
      <c r="P500" s="866"/>
      <c r="Q500" s="866"/>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pans="3:104" s="242" customFormat="1" ht="25.15" customHeight="1" x14ac:dyDescent="0.2">
      <c r="C501" s="2261" t="s">
        <v>238</v>
      </c>
      <c r="D501" s="2251"/>
      <c r="E501" s="886">
        <v>-1.1135560567527561E-2</v>
      </c>
      <c r="F501" s="866"/>
      <c r="G501" s="866"/>
      <c r="H501" s="2262" t="s">
        <v>238</v>
      </c>
      <c r="I501" s="2251"/>
      <c r="J501" s="887">
        <v>-6.6049294537934445E-3</v>
      </c>
      <c r="K501" s="866"/>
      <c r="L501" s="866"/>
      <c r="M501" s="2263" t="s">
        <v>238</v>
      </c>
      <c r="N501" s="2251"/>
      <c r="O501" s="888">
        <v>-1.9112648065043492E-3</v>
      </c>
      <c r="P501" s="866"/>
      <c r="Q501" s="866"/>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pans="3:104" s="242" customFormat="1" ht="25.15" customHeight="1" x14ac:dyDescent="0.2">
      <c r="C502" s="2261" t="s">
        <v>223</v>
      </c>
      <c r="D502" s="2251"/>
      <c r="E502" s="886">
        <v>5.9374052384953052E-2</v>
      </c>
      <c r="F502" s="866"/>
      <c r="G502" s="866"/>
      <c r="H502" s="2262" t="s">
        <v>223</v>
      </c>
      <c r="I502" s="2251"/>
      <c r="J502" s="887">
        <v>2.9710767465438437E-2</v>
      </c>
      <c r="K502" s="866"/>
      <c r="L502" s="866"/>
      <c r="M502" s="2263" t="s">
        <v>223</v>
      </c>
      <c r="N502" s="2251"/>
      <c r="O502" s="888">
        <v>7.9144476438245986E-2</v>
      </c>
      <c r="P502" s="866"/>
      <c r="Q502" s="866"/>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pans="3:104" s="242" customFormat="1" ht="25.15" customHeight="1" x14ac:dyDescent="0.2">
      <c r="C503" s="2261" t="s">
        <v>236</v>
      </c>
      <c r="D503" s="2251"/>
      <c r="E503" s="886">
        <v>-1.9326141852621784E-2</v>
      </c>
      <c r="F503" s="866"/>
      <c r="G503" s="866"/>
      <c r="H503" s="2262" t="s">
        <v>236</v>
      </c>
      <c r="I503" s="2251"/>
      <c r="J503" s="887">
        <v>-1.5141537323472296E-2</v>
      </c>
      <c r="K503" s="866"/>
      <c r="L503" s="866"/>
      <c r="M503" s="2263" t="s">
        <v>236</v>
      </c>
      <c r="N503" s="2251"/>
      <c r="O503" s="888">
        <v>-1.4166957551716985E-2</v>
      </c>
      <c r="P503" s="866"/>
      <c r="Q503" s="866"/>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pans="3:104" s="242" customFormat="1" ht="25.15" customHeight="1" x14ac:dyDescent="0.2">
      <c r="C504" s="2261" t="s">
        <v>218</v>
      </c>
      <c r="D504" s="2251"/>
      <c r="E504" s="886">
        <v>-7.8910697262337071E-2</v>
      </c>
      <c r="F504" s="866"/>
      <c r="G504" s="866"/>
      <c r="H504" s="2262" t="s">
        <v>218</v>
      </c>
      <c r="I504" s="2251"/>
      <c r="J504" s="887">
        <v>-3.6152867573932983E-2</v>
      </c>
      <c r="K504" s="866"/>
      <c r="L504" s="866"/>
      <c r="M504" s="2263" t="s">
        <v>218</v>
      </c>
      <c r="N504" s="2251"/>
      <c r="O504" s="888">
        <v>-9.9793093662748245E-2</v>
      </c>
      <c r="P504" s="866"/>
      <c r="Q504" s="866"/>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pans="3:104" s="242" customFormat="1" ht="25.15" customHeight="1" x14ac:dyDescent="0.2">
      <c r="C505" s="2261" t="s">
        <v>216</v>
      </c>
      <c r="D505" s="2251"/>
      <c r="E505" s="886">
        <v>8.3964428567288044E-2</v>
      </c>
      <c r="F505" s="866"/>
      <c r="G505" s="866"/>
      <c r="H505" s="2262" t="s">
        <v>216</v>
      </c>
      <c r="I505" s="2251"/>
      <c r="J505" s="887">
        <v>3.6148610642320791E-2</v>
      </c>
      <c r="K505" s="866"/>
      <c r="L505" s="866"/>
      <c r="M505" s="2263" t="s">
        <v>216</v>
      </c>
      <c r="N505" s="2251"/>
      <c r="O505" s="888">
        <v>0.10612950332391582</v>
      </c>
      <c r="P505" s="866"/>
      <c r="Q505" s="866"/>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pans="3:104" s="242" customFormat="1" ht="25.15" customHeight="1" x14ac:dyDescent="0.2">
      <c r="C506" s="2261" t="s">
        <v>222</v>
      </c>
      <c r="D506" s="2251"/>
      <c r="E506" s="886">
        <v>7.9483679630179216E-2</v>
      </c>
      <c r="F506" s="866"/>
      <c r="G506" s="866"/>
      <c r="H506" s="2262" t="s">
        <v>222</v>
      </c>
      <c r="I506" s="2251"/>
      <c r="J506" s="887">
        <v>9.9800087411474447E-2</v>
      </c>
      <c r="K506" s="866"/>
      <c r="L506" s="866"/>
      <c r="M506" s="2263" t="s">
        <v>222</v>
      </c>
      <c r="N506" s="2251"/>
      <c r="O506" s="888">
        <v>4.7065368489222409E-2</v>
      </c>
      <c r="P506" s="866"/>
      <c r="Q506" s="866"/>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pans="3:104" s="242" customFormat="1" ht="25.15" customHeight="1" x14ac:dyDescent="0.2">
      <c r="C507" s="2261" t="s">
        <v>213</v>
      </c>
      <c r="D507" s="2251"/>
      <c r="E507" s="886">
        <v>0.1046030298864611</v>
      </c>
      <c r="F507" s="866"/>
      <c r="G507" s="866"/>
      <c r="H507" s="2262" t="s">
        <v>213</v>
      </c>
      <c r="I507" s="2251"/>
      <c r="J507" s="887">
        <v>8.5485863089741237E-2</v>
      </c>
      <c r="K507" s="866"/>
      <c r="L507" s="866"/>
      <c r="M507" s="2263" t="s">
        <v>213</v>
      </c>
      <c r="N507" s="2251"/>
      <c r="O507" s="888">
        <v>0.10871282984614937</v>
      </c>
      <c r="P507" s="866"/>
      <c r="Q507" s="866"/>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pans="3:104" s="242" customFormat="1" ht="25.15" customHeight="1" x14ac:dyDescent="0.2">
      <c r="C508" s="2261" t="s">
        <v>212</v>
      </c>
      <c r="D508" s="2251"/>
      <c r="E508" s="886">
        <v>0.11078994288655773</v>
      </c>
      <c r="F508" s="866"/>
      <c r="G508" s="866"/>
      <c r="H508" s="2262" t="s">
        <v>212</v>
      </c>
      <c r="I508" s="2251"/>
      <c r="J508" s="887">
        <v>0.13304969943255382</v>
      </c>
      <c r="K508" s="866"/>
      <c r="L508" s="866"/>
      <c r="M508" s="2263" t="s">
        <v>212</v>
      </c>
      <c r="N508" s="2251"/>
      <c r="O508" s="888">
        <v>7.2741015352035115E-2</v>
      </c>
      <c r="P508" s="866"/>
      <c r="Q508" s="866"/>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pans="3:104" s="242" customFormat="1" ht="25.15" customHeight="1" x14ac:dyDescent="0.2">
      <c r="C509" s="2261" t="s">
        <v>206</v>
      </c>
      <c r="D509" s="2251"/>
      <c r="E509" s="886">
        <v>0.10583788977018584</v>
      </c>
      <c r="F509" s="866"/>
      <c r="G509" s="866"/>
      <c r="H509" s="2262" t="s">
        <v>206</v>
      </c>
      <c r="I509" s="2251"/>
      <c r="J509" s="887">
        <v>8.862444308346866E-2</v>
      </c>
      <c r="K509" s="866"/>
      <c r="L509" s="866"/>
      <c r="M509" s="2263" t="s">
        <v>206</v>
      </c>
      <c r="N509" s="2251"/>
      <c r="O509" s="888">
        <v>0.11413150081430092</v>
      </c>
      <c r="P509" s="866"/>
      <c r="Q509" s="866"/>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pans="3:104" s="242" customFormat="1" ht="25.15" customHeight="1" x14ac:dyDescent="0.2">
      <c r="C510" s="2261" t="s">
        <v>230</v>
      </c>
      <c r="D510" s="2251"/>
      <c r="E510" s="886">
        <v>4.91368873146713E-2</v>
      </c>
      <c r="F510" s="866"/>
      <c r="G510" s="866"/>
      <c r="H510" s="2262" t="s">
        <v>230</v>
      </c>
      <c r="I510" s="2251"/>
      <c r="J510" s="887">
        <v>7.0378003279612467E-2</v>
      </c>
      <c r="K510" s="866"/>
      <c r="L510" s="866"/>
      <c r="M510" s="2263" t="s">
        <v>230</v>
      </c>
      <c r="N510" s="2251"/>
      <c r="O510" s="888">
        <v>1.6638522023003238E-2</v>
      </c>
      <c r="P510" s="866"/>
      <c r="Q510" s="866"/>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pans="3:104" s="242" customFormat="1" ht="25.15" customHeight="1" x14ac:dyDescent="0.2">
      <c r="C511" s="2261" t="s">
        <v>226</v>
      </c>
      <c r="D511" s="2251"/>
      <c r="E511" s="886">
        <v>5.196466072952912E-2</v>
      </c>
      <c r="F511" s="866"/>
      <c r="G511" s="866"/>
      <c r="H511" s="2262" t="s">
        <v>226</v>
      </c>
      <c r="I511" s="2251"/>
      <c r="J511" s="887">
        <v>7.4732728511044746E-2</v>
      </c>
      <c r="K511" s="866"/>
      <c r="L511" s="866"/>
      <c r="M511" s="2263" t="s">
        <v>226</v>
      </c>
      <c r="N511" s="2251"/>
      <c r="O511" s="888">
        <v>2.0271013257334162E-2</v>
      </c>
      <c r="P511" s="866"/>
      <c r="Q511" s="866"/>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pans="3:104" s="242" customFormat="1" ht="25.15" customHeight="1" x14ac:dyDescent="0.2">
      <c r="C512" s="2261" t="s">
        <v>208</v>
      </c>
      <c r="D512" s="2251"/>
      <c r="E512" s="886">
        <v>0.11093064039694889</v>
      </c>
      <c r="F512" s="866"/>
      <c r="G512" s="866"/>
      <c r="H512" s="2262" t="s">
        <v>208</v>
      </c>
      <c r="I512" s="2251"/>
      <c r="J512" s="887">
        <v>0.14062471489653591</v>
      </c>
      <c r="K512" s="866"/>
      <c r="L512" s="866"/>
      <c r="M512" s="2263" t="s">
        <v>208</v>
      </c>
      <c r="N512" s="2251"/>
      <c r="O512" s="888">
        <v>6.2467240606959275E-2</v>
      </c>
      <c r="P512" s="866"/>
      <c r="Q512" s="866"/>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pans="3:104" s="242" customFormat="1" ht="25.15" customHeight="1" x14ac:dyDescent="0.2">
      <c r="C513" s="2261" t="s">
        <v>214</v>
      </c>
      <c r="D513" s="2251"/>
      <c r="E513" s="886">
        <v>9.3632166913528256E-2</v>
      </c>
      <c r="F513" s="866"/>
      <c r="G513" s="866"/>
      <c r="H513" s="2262" t="s">
        <v>214</v>
      </c>
      <c r="I513" s="2251"/>
      <c r="J513" s="887">
        <v>0.12069514649749637</v>
      </c>
      <c r="K513" s="866"/>
      <c r="L513" s="866"/>
      <c r="M513" s="2263" t="s">
        <v>214</v>
      </c>
      <c r="N513" s="2251"/>
      <c r="O513" s="888">
        <v>5.3084457245123055E-2</v>
      </c>
      <c r="P513" s="866"/>
      <c r="Q513" s="866"/>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pans="3:104" s="242" customFormat="1" ht="25.15" customHeight="1" x14ac:dyDescent="0.2">
      <c r="C514" s="2261" t="s">
        <v>227</v>
      </c>
      <c r="D514" s="2251"/>
      <c r="E514" s="886">
        <v>4.3622747821265816E-2</v>
      </c>
      <c r="F514" s="866"/>
      <c r="G514" s="866"/>
      <c r="H514" s="2262" t="s">
        <v>227</v>
      </c>
      <c r="I514" s="2251"/>
      <c r="J514" s="887">
        <v>1.8523385049331917E-2</v>
      </c>
      <c r="K514" s="866"/>
      <c r="L514" s="866"/>
      <c r="M514" s="2263" t="s">
        <v>227</v>
      </c>
      <c r="N514" s="2251"/>
      <c r="O514" s="888">
        <v>6.8776958337361568E-2</v>
      </c>
      <c r="P514" s="866"/>
      <c r="Q514" s="866"/>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pans="3:104" s="242" customFormat="1" ht="25.15" customHeight="1" x14ac:dyDescent="0.2">
      <c r="C515" s="2261" t="s">
        <v>217</v>
      </c>
      <c r="D515" s="2251"/>
      <c r="E515" s="886">
        <v>8.7319036249752485E-2</v>
      </c>
      <c r="F515" s="866"/>
      <c r="G515" s="866"/>
      <c r="H515" s="2262" t="s">
        <v>217</v>
      </c>
      <c r="I515" s="2251"/>
      <c r="J515" s="887">
        <v>0.11527467853525171</v>
      </c>
      <c r="K515" s="866"/>
      <c r="L515" s="866"/>
      <c r="M515" s="2263" t="s">
        <v>217</v>
      </c>
      <c r="N515" s="2251"/>
      <c r="O515" s="888">
        <v>5.533248727460869E-2</v>
      </c>
      <c r="P515" s="866"/>
      <c r="Q515" s="866"/>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pans="3:104" s="242" customFormat="1" ht="25.15" customHeight="1" x14ac:dyDescent="0.2">
      <c r="C516" s="2261" t="s">
        <v>225</v>
      </c>
      <c r="D516" s="2251"/>
      <c r="E516" s="886">
        <v>4.9435455270201704E-2</v>
      </c>
      <c r="F516" s="866"/>
      <c r="G516" s="866"/>
      <c r="H516" s="2262" t="s">
        <v>225</v>
      </c>
      <c r="I516" s="2251"/>
      <c r="J516" s="887">
        <v>2.1934403769596947E-2</v>
      </c>
      <c r="K516" s="866"/>
      <c r="L516" s="866"/>
      <c r="M516" s="2263" t="s">
        <v>225</v>
      </c>
      <c r="N516" s="2251"/>
      <c r="O516" s="888">
        <v>6.9765612626525975E-2</v>
      </c>
      <c r="P516" s="866"/>
      <c r="Q516" s="866"/>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pans="3:104" s="242" customFormat="1" ht="25.15" customHeight="1" x14ac:dyDescent="0.2">
      <c r="C517" s="2261" t="s">
        <v>209</v>
      </c>
      <c r="D517" s="2251"/>
      <c r="E517" s="886">
        <v>0.11239587912101813</v>
      </c>
      <c r="F517" s="866"/>
      <c r="G517" s="866"/>
      <c r="H517" s="2262" t="s">
        <v>209</v>
      </c>
      <c r="I517" s="2251"/>
      <c r="J517" s="887">
        <v>9.7324454712087935E-2</v>
      </c>
      <c r="K517" s="866"/>
      <c r="L517" s="866"/>
      <c r="M517" s="2263" t="s">
        <v>209</v>
      </c>
      <c r="N517" s="2251"/>
      <c r="O517" s="888">
        <v>0.11247127406047004</v>
      </c>
      <c r="P517" s="866"/>
      <c r="Q517" s="866"/>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pans="3:104" s="242" customFormat="1" ht="25.15" customHeight="1" x14ac:dyDescent="0.2">
      <c r="C518" s="2261" t="s">
        <v>228</v>
      </c>
      <c r="D518" s="2251"/>
      <c r="E518" s="886">
        <v>4.0992187904298365E-2</v>
      </c>
      <c r="F518" s="866"/>
      <c r="G518" s="866"/>
      <c r="H518" s="2262" t="s">
        <v>228</v>
      </c>
      <c r="I518" s="2251"/>
      <c r="J518" s="887">
        <v>7.22562441946141E-2</v>
      </c>
      <c r="K518" s="866"/>
      <c r="L518" s="866"/>
      <c r="M518" s="2263" t="s">
        <v>228</v>
      </c>
      <c r="N518" s="2251"/>
      <c r="O518" s="888">
        <v>1.3712856011140293E-2</v>
      </c>
      <c r="P518" s="866"/>
      <c r="Q518" s="866"/>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pans="3:104" s="242" customFormat="1" ht="25.15" customHeight="1" x14ac:dyDescent="0.2">
      <c r="C519" s="2261" t="s">
        <v>205</v>
      </c>
      <c r="D519" s="2251"/>
      <c r="E519" s="886">
        <v>0.11982341290514607</v>
      </c>
      <c r="F519" s="866"/>
      <c r="G519" s="866"/>
      <c r="H519" s="2262" t="s">
        <v>205</v>
      </c>
      <c r="I519" s="2251"/>
      <c r="J519" s="887">
        <v>0.14281222374970248</v>
      </c>
      <c r="K519" s="866"/>
      <c r="L519" s="866"/>
      <c r="M519" s="2263" t="s">
        <v>205</v>
      </c>
      <c r="N519" s="2251"/>
      <c r="O519" s="888">
        <v>7.9740443150781007E-2</v>
      </c>
      <c r="P519" s="866"/>
      <c r="Q519" s="866"/>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pans="3:104" s="242" customFormat="1" ht="25.15" customHeight="1" x14ac:dyDescent="0.2">
      <c r="C520" s="2261" t="s">
        <v>210</v>
      </c>
      <c r="D520" s="2251"/>
      <c r="E520" s="886">
        <v>0.1140420968463815</v>
      </c>
      <c r="F520" s="866"/>
      <c r="G520" s="866"/>
      <c r="H520" s="2262" t="s">
        <v>210</v>
      </c>
      <c r="I520" s="2251"/>
      <c r="J520" s="887">
        <v>0.10495897725933578</v>
      </c>
      <c r="K520" s="866"/>
      <c r="L520" s="866"/>
      <c r="M520" s="2263" t="s">
        <v>210</v>
      </c>
      <c r="N520" s="2251"/>
      <c r="O520" s="888">
        <v>0.10939944805433259</v>
      </c>
      <c r="P520" s="866"/>
      <c r="Q520" s="866"/>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pans="3:104" s="242" customFormat="1" ht="25.15" customHeight="1" x14ac:dyDescent="0.2">
      <c r="C521" s="2261" t="s">
        <v>211</v>
      </c>
      <c r="D521" s="2251"/>
      <c r="E521" s="886">
        <v>0.10905273261194118</v>
      </c>
      <c r="F521" s="866"/>
      <c r="G521" s="866"/>
      <c r="H521" s="2262" t="s">
        <v>211</v>
      </c>
      <c r="I521" s="2251"/>
      <c r="J521" s="887">
        <v>0.1365630528537006</v>
      </c>
      <c r="K521" s="866"/>
      <c r="L521" s="866"/>
      <c r="M521" s="2263" t="s">
        <v>211</v>
      </c>
      <c r="N521" s="2251"/>
      <c r="O521" s="888">
        <v>6.1875889916879999E-2</v>
      </c>
      <c r="P521" s="866"/>
      <c r="Q521" s="866"/>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pans="3:104" s="242" customFormat="1" ht="25.15" customHeight="1" x14ac:dyDescent="0.2">
      <c r="C522" s="2261" t="s">
        <v>219</v>
      </c>
      <c r="D522" s="2251"/>
      <c r="E522" s="886">
        <v>9.6403642842482679E-2</v>
      </c>
      <c r="F522" s="866"/>
      <c r="G522" s="866"/>
      <c r="H522" s="2262" t="s">
        <v>219</v>
      </c>
      <c r="I522" s="2251"/>
      <c r="J522" s="887">
        <v>0.10514778330650111</v>
      </c>
      <c r="K522" s="866"/>
      <c r="L522" s="866"/>
      <c r="M522" s="2263" t="s">
        <v>219</v>
      </c>
      <c r="N522" s="2251"/>
      <c r="O522" s="888">
        <v>8.4758084736158174E-2</v>
      </c>
      <c r="P522" s="866"/>
      <c r="Q522" s="866"/>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pans="3:104" s="242" customFormat="1" ht="25.15" customHeight="1" x14ac:dyDescent="0.2">
      <c r="C523" s="2264" t="s">
        <v>215</v>
      </c>
      <c r="D523" s="2251"/>
      <c r="E523" s="889">
        <v>8.4603332805228471E-2</v>
      </c>
      <c r="F523" s="866"/>
      <c r="G523" s="866"/>
      <c r="H523" s="2265" t="s">
        <v>215</v>
      </c>
      <c r="I523" s="2251"/>
      <c r="J523" s="890">
        <v>0.11843229453655688</v>
      </c>
      <c r="K523" s="866"/>
      <c r="L523" s="866"/>
      <c r="M523" s="2266" t="s">
        <v>215</v>
      </c>
      <c r="N523" s="2251"/>
      <c r="O523" s="891">
        <v>3.9047365908026037E-2</v>
      </c>
      <c r="P523" s="866"/>
      <c r="Q523" s="866"/>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pans="3:104" s="242" customFormat="1" ht="25.15" customHeight="1" x14ac:dyDescent="0.2">
      <c r="C524" s="2250"/>
      <c r="D524" s="2251"/>
      <c r="E524" s="882"/>
      <c r="F524" s="866"/>
      <c r="G524" s="866"/>
      <c r="H524" s="2250"/>
      <c r="I524" s="2251"/>
      <c r="J524" s="882"/>
      <c r="K524" s="866"/>
      <c r="L524" s="866"/>
      <c r="M524" s="2250"/>
      <c r="N524" s="2251"/>
      <c r="O524" s="882"/>
      <c r="P524" s="866"/>
      <c r="Q524" s="866"/>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pans="3:104" s="242" customFormat="1" ht="25.15" customHeight="1" x14ac:dyDescent="0.2">
      <c r="C525" s="2250"/>
      <c r="D525" s="2251"/>
      <c r="E525" s="866"/>
      <c r="F525" s="866"/>
      <c r="G525" s="866"/>
      <c r="H525" s="2250"/>
      <c r="I525" s="2251"/>
      <c r="J525" s="866"/>
      <c r="K525" s="866"/>
      <c r="L525" s="866"/>
      <c r="M525" s="2250"/>
      <c r="N525" s="2251"/>
      <c r="O525" s="866"/>
      <c r="P525" s="866"/>
      <c r="Q525" s="866"/>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pans="3:104" s="242" customFormat="1" ht="25.15" customHeight="1" x14ac:dyDescent="0.2">
      <c r="C526" s="2255" t="s">
        <v>247</v>
      </c>
      <c r="D526" s="2251"/>
      <c r="E526" s="2251"/>
      <c r="F526" s="866"/>
      <c r="G526" s="866"/>
      <c r="H526" s="2256" t="s">
        <v>247</v>
      </c>
      <c r="I526" s="2251"/>
      <c r="J526" s="2251"/>
      <c r="K526" s="866"/>
      <c r="L526" s="866"/>
      <c r="M526" s="2257" t="s">
        <v>247</v>
      </c>
      <c r="N526" s="2251"/>
      <c r="O526" s="2251"/>
      <c r="P526" s="866"/>
      <c r="Q526" s="866"/>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pans="3:104" s="242" customFormat="1" ht="25.15" customHeight="1" x14ac:dyDescent="0.2">
      <c r="C527" s="2258" t="s">
        <v>203</v>
      </c>
      <c r="D527" s="2251"/>
      <c r="E527" s="904" t="s">
        <v>204</v>
      </c>
      <c r="F527" s="866"/>
      <c r="G527" s="866"/>
      <c r="H527" s="2259" t="s">
        <v>203</v>
      </c>
      <c r="I527" s="2251"/>
      <c r="J527" s="905" t="s">
        <v>204</v>
      </c>
      <c r="K527" s="866"/>
      <c r="L527" s="866"/>
      <c r="M527" s="2260" t="s">
        <v>203</v>
      </c>
      <c r="N527" s="2251"/>
      <c r="O527" s="906" t="s">
        <v>204</v>
      </c>
      <c r="P527" s="866"/>
      <c r="Q527" s="866"/>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pans="3:104" s="242" customFormat="1" ht="25.15" customHeight="1" x14ac:dyDescent="0.2">
      <c r="C528" s="2252" t="s">
        <v>204</v>
      </c>
      <c r="D528" s="2251"/>
      <c r="E528" s="907">
        <v>0.99999999999999989</v>
      </c>
      <c r="F528" s="866"/>
      <c r="G528" s="866"/>
      <c r="H528" s="2253" t="s">
        <v>204</v>
      </c>
      <c r="I528" s="2251"/>
      <c r="J528" s="908">
        <v>1</v>
      </c>
      <c r="K528" s="866"/>
      <c r="L528" s="866"/>
      <c r="M528" s="2254" t="s">
        <v>204</v>
      </c>
      <c r="N528" s="2251"/>
      <c r="O528" s="909">
        <v>1.0000000000000002</v>
      </c>
      <c r="P528" s="866"/>
      <c r="Q528" s="866"/>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pans="3:104" s="242" customFormat="1" ht="25.15" customHeight="1" x14ac:dyDescent="0.2">
      <c r="C529" s="2250"/>
      <c r="D529" s="2251"/>
      <c r="E529" s="882"/>
      <c r="F529" s="866"/>
      <c r="G529" s="866"/>
      <c r="H529" s="2250"/>
      <c r="I529" s="2251"/>
      <c r="J529" s="882"/>
      <c r="K529" s="866"/>
      <c r="L529" s="866"/>
      <c r="M529" s="2250"/>
      <c r="N529" s="2251"/>
      <c r="O529" s="882"/>
      <c r="P529" s="866"/>
      <c r="Q529" s="866"/>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pans="3:104" s="242" customFormat="1" ht="25.15" customHeight="1" x14ac:dyDescent="0.2">
      <c r="C530" s="2250"/>
      <c r="D530" s="2251"/>
      <c r="E530" s="866"/>
      <c r="F530" s="866"/>
      <c r="G530" s="866"/>
      <c r="H530" s="2250"/>
      <c r="I530" s="2251"/>
      <c r="J530" s="866"/>
      <c r="K530" s="866"/>
      <c r="L530" s="866"/>
      <c r="M530" s="2250"/>
      <c r="N530" s="2251"/>
      <c r="O530" s="866"/>
      <c r="P530" s="866"/>
      <c r="Q530" s="866"/>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pans="3:104" s="242" customFormat="1" ht="25.15" customHeight="1" x14ac:dyDescent="0.2">
      <c r="C531" s="2250"/>
      <c r="D531" s="2251"/>
      <c r="E531" s="866"/>
      <c r="F531" s="866"/>
      <c r="G531" s="866"/>
      <c r="H531" s="2250"/>
      <c r="I531" s="2251"/>
      <c r="J531" s="866"/>
      <c r="K531" s="866"/>
      <c r="L531" s="866"/>
      <c r="M531" s="2250"/>
      <c r="N531" s="2251"/>
      <c r="O531" s="866"/>
      <c r="P531" s="866"/>
      <c r="Q531" s="866"/>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pans="3:104" s="242" customFormat="1" ht="25.15" customHeight="1" x14ac:dyDescent="0.2">
      <c r="C532" s="2250"/>
      <c r="D532" s="2251"/>
      <c r="E532" s="866"/>
      <c r="F532" s="866"/>
      <c r="G532" s="866"/>
      <c r="H532" s="2250"/>
      <c r="I532" s="2251"/>
      <c r="J532" s="866"/>
      <c r="K532" s="866"/>
      <c r="L532" s="866"/>
      <c r="M532" s="2250"/>
      <c r="N532" s="2251"/>
      <c r="O532" s="866"/>
      <c r="P532" s="866"/>
      <c r="Q532" s="866"/>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pans="3:104" s="242" customFormat="1" ht="25.15" customHeight="1" x14ac:dyDescent="0.2">
      <c r="C533" s="2250"/>
      <c r="D533" s="2251"/>
      <c r="E533" s="866"/>
      <c r="F533" s="866"/>
      <c r="G533" s="866"/>
      <c r="H533" s="2250"/>
      <c r="I533" s="2251"/>
      <c r="J533" s="866"/>
      <c r="K533" s="866"/>
      <c r="L533" s="866"/>
      <c r="M533" s="2250"/>
      <c r="N533" s="2251"/>
      <c r="O533" s="866"/>
      <c r="P533" s="866"/>
      <c r="Q533" s="866"/>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pans="3:104" s="242" customFormat="1" ht="25.15" customHeight="1" x14ac:dyDescent="0.2">
      <c r="C534" s="2250"/>
      <c r="D534" s="2251"/>
      <c r="E534" s="866"/>
      <c r="F534" s="866"/>
      <c r="G534" s="866"/>
      <c r="H534" s="2250"/>
      <c r="I534" s="2251"/>
      <c r="J534" s="866"/>
      <c r="K534" s="866"/>
      <c r="L534" s="866"/>
      <c r="M534" s="2250"/>
      <c r="N534" s="2251"/>
      <c r="O534" s="866"/>
      <c r="P534" s="866"/>
      <c r="Q534" s="866"/>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pans="3:104" s="242" customFormat="1" ht="25.15" customHeight="1" x14ac:dyDescent="0.2">
      <c r="C535" s="2250"/>
      <c r="D535" s="2251"/>
      <c r="E535" s="866"/>
      <c r="F535" s="866"/>
      <c r="G535" s="866"/>
      <c r="H535" s="2250"/>
      <c r="I535" s="2251"/>
      <c r="J535" s="866"/>
      <c r="K535" s="866"/>
      <c r="L535" s="866"/>
      <c r="M535" s="2250"/>
      <c r="N535" s="2251"/>
      <c r="O535" s="866"/>
      <c r="P535" s="866"/>
      <c r="Q535" s="866"/>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pans="3:104" s="242" customFormat="1" ht="25.15" customHeight="1" x14ac:dyDescent="0.2">
      <c r="C536" s="2250"/>
      <c r="D536" s="2251"/>
      <c r="E536" s="866"/>
      <c r="F536" s="866"/>
      <c r="G536" s="866"/>
      <c r="H536" s="2250"/>
      <c r="I536" s="2251"/>
      <c r="J536" s="866"/>
      <c r="K536" s="866"/>
      <c r="L536" s="866"/>
      <c r="M536" s="2250"/>
      <c r="N536" s="2251"/>
      <c r="O536" s="866"/>
      <c r="P536" s="866"/>
      <c r="Q536" s="866"/>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pans="3:104" s="242" customFormat="1" ht="25.15" customHeight="1" x14ac:dyDescent="0.2">
      <c r="C537" s="2250"/>
      <c r="D537" s="2251"/>
      <c r="E537" s="866"/>
      <c r="F537" s="866"/>
      <c r="G537" s="866"/>
      <c r="H537" s="2250"/>
      <c r="I537" s="2251"/>
      <c r="J537" s="866"/>
      <c r="K537" s="866"/>
      <c r="L537" s="866"/>
      <c r="M537" s="2250"/>
      <c r="N537" s="2251"/>
      <c r="O537" s="866"/>
      <c r="P537" s="866"/>
      <c r="Q537" s="866"/>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pans="3:104" s="242" customFormat="1" ht="25.15" customHeight="1" x14ac:dyDescent="0.2">
      <c r="C538" s="2250"/>
      <c r="D538" s="2251"/>
      <c r="E538" s="866"/>
      <c r="F538" s="866"/>
      <c r="G538" s="866"/>
      <c r="H538" s="2250"/>
      <c r="I538" s="2251"/>
      <c r="J538" s="866"/>
      <c r="K538" s="866"/>
      <c r="L538" s="866"/>
      <c r="M538" s="2250"/>
      <c r="N538" s="2251"/>
      <c r="O538" s="866"/>
      <c r="P538" s="866"/>
      <c r="Q538" s="866"/>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pans="3:104" s="242" customFormat="1" ht="25.15" customHeight="1" x14ac:dyDescent="0.2">
      <c r="C539" s="2250"/>
      <c r="D539" s="2251"/>
      <c r="E539" s="866"/>
      <c r="F539" s="866"/>
      <c r="G539" s="866"/>
      <c r="H539" s="2250"/>
      <c r="I539" s="2251"/>
      <c r="J539" s="866"/>
      <c r="K539" s="866"/>
      <c r="L539" s="866"/>
      <c r="M539" s="2250"/>
      <c r="N539" s="2251"/>
      <c r="O539" s="866"/>
      <c r="P539" s="866"/>
      <c r="Q539" s="866"/>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pans="3:104" s="242" customFormat="1" ht="25.15" customHeight="1" x14ac:dyDescent="0.2">
      <c r="C540" s="2250"/>
      <c r="D540" s="2251"/>
      <c r="E540" s="866"/>
      <c r="F540" s="866"/>
      <c r="G540" s="866"/>
      <c r="H540" s="2250"/>
      <c r="I540" s="2251"/>
      <c r="J540" s="866"/>
      <c r="K540" s="866"/>
      <c r="L540" s="866"/>
      <c r="M540" s="2250"/>
      <c r="N540" s="2251"/>
      <c r="O540" s="866"/>
      <c r="P540" s="866"/>
      <c r="Q540" s="866"/>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pans="3:104" s="242" customFormat="1" ht="25.15" customHeight="1" x14ac:dyDescent="0.2">
      <c r="C541" s="2250"/>
      <c r="D541" s="2251"/>
      <c r="E541" s="866"/>
      <c r="F541" s="866"/>
      <c r="G541" s="866"/>
      <c r="H541" s="2250"/>
      <c r="I541" s="2251"/>
      <c r="J541" s="866"/>
      <c r="K541" s="866"/>
      <c r="L541" s="866"/>
      <c r="M541" s="2250"/>
      <c r="N541" s="2251"/>
      <c r="O541" s="866"/>
      <c r="P541" s="866"/>
      <c r="Q541" s="866"/>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pans="3:104" s="242" customFormat="1" ht="25.15" customHeight="1" x14ac:dyDescent="0.2">
      <c r="C542" s="2250"/>
      <c r="D542" s="2251"/>
      <c r="E542" s="866"/>
      <c r="F542" s="866"/>
      <c r="G542" s="866"/>
      <c r="H542" s="2250"/>
      <c r="I542" s="2251"/>
      <c r="J542" s="866"/>
      <c r="K542" s="866"/>
      <c r="L542" s="866"/>
      <c r="M542" s="2250"/>
      <c r="N542" s="2251"/>
      <c r="O542" s="866"/>
      <c r="P542" s="866"/>
      <c r="Q542" s="866"/>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pans="3:104" s="242" customFormat="1" ht="25.15" customHeight="1" x14ac:dyDescent="0.2">
      <c r="C543" s="2250"/>
      <c r="D543" s="2251"/>
      <c r="E543" s="866"/>
      <c r="F543" s="866"/>
      <c r="G543" s="866"/>
      <c r="H543" s="2250"/>
      <c r="I543" s="2251"/>
      <c r="J543" s="866"/>
      <c r="K543" s="866"/>
      <c r="L543" s="866"/>
      <c r="M543" s="2250"/>
      <c r="N543" s="2251"/>
      <c r="O543" s="866"/>
      <c r="P543" s="866"/>
      <c r="Q543" s="866"/>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pans="3:104" s="242" customFormat="1" ht="25.15" customHeight="1" x14ac:dyDescent="0.2">
      <c r="C544" s="2250"/>
      <c r="D544" s="2251"/>
      <c r="E544" s="866"/>
      <c r="F544" s="866"/>
      <c r="G544" s="866"/>
      <c r="H544" s="2250"/>
      <c r="I544" s="2251"/>
      <c r="J544" s="866"/>
      <c r="K544" s="866"/>
      <c r="L544" s="866"/>
      <c r="M544" s="2250"/>
      <c r="N544" s="2251"/>
      <c r="O544" s="866"/>
      <c r="P544" s="866"/>
      <c r="Q544" s="866"/>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pans="3:104" s="242" customFormat="1" ht="25.15" customHeight="1" x14ac:dyDescent="0.2">
      <c r="C545" s="2250"/>
      <c r="D545" s="2251"/>
      <c r="E545" s="866"/>
      <c r="F545" s="866"/>
      <c r="G545" s="866"/>
      <c r="H545" s="2250"/>
      <c r="I545" s="2251"/>
      <c r="J545" s="866"/>
      <c r="K545" s="866"/>
      <c r="L545" s="866"/>
      <c r="M545" s="2250"/>
      <c r="N545" s="2251"/>
      <c r="O545" s="866"/>
      <c r="P545" s="866"/>
      <c r="Q545" s="866"/>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pans="3:104" s="242" customFormat="1" ht="25.15" customHeight="1" x14ac:dyDescent="0.2">
      <c r="C546" s="2250"/>
      <c r="D546" s="2251"/>
      <c r="E546" s="866"/>
      <c r="F546" s="866"/>
      <c r="G546" s="866"/>
      <c r="H546" s="2250"/>
      <c r="I546" s="2251"/>
      <c r="J546" s="866"/>
      <c r="K546" s="866"/>
      <c r="L546" s="866"/>
      <c r="M546" s="2250"/>
      <c r="N546" s="2251"/>
      <c r="O546" s="866"/>
      <c r="P546" s="866"/>
      <c r="Q546" s="866"/>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pans="3:104" s="242" customFormat="1" ht="25.15" customHeight="1" x14ac:dyDescent="0.2">
      <c r="C547" s="2250"/>
      <c r="D547" s="2251"/>
      <c r="E547" s="866"/>
      <c r="F547" s="866"/>
      <c r="G547" s="866"/>
      <c r="H547" s="2250"/>
      <c r="I547" s="2251"/>
      <c r="J547" s="866"/>
      <c r="K547" s="866"/>
      <c r="L547" s="866"/>
      <c r="M547" s="2250"/>
      <c r="N547" s="2251"/>
      <c r="O547" s="866"/>
      <c r="P547" s="866"/>
      <c r="Q547" s="866"/>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pans="3:104" s="242" customFormat="1" ht="25.15" customHeight="1" x14ac:dyDescent="0.2">
      <c r="C548" s="2250"/>
      <c r="D548" s="2251"/>
      <c r="E548" s="866"/>
      <c r="F548" s="866"/>
      <c r="G548" s="866"/>
      <c r="H548" s="2250"/>
      <c r="I548" s="2251"/>
      <c r="J548" s="866"/>
      <c r="K548" s="866"/>
      <c r="L548" s="866"/>
      <c r="M548" s="2250"/>
      <c r="N548" s="2251"/>
      <c r="O548" s="866"/>
      <c r="P548" s="866"/>
      <c r="Q548" s="866"/>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pans="3:104" s="242" customFormat="1" ht="25.15" customHeight="1" x14ac:dyDescent="0.2">
      <c r="C549" s="2250"/>
      <c r="D549" s="2251"/>
      <c r="E549" s="866"/>
      <c r="F549" s="866"/>
      <c r="G549" s="866"/>
      <c r="H549" s="2250"/>
      <c r="I549" s="2251"/>
      <c r="J549" s="866"/>
      <c r="K549" s="866"/>
      <c r="L549" s="866"/>
      <c r="M549" s="2250"/>
      <c r="N549" s="2251"/>
      <c r="O549" s="866"/>
      <c r="P549" s="866"/>
      <c r="Q549" s="866"/>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pans="3:104" s="242" customFormat="1" ht="25.15" customHeight="1" x14ac:dyDescent="0.2">
      <c r="C550" s="2250"/>
      <c r="D550" s="2251"/>
      <c r="E550" s="866"/>
      <c r="F550" s="866"/>
      <c r="G550" s="866"/>
      <c r="H550" s="2250"/>
      <c r="I550" s="2251"/>
      <c r="J550" s="866"/>
      <c r="K550" s="866"/>
      <c r="L550" s="866"/>
      <c r="M550" s="2250"/>
      <c r="N550" s="2251"/>
      <c r="O550" s="866"/>
      <c r="P550" s="866"/>
      <c r="Q550" s="866"/>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pans="3:104" s="242" customFormat="1" ht="25.15" customHeight="1" x14ac:dyDescent="0.2">
      <c r="C551" s="2250"/>
      <c r="D551" s="2251"/>
      <c r="E551" s="866"/>
      <c r="F551" s="866"/>
      <c r="G551" s="866"/>
      <c r="H551" s="2250"/>
      <c r="I551" s="2251"/>
      <c r="J551" s="866"/>
      <c r="K551" s="866"/>
      <c r="L551" s="866"/>
      <c r="M551" s="2250"/>
      <c r="N551" s="2251"/>
      <c r="O551" s="866"/>
      <c r="P551" s="866"/>
      <c r="Q551" s="866"/>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pans="3:104" s="242" customFormat="1" ht="25.15" customHeight="1" x14ac:dyDescent="0.2">
      <c r="C552" s="2250"/>
      <c r="D552" s="2251"/>
      <c r="E552" s="866"/>
      <c r="F552" s="866"/>
      <c r="G552" s="866"/>
      <c r="H552" s="2250"/>
      <c r="I552" s="2251"/>
      <c r="J552" s="866"/>
      <c r="K552" s="866"/>
      <c r="L552" s="866"/>
      <c r="M552" s="2250"/>
      <c r="N552" s="2251"/>
      <c r="O552" s="866"/>
      <c r="P552" s="866"/>
      <c r="Q552" s="866"/>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pans="3:104" s="242" customFormat="1" ht="25.15" customHeight="1" x14ac:dyDescent="0.2">
      <c r="C553" s="2250"/>
      <c r="D553" s="2251"/>
      <c r="E553" s="866"/>
      <c r="F553" s="866"/>
      <c r="G553" s="866"/>
      <c r="H553" s="2250"/>
      <c r="I553" s="2251"/>
      <c r="J553" s="866"/>
      <c r="K553" s="866"/>
      <c r="L553" s="866"/>
      <c r="M553" s="2250"/>
      <c r="N553" s="2251"/>
      <c r="O553" s="866"/>
      <c r="P553" s="866"/>
      <c r="Q553" s="866"/>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pans="3:104" s="242" customFormat="1" ht="25.15" customHeight="1" x14ac:dyDescent="0.2">
      <c r="C554" s="2250"/>
      <c r="D554" s="2251"/>
      <c r="E554" s="866"/>
      <c r="F554" s="866"/>
      <c r="G554" s="866"/>
      <c r="H554" s="2250"/>
      <c r="I554" s="2251"/>
      <c r="J554" s="866"/>
      <c r="K554" s="866"/>
      <c r="L554" s="866"/>
      <c r="M554" s="2250"/>
      <c r="N554" s="2251"/>
      <c r="O554" s="866"/>
      <c r="P554" s="866"/>
      <c r="Q554" s="866"/>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pans="3:104" s="242" customFormat="1" ht="25.15" customHeight="1" x14ac:dyDescent="0.2">
      <c r="C555" s="2250"/>
      <c r="D555" s="2251"/>
      <c r="E555" s="866"/>
      <c r="F555" s="866"/>
      <c r="G555" s="866"/>
      <c r="H555" s="2250"/>
      <c r="I555" s="2251"/>
      <c r="J555" s="866"/>
      <c r="K555" s="866"/>
      <c r="L555" s="866"/>
      <c r="M555" s="2250"/>
      <c r="N555" s="2251"/>
      <c r="O555" s="866"/>
      <c r="P555" s="866"/>
      <c r="Q555" s="866"/>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pans="3:104" s="242" customFormat="1" ht="25.15" customHeight="1" x14ac:dyDescent="0.2">
      <c r="C556" s="2250"/>
      <c r="D556" s="2251"/>
      <c r="E556" s="866"/>
      <c r="F556" s="866"/>
      <c r="G556" s="866"/>
      <c r="H556" s="2250"/>
      <c r="I556" s="2251"/>
      <c r="J556" s="866"/>
      <c r="K556" s="866"/>
      <c r="L556" s="866"/>
      <c r="M556" s="2250"/>
      <c r="N556" s="2251"/>
      <c r="O556" s="866"/>
      <c r="P556" s="866"/>
      <c r="Q556" s="866"/>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pans="3:104" s="242" customFormat="1" ht="25.15" customHeight="1" x14ac:dyDescent="0.2">
      <c r="C557" s="2250"/>
      <c r="D557" s="2251"/>
      <c r="E557" s="866"/>
      <c r="F557" s="866"/>
      <c r="G557" s="866"/>
      <c r="H557" s="2250"/>
      <c r="I557" s="2251"/>
      <c r="J557" s="866"/>
      <c r="K557" s="866"/>
      <c r="L557" s="866"/>
      <c r="M557" s="2250"/>
      <c r="N557" s="2251"/>
      <c r="O557" s="866"/>
      <c r="P557" s="866"/>
      <c r="Q557" s="866"/>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pans="3:104" s="242" customFormat="1" ht="25.15" customHeight="1" x14ac:dyDescent="0.2">
      <c r="C558" s="2250"/>
      <c r="D558" s="2251"/>
      <c r="E558" s="866"/>
      <c r="F558" s="866"/>
      <c r="G558" s="866"/>
      <c r="H558" s="2250"/>
      <c r="I558" s="2251"/>
      <c r="J558" s="866"/>
      <c r="K558" s="866"/>
      <c r="L558" s="866"/>
      <c r="M558" s="2250"/>
      <c r="N558" s="2251"/>
      <c r="O558" s="866"/>
      <c r="P558" s="866"/>
      <c r="Q558" s="866"/>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pans="3:104" s="242" customFormat="1" ht="25.15" customHeight="1" x14ac:dyDescent="0.2">
      <c r="C559" s="2250"/>
      <c r="D559" s="2251"/>
      <c r="E559" s="866"/>
      <c r="F559" s="866"/>
      <c r="G559" s="866"/>
      <c r="H559" s="2250"/>
      <c r="I559" s="2251"/>
      <c r="J559" s="866"/>
      <c r="K559" s="866"/>
      <c r="L559" s="866"/>
      <c r="M559" s="2250"/>
      <c r="N559" s="2251"/>
      <c r="O559" s="866"/>
      <c r="P559" s="866"/>
      <c r="Q559" s="866"/>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pans="3:104" s="242" customFormat="1" ht="25.15" customHeight="1" x14ac:dyDescent="0.2">
      <c r="C560" s="2250"/>
      <c r="D560" s="2251"/>
      <c r="E560" s="866"/>
      <c r="F560" s="866"/>
      <c r="G560" s="866"/>
      <c r="H560" s="2250"/>
      <c r="I560" s="2251"/>
      <c r="J560" s="866"/>
      <c r="K560" s="866"/>
      <c r="L560" s="866"/>
      <c r="M560" s="2250"/>
      <c r="N560" s="2251"/>
      <c r="O560" s="866"/>
      <c r="P560" s="866"/>
      <c r="Q560" s="866"/>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pans="3:104" s="242" customFormat="1" ht="25.15" customHeight="1" x14ac:dyDescent="0.2">
      <c r="C561" s="2250"/>
      <c r="D561" s="2251"/>
      <c r="E561" s="866"/>
      <c r="F561" s="866"/>
      <c r="G561" s="866"/>
      <c r="H561" s="2250"/>
      <c r="I561" s="2251"/>
      <c r="J561" s="866"/>
      <c r="K561" s="866"/>
      <c r="L561" s="866"/>
      <c r="M561" s="2250"/>
      <c r="N561" s="2251"/>
      <c r="O561" s="866"/>
      <c r="P561" s="866"/>
      <c r="Q561" s="866"/>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pans="3:104" s="242" customFormat="1" ht="25.15" customHeight="1" x14ac:dyDescent="0.2">
      <c r="C562" s="2250"/>
      <c r="D562" s="2251"/>
      <c r="E562" s="866"/>
      <c r="F562" s="866"/>
      <c r="G562" s="866"/>
      <c r="H562" s="2250"/>
      <c r="I562" s="2251"/>
      <c r="J562" s="866"/>
      <c r="K562" s="866"/>
      <c r="L562" s="866"/>
      <c r="M562" s="2250"/>
      <c r="N562" s="2251"/>
      <c r="O562" s="866"/>
      <c r="P562" s="866"/>
      <c r="Q562" s="866"/>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pans="3:104" s="242" customFormat="1" ht="25.15" customHeight="1" x14ac:dyDescent="0.2">
      <c r="C563" s="2250"/>
      <c r="D563" s="2251"/>
      <c r="E563" s="866"/>
      <c r="F563" s="866"/>
      <c r="G563" s="866"/>
      <c r="H563" s="2250"/>
      <c r="I563" s="2251"/>
      <c r="J563" s="866"/>
      <c r="K563" s="866"/>
      <c r="L563" s="866"/>
      <c r="M563" s="2250"/>
      <c r="N563" s="2251"/>
      <c r="O563" s="866"/>
      <c r="P563" s="866"/>
      <c r="Q563" s="866"/>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pans="3:104" s="242" customFormat="1" ht="25.15" customHeight="1" x14ac:dyDescent="0.2">
      <c r="C564" s="2250"/>
      <c r="D564" s="2251"/>
      <c r="E564" s="866"/>
      <c r="F564" s="866"/>
      <c r="G564" s="866"/>
      <c r="H564" s="2250"/>
      <c r="I564" s="2251"/>
      <c r="J564" s="866"/>
      <c r="K564" s="866"/>
      <c r="L564" s="866"/>
      <c r="M564" s="2250"/>
      <c r="N564" s="2251"/>
      <c r="O564" s="866"/>
      <c r="P564" s="866"/>
      <c r="Q564" s="866"/>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pans="3:104" s="242" customFormat="1" ht="25.15" customHeight="1" x14ac:dyDescent="0.2">
      <c r="C565" s="2250"/>
      <c r="D565" s="2251"/>
      <c r="E565" s="866"/>
      <c r="F565" s="866"/>
      <c r="G565" s="866"/>
      <c r="H565" s="2250"/>
      <c r="I565" s="2251"/>
      <c r="J565" s="866"/>
      <c r="K565" s="866"/>
      <c r="L565" s="866"/>
      <c r="M565" s="2250"/>
      <c r="N565" s="2251"/>
      <c r="O565" s="866"/>
      <c r="P565" s="866"/>
      <c r="Q565" s="866"/>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pans="3:104" s="242" customFormat="1" ht="25.15" customHeight="1" x14ac:dyDescent="0.2">
      <c r="C566" s="2250"/>
      <c r="D566" s="2251"/>
      <c r="E566" s="866"/>
      <c r="F566" s="866"/>
      <c r="G566" s="866"/>
      <c r="H566" s="2250"/>
      <c r="I566" s="2251"/>
      <c r="J566" s="866"/>
      <c r="K566" s="866"/>
      <c r="L566" s="866"/>
      <c r="M566" s="2250"/>
      <c r="N566" s="2251"/>
      <c r="O566" s="866"/>
      <c r="P566" s="866"/>
      <c r="Q566" s="866"/>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pans="3:104" s="242" customFormat="1" ht="25.15" customHeight="1" x14ac:dyDescent="0.2">
      <c r="C567" s="2250"/>
      <c r="D567" s="2251"/>
      <c r="E567" s="866"/>
      <c r="F567" s="866"/>
      <c r="G567" s="866"/>
      <c r="H567" s="2250"/>
      <c r="I567" s="2251"/>
      <c r="J567" s="866"/>
      <c r="K567" s="866"/>
      <c r="L567" s="866"/>
      <c r="M567" s="2250"/>
      <c r="N567" s="2251"/>
      <c r="O567" s="866"/>
      <c r="P567" s="866"/>
      <c r="Q567" s="866"/>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pans="3:104" s="242" customFormat="1" ht="25.15" customHeight="1" x14ac:dyDescent="0.2">
      <c r="C568" s="2250"/>
      <c r="D568" s="2251"/>
      <c r="E568" s="866"/>
      <c r="F568" s="866"/>
      <c r="G568" s="866"/>
      <c r="H568" s="2250"/>
      <c r="I568" s="2251"/>
      <c r="J568" s="866"/>
      <c r="K568" s="866"/>
      <c r="L568" s="866"/>
      <c r="M568" s="2250"/>
      <c r="N568" s="2251"/>
      <c r="O568" s="866"/>
      <c r="P568" s="866"/>
      <c r="Q568" s="866"/>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pans="3:104" s="242" customFormat="1" ht="25.15" customHeight="1" x14ac:dyDescent="0.2">
      <c r="C569" s="2250"/>
      <c r="D569" s="2251"/>
      <c r="E569" s="866"/>
      <c r="F569" s="866"/>
      <c r="G569" s="866"/>
      <c r="H569" s="2250"/>
      <c r="I569" s="2251"/>
      <c r="J569" s="866"/>
      <c r="K569" s="866"/>
      <c r="L569" s="866"/>
      <c r="M569" s="2250"/>
      <c r="N569" s="2251"/>
      <c r="O569" s="866"/>
      <c r="P569" s="866"/>
      <c r="Q569" s="866"/>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pans="3:104" s="242" customFormat="1" ht="25.15" customHeight="1" x14ac:dyDescent="0.2">
      <c r="C570" s="2250"/>
      <c r="D570" s="2251"/>
      <c r="E570" s="866"/>
      <c r="F570" s="866"/>
      <c r="G570" s="866"/>
      <c r="H570" s="2250"/>
      <c r="I570" s="2251"/>
      <c r="J570" s="866"/>
      <c r="K570" s="866"/>
      <c r="L570" s="866"/>
      <c r="M570" s="2250"/>
      <c r="N570" s="2251"/>
      <c r="O570" s="866"/>
      <c r="P570" s="866"/>
      <c r="Q570" s="866"/>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pans="3:104" s="242" customFormat="1" ht="25.15" customHeight="1" x14ac:dyDescent="0.2">
      <c r="C571" s="2250"/>
      <c r="D571" s="2251"/>
      <c r="E571" s="866"/>
      <c r="F571" s="866"/>
      <c r="G571" s="866"/>
      <c r="H571" s="2250"/>
      <c r="I571" s="2251"/>
      <c r="J571" s="866"/>
      <c r="K571" s="866"/>
      <c r="L571" s="866"/>
      <c r="M571" s="2250"/>
      <c r="N571" s="2251"/>
      <c r="O571" s="866"/>
      <c r="P571" s="866"/>
      <c r="Q571" s="866"/>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pans="3:104" s="242" customFormat="1" ht="25.15" customHeight="1" x14ac:dyDescent="0.2">
      <c r="C572" s="2250"/>
      <c r="D572" s="2251"/>
      <c r="E572" s="866"/>
      <c r="F572" s="866"/>
      <c r="G572" s="866"/>
      <c r="H572" s="2250"/>
      <c r="I572" s="2251"/>
      <c r="J572" s="866"/>
      <c r="K572" s="866"/>
      <c r="L572" s="866"/>
      <c r="M572" s="2250"/>
      <c r="N572" s="2251"/>
      <c r="O572" s="866"/>
      <c r="P572" s="866"/>
      <c r="Q572" s="866"/>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pans="3:104" s="242" customFormat="1" ht="25.15" customHeight="1" x14ac:dyDescent="0.2">
      <c r="C573" s="2250"/>
      <c r="D573" s="2251"/>
      <c r="E573" s="866"/>
      <c r="F573" s="866"/>
      <c r="G573" s="866"/>
      <c r="H573" s="2250"/>
      <c r="I573" s="2251"/>
      <c r="J573" s="866"/>
      <c r="K573" s="866"/>
      <c r="L573" s="866"/>
      <c r="M573" s="2250"/>
      <c r="N573" s="2251"/>
      <c r="O573" s="866"/>
      <c r="P573" s="866"/>
      <c r="Q573" s="866"/>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pans="3:104" s="242" customFormat="1" ht="25.15" customHeight="1" x14ac:dyDescent="0.2">
      <c r="C574" s="2250"/>
      <c r="D574" s="2251"/>
      <c r="E574" s="866"/>
      <c r="F574" s="866"/>
      <c r="G574" s="866"/>
      <c r="H574" s="2250"/>
      <c r="I574" s="2251"/>
      <c r="J574" s="866"/>
      <c r="K574" s="866"/>
      <c r="L574" s="866"/>
      <c r="M574" s="2250"/>
      <c r="N574" s="2251"/>
      <c r="O574" s="866"/>
      <c r="P574" s="866"/>
      <c r="Q574" s="866"/>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pans="3:104" s="242" customFormat="1" ht="25.15" customHeight="1" x14ac:dyDescent="0.2">
      <c r="C575" s="2250"/>
      <c r="D575" s="2251"/>
      <c r="E575" s="866"/>
      <c r="F575" s="866"/>
      <c r="G575" s="866"/>
      <c r="H575" s="2250"/>
      <c r="I575" s="2251"/>
      <c r="J575" s="866"/>
      <c r="K575" s="866"/>
      <c r="L575" s="866"/>
      <c r="M575" s="2250"/>
      <c r="N575" s="2251"/>
      <c r="O575" s="866"/>
      <c r="P575" s="866"/>
      <c r="Q575" s="866"/>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pans="3:104" s="242" customFormat="1" ht="25.15" customHeight="1" x14ac:dyDescent="0.2">
      <c r="C576" s="2250"/>
      <c r="D576" s="2251"/>
      <c r="E576" s="866"/>
      <c r="F576" s="866"/>
      <c r="G576" s="866"/>
      <c r="H576" s="2250"/>
      <c r="I576" s="2251"/>
      <c r="J576" s="866"/>
      <c r="K576" s="866"/>
      <c r="L576" s="866"/>
      <c r="M576" s="2250"/>
      <c r="N576" s="2251"/>
      <c r="O576" s="866"/>
      <c r="P576" s="866"/>
      <c r="Q576" s="866"/>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pans="3:104" s="242" customFormat="1" ht="25.15" customHeight="1" x14ac:dyDescent="0.2">
      <c r="C577" s="2250"/>
      <c r="D577" s="2251"/>
      <c r="E577" s="866"/>
      <c r="F577" s="866"/>
      <c r="G577" s="866"/>
      <c r="H577" s="2250"/>
      <c r="I577" s="2251"/>
      <c r="J577" s="866"/>
      <c r="K577" s="866"/>
      <c r="L577" s="866"/>
      <c r="M577" s="2250"/>
      <c r="N577" s="2251"/>
      <c r="O577" s="866"/>
      <c r="P577" s="866"/>
      <c r="Q577" s="866"/>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pans="3:104" s="242" customFormat="1" ht="25.15" customHeight="1" x14ac:dyDescent="0.2">
      <c r="C578" s="2250"/>
      <c r="D578" s="2251"/>
      <c r="E578" s="866"/>
      <c r="F578" s="866"/>
      <c r="G578" s="866"/>
      <c r="H578" s="2250"/>
      <c r="I578" s="2251"/>
      <c r="J578" s="866"/>
      <c r="K578" s="866"/>
      <c r="L578" s="866"/>
      <c r="M578" s="2250"/>
      <c r="N578" s="2251"/>
      <c r="O578" s="866"/>
      <c r="P578" s="866"/>
      <c r="Q578" s="866"/>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pans="3:104" s="242" customFormat="1" ht="25.15" customHeight="1" x14ac:dyDescent="0.2">
      <c r="C579" s="2250"/>
      <c r="D579" s="2251"/>
      <c r="E579" s="866"/>
      <c r="F579" s="866"/>
      <c r="G579" s="866"/>
      <c r="H579" s="2250"/>
      <c r="I579" s="2251"/>
      <c r="J579" s="866"/>
      <c r="K579" s="866"/>
      <c r="L579" s="866"/>
      <c r="M579" s="2250"/>
      <c r="N579" s="2251"/>
      <c r="O579" s="866"/>
      <c r="P579" s="866"/>
      <c r="Q579" s="866"/>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pans="3:104" s="242" customFormat="1" ht="25.15" customHeight="1" x14ac:dyDescent="0.2">
      <c r="C580" s="2250"/>
      <c r="D580" s="2251"/>
      <c r="E580" s="866"/>
      <c r="F580" s="866"/>
      <c r="G580" s="866"/>
      <c r="H580" s="2250"/>
      <c r="I580" s="2251"/>
      <c r="J580" s="866"/>
      <c r="K580" s="866"/>
      <c r="L580" s="866"/>
      <c r="M580" s="2250"/>
      <c r="N580" s="2251"/>
      <c r="O580" s="866"/>
      <c r="P580" s="866"/>
      <c r="Q580" s="866"/>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pans="3:104" s="242" customFormat="1" ht="25.15" customHeight="1" x14ac:dyDescent="0.2">
      <c r="C581" s="2250"/>
      <c r="D581" s="2251"/>
      <c r="E581" s="866"/>
      <c r="F581" s="866"/>
      <c r="G581" s="866"/>
      <c r="H581" s="2250"/>
      <c r="I581" s="2251"/>
      <c r="J581" s="866"/>
      <c r="K581" s="866"/>
      <c r="L581" s="866"/>
      <c r="M581" s="2250"/>
      <c r="N581" s="2251"/>
      <c r="O581" s="866"/>
      <c r="P581" s="866"/>
      <c r="Q581" s="866"/>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pans="3:104" s="242" customFormat="1" ht="25.15" customHeight="1" x14ac:dyDescent="0.2">
      <c r="C582" s="2250"/>
      <c r="D582" s="2251"/>
      <c r="E582" s="866"/>
      <c r="F582" s="866"/>
      <c r="G582" s="866"/>
      <c r="H582" s="2250"/>
      <c r="I582" s="2251"/>
      <c r="J582" s="866"/>
      <c r="K582" s="866"/>
      <c r="L582" s="866"/>
      <c r="M582" s="2250"/>
      <c r="N582" s="2251"/>
      <c r="O582" s="866"/>
      <c r="P582" s="866"/>
      <c r="Q582" s="866"/>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pans="3:104" s="242" customFormat="1" ht="25.15" customHeight="1" x14ac:dyDescent="0.2">
      <c r="C583" s="2250"/>
      <c r="D583" s="2251"/>
      <c r="E583" s="866"/>
      <c r="F583" s="866"/>
      <c r="G583" s="866"/>
      <c r="H583" s="2250"/>
      <c r="I583" s="2251"/>
      <c r="J583" s="866"/>
      <c r="K583" s="866"/>
      <c r="L583" s="866"/>
      <c r="M583" s="2250"/>
      <c r="N583" s="2251"/>
      <c r="O583" s="866"/>
      <c r="P583" s="866"/>
      <c r="Q583" s="866"/>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pans="3:104" s="242" customFormat="1" ht="25.15" customHeight="1" x14ac:dyDescent="0.2">
      <c r="C584" s="2250"/>
      <c r="D584" s="2251"/>
      <c r="E584" s="866"/>
      <c r="F584" s="866"/>
      <c r="G584" s="866"/>
      <c r="H584" s="2250"/>
      <c r="I584" s="2251"/>
      <c r="J584" s="866"/>
      <c r="K584" s="866"/>
      <c r="L584" s="866"/>
      <c r="M584" s="2250"/>
      <c r="N584" s="2251"/>
      <c r="O584" s="866"/>
      <c r="P584" s="866"/>
      <c r="Q584" s="866"/>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pans="3:104" s="242" customFormat="1" ht="25.15" customHeight="1" x14ac:dyDescent="0.2">
      <c r="C585" s="2250"/>
      <c r="D585" s="2251"/>
      <c r="E585" s="866"/>
      <c r="F585" s="866"/>
      <c r="G585" s="866"/>
      <c r="H585" s="2250"/>
      <c r="I585" s="2251"/>
      <c r="J585" s="866"/>
      <c r="K585" s="866"/>
      <c r="L585" s="866"/>
      <c r="M585" s="2250"/>
      <c r="N585" s="2251"/>
      <c r="O585" s="866"/>
      <c r="P585" s="866"/>
      <c r="Q585" s="866"/>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pans="3:104" s="242" customFormat="1" ht="25.15" customHeight="1" x14ac:dyDescent="0.2">
      <c r="C586" s="2250"/>
      <c r="D586" s="2251"/>
      <c r="E586" s="866"/>
      <c r="F586" s="866"/>
      <c r="G586" s="866"/>
      <c r="H586" s="2250"/>
      <c r="I586" s="2251"/>
      <c r="J586" s="866"/>
      <c r="K586" s="866"/>
      <c r="L586" s="866"/>
      <c r="M586" s="2250"/>
      <c r="N586" s="2251"/>
      <c r="O586" s="866"/>
      <c r="P586" s="866"/>
      <c r="Q586" s="866"/>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pans="3:104" s="242" customFormat="1" ht="25.15" customHeight="1" x14ac:dyDescent="0.2">
      <c r="C587" s="2250"/>
      <c r="D587" s="2251"/>
      <c r="E587" s="866"/>
      <c r="F587" s="866"/>
      <c r="G587" s="866"/>
      <c r="H587" s="2250"/>
      <c r="I587" s="2251"/>
      <c r="J587" s="866"/>
      <c r="K587" s="866"/>
      <c r="L587" s="866"/>
      <c r="M587" s="2250"/>
      <c r="N587" s="2251"/>
      <c r="O587" s="866"/>
      <c r="P587" s="866"/>
      <c r="Q587" s="866"/>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pans="3:104" s="242" customFormat="1" ht="25.15" customHeight="1" x14ac:dyDescent="0.2">
      <c r="C588" s="2250"/>
      <c r="D588" s="2251"/>
      <c r="E588" s="866"/>
      <c r="F588" s="866"/>
      <c r="G588" s="866"/>
      <c r="H588" s="2250"/>
      <c r="I588" s="2251"/>
      <c r="J588" s="866"/>
      <c r="K588" s="866"/>
      <c r="L588" s="866"/>
      <c r="M588" s="2250"/>
      <c r="N588" s="2251"/>
      <c r="O588" s="866"/>
      <c r="P588" s="866"/>
      <c r="Q588" s="866"/>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pans="3:104" s="242" customFormat="1" ht="25.15" customHeight="1" x14ac:dyDescent="0.2">
      <c r="C589" s="2250"/>
      <c r="D589" s="2251"/>
      <c r="E589" s="866"/>
      <c r="F589" s="866"/>
      <c r="G589" s="866"/>
      <c r="H589" s="2250"/>
      <c r="I589" s="2251"/>
      <c r="J589" s="866"/>
      <c r="K589" s="866"/>
      <c r="L589" s="866"/>
      <c r="M589" s="2250"/>
      <c r="N589" s="2251"/>
      <c r="O589" s="866"/>
      <c r="P589" s="866"/>
      <c r="Q589" s="866"/>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pans="3:104" s="242" customFormat="1" ht="25.15" customHeight="1" x14ac:dyDescent="0.2">
      <c r="C590" s="2250"/>
      <c r="D590" s="2251"/>
      <c r="E590" s="866"/>
      <c r="F590" s="866"/>
      <c r="G590" s="866"/>
      <c r="H590" s="2250"/>
      <c r="I590" s="2251"/>
      <c r="J590" s="866"/>
      <c r="K590" s="866"/>
      <c r="L590" s="866"/>
      <c r="M590" s="2250"/>
      <c r="N590" s="2251"/>
      <c r="O590" s="866"/>
      <c r="P590" s="866"/>
      <c r="Q590" s="866"/>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pans="3:104" s="242" customFormat="1" ht="25.15" customHeight="1" x14ac:dyDescent="0.2">
      <c r="C591" s="2250"/>
      <c r="D591" s="2251"/>
      <c r="E591" s="866"/>
      <c r="F591" s="866"/>
      <c r="G591" s="866"/>
      <c r="H591" s="2250"/>
      <c r="I591" s="2251"/>
      <c r="J591" s="866"/>
      <c r="K591" s="866"/>
      <c r="L591" s="866"/>
      <c r="M591" s="2250"/>
      <c r="N591" s="2251"/>
      <c r="O591" s="866"/>
      <c r="P591" s="866"/>
      <c r="Q591" s="866"/>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pans="3:104" s="242" customFormat="1" ht="25.15" customHeight="1" x14ac:dyDescent="0.2">
      <c r="C592" s="2250"/>
      <c r="D592" s="2251"/>
      <c r="E592" s="866"/>
      <c r="F592" s="866"/>
      <c r="G592" s="866"/>
      <c r="H592" s="2250"/>
      <c r="I592" s="2251"/>
      <c r="J592" s="866"/>
      <c r="K592" s="866"/>
      <c r="L592" s="866"/>
      <c r="M592" s="2250"/>
      <c r="N592" s="2251"/>
      <c r="O592" s="866"/>
      <c r="P592" s="866"/>
      <c r="Q592" s="866"/>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pans="3:104" s="242" customFormat="1" ht="25.15" customHeight="1" x14ac:dyDescent="0.2">
      <c r="C593" s="2250"/>
      <c r="D593" s="2251"/>
      <c r="E593" s="866"/>
      <c r="F593" s="866"/>
      <c r="G593" s="866"/>
      <c r="H593" s="2250"/>
      <c r="I593" s="2251"/>
      <c r="J593" s="866"/>
      <c r="K593" s="866"/>
      <c r="L593" s="866"/>
      <c r="M593" s="2250"/>
      <c r="N593" s="2251"/>
      <c r="O593" s="866"/>
      <c r="P593" s="866"/>
      <c r="Q593" s="866"/>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pans="3:104" s="242" customFormat="1" ht="25.15" customHeight="1" x14ac:dyDescent="0.2">
      <c r="C594" s="2250"/>
      <c r="D594" s="2251"/>
      <c r="E594" s="866"/>
      <c r="F594" s="866"/>
      <c r="G594" s="866"/>
      <c r="H594" s="2250"/>
      <c r="I594" s="2251"/>
      <c r="J594" s="866"/>
      <c r="K594" s="866"/>
      <c r="L594" s="866"/>
      <c r="M594" s="2250"/>
      <c r="N594" s="2251"/>
      <c r="O594" s="866"/>
      <c r="P594" s="866"/>
      <c r="Q594" s="866"/>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pans="3:104" s="242" customFormat="1" ht="25.15" customHeight="1" x14ac:dyDescent="0.2">
      <c r="C595" s="2250"/>
      <c r="D595" s="2251"/>
      <c r="E595" s="866"/>
      <c r="F595" s="866"/>
      <c r="G595" s="866"/>
      <c r="H595" s="2250"/>
      <c r="I595" s="2251"/>
      <c r="J595" s="866"/>
      <c r="K595" s="866"/>
      <c r="L595" s="866"/>
      <c r="M595" s="2250"/>
      <c r="N595" s="2251"/>
      <c r="O595" s="866"/>
      <c r="P595" s="866"/>
      <c r="Q595" s="866"/>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pans="3:104" s="242" customFormat="1" ht="25.15" customHeight="1" x14ac:dyDescent="0.2">
      <c r="C596" s="2250"/>
      <c r="D596" s="2251"/>
      <c r="E596" s="866"/>
      <c r="F596" s="866"/>
      <c r="G596" s="866"/>
      <c r="H596" s="2250"/>
      <c r="I596" s="2251"/>
      <c r="J596" s="866"/>
      <c r="K596" s="866"/>
      <c r="L596" s="866"/>
      <c r="M596" s="2250"/>
      <c r="N596" s="2251"/>
      <c r="O596" s="866"/>
      <c r="P596" s="866"/>
      <c r="Q596" s="866"/>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pans="3:104" s="242" customFormat="1" ht="25.15" customHeight="1" x14ac:dyDescent="0.2">
      <c r="C597" s="2250"/>
      <c r="D597" s="2251"/>
      <c r="E597" s="866"/>
      <c r="F597" s="866"/>
      <c r="G597" s="866"/>
      <c r="H597" s="2250"/>
      <c r="I597" s="2251"/>
      <c r="J597" s="866"/>
      <c r="K597" s="866"/>
      <c r="L597" s="866"/>
      <c r="M597" s="2250"/>
      <c r="N597" s="2251"/>
      <c r="O597" s="866"/>
      <c r="P597" s="866"/>
      <c r="Q597" s="866"/>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pans="3:104" s="242" customFormat="1" ht="25.15" customHeight="1" x14ac:dyDescent="0.2">
      <c r="C598" s="2250"/>
      <c r="D598" s="2251"/>
      <c r="E598" s="866"/>
      <c r="F598" s="866"/>
      <c r="G598" s="866"/>
      <c r="H598" s="2250"/>
      <c r="I598" s="2251"/>
      <c r="J598" s="866"/>
      <c r="K598" s="866"/>
      <c r="L598" s="866"/>
      <c r="M598" s="2250"/>
      <c r="N598" s="2251"/>
      <c r="O598" s="866"/>
      <c r="P598" s="866"/>
      <c r="Q598" s="866"/>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pans="3:104" s="242" customFormat="1" ht="25.15" customHeight="1" x14ac:dyDescent="0.2">
      <c r="C599" s="2250"/>
      <c r="D599" s="2251"/>
      <c r="E599" s="866"/>
      <c r="F599" s="866"/>
      <c r="G599" s="866"/>
      <c r="H599" s="2250"/>
      <c r="I599" s="2251"/>
      <c r="J599" s="866"/>
      <c r="K599" s="866"/>
      <c r="L599" s="866"/>
      <c r="M599" s="2250"/>
      <c r="N599" s="2251"/>
      <c r="O599" s="866"/>
      <c r="P599" s="866"/>
      <c r="Q599" s="866"/>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pans="3:104" s="242" customFormat="1" ht="25.15" customHeight="1" x14ac:dyDescent="0.2">
      <c r="C600" s="2250"/>
      <c r="D600" s="2251"/>
      <c r="E600" s="866"/>
      <c r="F600" s="866"/>
      <c r="G600" s="866"/>
      <c r="H600" s="2250"/>
      <c r="I600" s="2251"/>
      <c r="J600" s="866"/>
      <c r="K600" s="866"/>
      <c r="L600" s="866"/>
      <c r="M600" s="2250"/>
      <c r="N600" s="2251"/>
      <c r="O600" s="866"/>
      <c r="P600" s="866"/>
      <c r="Q600" s="866"/>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pans="3:104" s="242" customFormat="1" ht="25.15" customHeight="1" x14ac:dyDescent="0.2">
      <c r="C601" s="2250"/>
      <c r="D601" s="2251"/>
      <c r="E601" s="866"/>
      <c r="F601" s="866"/>
      <c r="G601" s="866"/>
      <c r="H601" s="2250"/>
      <c r="I601" s="2251"/>
      <c r="J601" s="866"/>
      <c r="K601" s="866"/>
      <c r="L601" s="866"/>
      <c r="M601" s="2250"/>
      <c r="N601" s="2251"/>
      <c r="O601" s="866"/>
      <c r="P601" s="866"/>
      <c r="Q601" s="866"/>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pans="3:104" s="242" customFormat="1" ht="25.15" customHeight="1" x14ac:dyDescent="0.2">
      <c r="C602" s="2250"/>
      <c r="D602" s="2251"/>
      <c r="E602" s="866"/>
      <c r="F602" s="866"/>
      <c r="G602" s="866"/>
      <c r="H602" s="2250"/>
      <c r="I602" s="2251"/>
      <c r="J602" s="866"/>
      <c r="K602" s="866"/>
      <c r="L602" s="866"/>
      <c r="M602" s="2250"/>
      <c r="N602" s="2251"/>
      <c r="O602" s="866"/>
      <c r="P602" s="866"/>
      <c r="Q602" s="866"/>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pans="3:104" s="242" customFormat="1" ht="25.15" customHeight="1" x14ac:dyDescent="0.2">
      <c r="C603" s="2250"/>
      <c r="D603" s="2251"/>
      <c r="E603" s="866"/>
      <c r="F603" s="866"/>
      <c r="G603" s="866"/>
      <c r="H603" s="2250"/>
      <c r="I603" s="2251"/>
      <c r="J603" s="866"/>
      <c r="K603" s="866"/>
      <c r="L603" s="866"/>
      <c r="M603" s="2250"/>
      <c r="N603" s="2251"/>
      <c r="O603" s="866"/>
      <c r="P603" s="866"/>
      <c r="Q603" s="866"/>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pans="3:104" s="242" customFormat="1" ht="25.15" customHeight="1" x14ac:dyDescent="0.2">
      <c r="C604" s="2250"/>
      <c r="D604" s="2251"/>
      <c r="E604" s="866"/>
      <c r="F604" s="866"/>
      <c r="G604" s="866"/>
      <c r="H604" s="2250"/>
      <c r="I604" s="2251"/>
      <c r="J604" s="866"/>
      <c r="K604" s="866"/>
      <c r="L604" s="866"/>
      <c r="M604" s="2250"/>
      <c r="N604" s="2251"/>
      <c r="O604" s="866"/>
      <c r="P604" s="866"/>
      <c r="Q604" s="866"/>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pans="3:104" s="242" customFormat="1" ht="25.15" customHeight="1" x14ac:dyDescent="0.2">
      <c r="C605" s="2250"/>
      <c r="D605" s="2251"/>
      <c r="E605" s="866"/>
      <c r="F605" s="866"/>
      <c r="G605" s="866"/>
      <c r="H605" s="2250"/>
      <c r="I605" s="2251"/>
      <c r="J605" s="866"/>
      <c r="K605" s="866"/>
      <c r="L605" s="866"/>
      <c r="M605" s="2250"/>
      <c r="N605" s="2251"/>
      <c r="O605" s="866"/>
      <c r="P605" s="866"/>
      <c r="Q605" s="866"/>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pans="3:104" s="242" customFormat="1" ht="25.15" customHeight="1" x14ac:dyDescent="0.2">
      <c r="C606" s="2250"/>
      <c r="D606" s="2251"/>
      <c r="E606" s="866"/>
      <c r="F606" s="866"/>
      <c r="G606" s="866"/>
      <c r="H606" s="2250"/>
      <c r="I606" s="2251"/>
      <c r="J606" s="866"/>
      <c r="K606" s="866"/>
      <c r="L606" s="866"/>
      <c r="M606" s="2250"/>
      <c r="N606" s="2251"/>
      <c r="O606" s="866"/>
      <c r="P606" s="866"/>
      <c r="Q606" s="866"/>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pans="3:104" s="242" customFormat="1" ht="25.15" customHeight="1" x14ac:dyDescent="0.2">
      <c r="C607" s="2250"/>
      <c r="D607" s="2251"/>
      <c r="E607" s="866"/>
      <c r="F607" s="866"/>
      <c r="G607" s="866"/>
      <c r="H607" s="2250"/>
      <c r="I607" s="2251"/>
      <c r="J607" s="866"/>
      <c r="K607" s="866"/>
      <c r="L607" s="866"/>
      <c r="M607" s="2250"/>
      <c r="N607" s="2251"/>
      <c r="O607" s="866"/>
      <c r="P607" s="866"/>
      <c r="Q607" s="866"/>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pans="3:104" s="242" customFormat="1" ht="25.15" customHeight="1" x14ac:dyDescent="0.2">
      <c r="C608" s="2250"/>
      <c r="D608" s="2251"/>
      <c r="E608" s="866"/>
      <c r="F608" s="866"/>
      <c r="G608" s="866"/>
      <c r="H608" s="2250"/>
      <c r="I608" s="2251"/>
      <c r="J608" s="866"/>
      <c r="K608" s="866"/>
      <c r="L608" s="866"/>
      <c r="M608" s="2250"/>
      <c r="N608" s="2251"/>
      <c r="O608" s="866"/>
      <c r="P608" s="866"/>
      <c r="Q608" s="866"/>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pans="3:104" s="242" customFormat="1" ht="25.15" customHeight="1" x14ac:dyDescent="0.2">
      <c r="C609" s="2250"/>
      <c r="D609" s="2251"/>
      <c r="E609" s="866"/>
      <c r="F609" s="866"/>
      <c r="G609" s="866"/>
      <c r="H609" s="2250"/>
      <c r="I609" s="2251"/>
      <c r="J609" s="866"/>
      <c r="K609" s="866"/>
      <c r="L609" s="866"/>
      <c r="M609" s="2250"/>
      <c r="N609" s="2251"/>
      <c r="O609" s="866"/>
      <c r="P609" s="866"/>
      <c r="Q609" s="866"/>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pans="3:104" s="242" customFormat="1" ht="25.15" customHeight="1" x14ac:dyDescent="0.2">
      <c r="C610" s="2250"/>
      <c r="D610" s="2251"/>
      <c r="E610" s="866"/>
      <c r="F610" s="866"/>
      <c r="G610" s="866"/>
      <c r="H610" s="2250"/>
      <c r="I610" s="2251"/>
      <c r="J610" s="866"/>
      <c r="K610" s="866"/>
      <c r="L610" s="866"/>
      <c r="M610" s="2250"/>
      <c r="N610" s="2251"/>
      <c r="O610" s="866"/>
      <c r="P610" s="866"/>
      <c r="Q610" s="866"/>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pans="3:104" s="242" customFormat="1" ht="25.15" customHeight="1" x14ac:dyDescent="0.2">
      <c r="C611" s="2250"/>
      <c r="D611" s="2251"/>
      <c r="E611" s="866"/>
      <c r="F611" s="866"/>
      <c r="G611" s="866"/>
      <c r="H611" s="2250"/>
      <c r="I611" s="2251"/>
      <c r="J611" s="866"/>
      <c r="K611" s="866"/>
      <c r="L611" s="866"/>
      <c r="M611" s="2250"/>
      <c r="N611" s="2251"/>
      <c r="O611" s="866"/>
      <c r="P611" s="866"/>
      <c r="Q611" s="866"/>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pans="3:104" s="242" customFormat="1" ht="25.15" customHeight="1" x14ac:dyDescent="0.2">
      <c r="C612" s="2250"/>
      <c r="D612" s="2251"/>
      <c r="E612" s="866"/>
      <c r="F612" s="866"/>
      <c r="G612" s="866"/>
      <c r="H612" s="2250"/>
      <c r="I612" s="2251"/>
      <c r="J612" s="866"/>
      <c r="K612" s="866"/>
      <c r="L612" s="866"/>
      <c r="M612" s="2250"/>
      <c r="N612" s="2251"/>
      <c r="O612" s="866"/>
      <c r="P612" s="866"/>
      <c r="Q612" s="866"/>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pans="3:104" s="242" customFormat="1" ht="25.15" customHeight="1" x14ac:dyDescent="0.2">
      <c r="C613" s="2250"/>
      <c r="D613" s="2251"/>
      <c r="E613" s="866"/>
      <c r="F613" s="866"/>
      <c r="G613" s="866"/>
      <c r="H613" s="2250"/>
      <c r="I613" s="2251"/>
      <c r="J613" s="866"/>
      <c r="K613" s="866"/>
      <c r="L613" s="866"/>
      <c r="M613" s="2250"/>
      <c r="N613" s="2251"/>
      <c r="O613" s="866"/>
      <c r="P613" s="866"/>
      <c r="Q613" s="866"/>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pans="3:104" s="242" customFormat="1" ht="25.15" customHeight="1" x14ac:dyDescent="0.2">
      <c r="C614" s="2250"/>
      <c r="D614" s="2251"/>
      <c r="E614" s="866"/>
      <c r="F614" s="866"/>
      <c r="G614" s="866"/>
      <c r="H614" s="2250"/>
      <c r="I614" s="2251"/>
      <c r="J614" s="866"/>
      <c r="K614" s="866"/>
      <c r="L614" s="866"/>
      <c r="M614" s="2250"/>
      <c r="N614" s="2251"/>
      <c r="O614" s="866"/>
      <c r="P614" s="866"/>
      <c r="Q614" s="866"/>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pans="3:104" s="242" customFormat="1" ht="25.15" customHeight="1" x14ac:dyDescent="0.2">
      <c r="C615" s="2250"/>
      <c r="D615" s="2251"/>
      <c r="E615" s="866"/>
      <c r="F615" s="866"/>
      <c r="G615" s="866"/>
      <c r="H615" s="2250"/>
      <c r="I615" s="2251"/>
      <c r="J615" s="866"/>
      <c r="K615" s="866"/>
      <c r="L615" s="866"/>
      <c r="M615" s="2250"/>
      <c r="N615" s="2251"/>
      <c r="O615" s="866"/>
      <c r="P615" s="866"/>
      <c r="Q615" s="866"/>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pans="3:104" s="242" customFormat="1" ht="25.15" customHeight="1" x14ac:dyDescent="0.2">
      <c r="C616" s="2250"/>
      <c r="D616" s="2251"/>
      <c r="E616" s="866"/>
      <c r="F616" s="866"/>
      <c r="G616" s="866"/>
      <c r="H616" s="2250"/>
      <c r="I616" s="2251"/>
      <c r="J616" s="866"/>
      <c r="K616" s="866"/>
      <c r="L616" s="866"/>
      <c r="M616" s="2250"/>
      <c r="N616" s="2251"/>
      <c r="O616" s="866"/>
      <c r="P616" s="866"/>
      <c r="Q616" s="866"/>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pans="3:104" s="242" customFormat="1" ht="25.15" customHeight="1" x14ac:dyDescent="0.2">
      <c r="C617" s="2250"/>
      <c r="D617" s="2251"/>
      <c r="E617" s="866"/>
      <c r="F617" s="866"/>
      <c r="G617" s="866"/>
      <c r="H617" s="2250"/>
      <c r="I617" s="2251"/>
      <c r="J617" s="866"/>
      <c r="K617" s="866"/>
      <c r="L617" s="866"/>
      <c r="M617" s="2250"/>
      <c r="N617" s="2251"/>
      <c r="O617" s="866"/>
      <c r="P617" s="866"/>
      <c r="Q617" s="866"/>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pans="3:104" s="242" customFormat="1" ht="25.15" customHeight="1" x14ac:dyDescent="0.2">
      <c r="C618" s="2250"/>
      <c r="D618" s="2251"/>
      <c r="E618" s="866"/>
      <c r="F618" s="866"/>
      <c r="G618" s="866"/>
      <c r="H618" s="2250"/>
      <c r="I618" s="2251"/>
      <c r="J618" s="866"/>
      <c r="K618" s="866"/>
      <c r="L618" s="866"/>
      <c r="M618" s="2250"/>
      <c r="N618" s="2251"/>
      <c r="O618" s="866"/>
      <c r="P618" s="866"/>
      <c r="Q618" s="866"/>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pans="3:104" s="242" customFormat="1" ht="25.15" customHeight="1" x14ac:dyDescent="0.2">
      <c r="C619" s="2250"/>
      <c r="D619" s="2251"/>
      <c r="E619" s="866"/>
      <c r="F619" s="866"/>
      <c r="G619" s="866"/>
      <c r="H619" s="2250"/>
      <c r="I619" s="2251"/>
      <c r="J619" s="866"/>
      <c r="K619" s="866"/>
      <c r="L619" s="866"/>
      <c r="M619" s="2250"/>
      <c r="N619" s="2251"/>
      <c r="O619" s="866"/>
      <c r="P619" s="866"/>
      <c r="Q619" s="866"/>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pans="3:104" s="242" customFormat="1" ht="25.15" customHeight="1" x14ac:dyDescent="0.2">
      <c r="C620" s="2250"/>
      <c r="D620" s="2251"/>
      <c r="E620" s="866"/>
      <c r="F620" s="866"/>
      <c r="G620" s="866"/>
      <c r="H620" s="2250"/>
      <c r="I620" s="2251"/>
      <c r="J620" s="866"/>
      <c r="K620" s="866"/>
      <c r="L620" s="866"/>
      <c r="M620" s="2250"/>
      <c r="N620" s="2251"/>
      <c r="O620" s="866"/>
      <c r="P620" s="866"/>
      <c r="Q620" s="866"/>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pans="3:104" s="242" customFormat="1" ht="25.15" customHeight="1" x14ac:dyDescent="0.2">
      <c r="C621" s="2250"/>
      <c r="D621" s="2251"/>
      <c r="E621" s="866"/>
      <c r="F621" s="866"/>
      <c r="G621" s="866"/>
      <c r="H621" s="2250"/>
      <c r="I621" s="2251"/>
      <c r="J621" s="866"/>
      <c r="K621" s="866"/>
      <c r="L621" s="866"/>
      <c r="M621" s="2250"/>
      <c r="N621" s="2251"/>
      <c r="O621" s="866"/>
      <c r="P621" s="866"/>
      <c r="Q621" s="866"/>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pans="3:104" s="242" customFormat="1" ht="25.15" customHeight="1" x14ac:dyDescent="0.2">
      <c r="C622" s="2250"/>
      <c r="D622" s="2251"/>
      <c r="E622" s="866"/>
      <c r="F622" s="866"/>
      <c r="G622" s="866"/>
      <c r="H622" s="2250"/>
      <c r="I622" s="2251"/>
      <c r="J622" s="866"/>
      <c r="K622" s="866"/>
      <c r="L622" s="866"/>
      <c r="M622" s="2250"/>
      <c r="N622" s="2251"/>
      <c r="O622" s="866"/>
      <c r="P622" s="866"/>
      <c r="Q622" s="866"/>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pans="3:104" s="242" customFormat="1" ht="25.15" customHeight="1" x14ac:dyDescent="0.2">
      <c r="C623" s="2250"/>
      <c r="D623" s="2251"/>
      <c r="E623" s="866"/>
      <c r="F623" s="866"/>
      <c r="G623" s="866"/>
      <c r="H623" s="2250"/>
      <c r="I623" s="2251"/>
      <c r="J623" s="866"/>
      <c r="K623" s="866"/>
      <c r="L623" s="866"/>
      <c r="M623" s="2250"/>
      <c r="N623" s="2251"/>
      <c r="O623" s="866"/>
      <c r="P623" s="866"/>
      <c r="Q623" s="866"/>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pans="3:104" s="242" customFormat="1" ht="25.15" customHeight="1" x14ac:dyDescent="0.2">
      <c r="C624" s="2250"/>
      <c r="D624" s="2251"/>
      <c r="E624" s="866"/>
      <c r="F624" s="866"/>
      <c r="G624" s="866"/>
      <c r="H624" s="2250"/>
      <c r="I624" s="2251"/>
      <c r="J624" s="866"/>
      <c r="K624" s="866"/>
      <c r="L624" s="866"/>
      <c r="M624" s="2250"/>
      <c r="N624" s="2251"/>
      <c r="O624" s="866"/>
      <c r="P624" s="866"/>
      <c r="Q624" s="866"/>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pans="3:104" s="242" customFormat="1" ht="25.15" customHeight="1" x14ac:dyDescent="0.2">
      <c r="C625" s="2250"/>
      <c r="D625" s="2251"/>
      <c r="E625" s="866"/>
      <c r="F625" s="866"/>
      <c r="G625" s="866"/>
      <c r="H625" s="2250"/>
      <c r="I625" s="2251"/>
      <c r="J625" s="866"/>
      <c r="K625" s="866"/>
      <c r="L625" s="866"/>
      <c r="M625" s="2250"/>
      <c r="N625" s="2251"/>
      <c r="O625" s="866"/>
      <c r="P625" s="866"/>
      <c r="Q625" s="866"/>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pans="3:104" s="242" customFormat="1" ht="25.15" customHeight="1" x14ac:dyDescent="0.2">
      <c r="C626" s="2250"/>
      <c r="D626" s="2251"/>
      <c r="E626" s="866"/>
      <c r="F626" s="866"/>
      <c r="G626" s="866"/>
      <c r="H626" s="2250"/>
      <c r="I626" s="2251"/>
      <c r="J626" s="866"/>
      <c r="K626" s="866"/>
      <c r="L626" s="866"/>
      <c r="M626" s="2250"/>
      <c r="N626" s="2251"/>
      <c r="O626" s="866"/>
      <c r="P626" s="866"/>
      <c r="Q626" s="866"/>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pans="3:104" s="242" customFormat="1" ht="25.15" customHeight="1" x14ac:dyDescent="0.2">
      <c r="C627" s="2250"/>
      <c r="D627" s="2251"/>
      <c r="E627" s="866"/>
      <c r="F627" s="866"/>
      <c r="G627" s="866"/>
      <c r="H627" s="2250"/>
      <c r="I627" s="2251"/>
      <c r="J627" s="866"/>
      <c r="K627" s="866"/>
      <c r="L627" s="866"/>
      <c r="M627" s="2250"/>
      <c r="N627" s="2251"/>
      <c r="O627" s="866"/>
      <c r="P627" s="866"/>
      <c r="Q627" s="866"/>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pans="3:104" s="242" customFormat="1" ht="25.15" customHeight="1" x14ac:dyDescent="0.2">
      <c r="C628" s="2250"/>
      <c r="D628" s="2251"/>
      <c r="E628" s="866"/>
      <c r="F628" s="866"/>
      <c r="G628" s="866"/>
      <c r="H628" s="2250"/>
      <c r="I628" s="2251"/>
      <c r="J628" s="866"/>
      <c r="K628" s="866"/>
      <c r="L628" s="866"/>
      <c r="M628" s="2250"/>
      <c r="N628" s="2251"/>
      <c r="O628" s="866"/>
      <c r="P628" s="866"/>
      <c r="Q628" s="866"/>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pans="3:104" s="242" customFormat="1" ht="25.15" customHeight="1" x14ac:dyDescent="0.2">
      <c r="C629" s="2250"/>
      <c r="D629" s="2251"/>
      <c r="E629" s="866"/>
      <c r="F629" s="866"/>
      <c r="G629" s="866"/>
      <c r="H629" s="2250"/>
      <c r="I629" s="2251"/>
      <c r="J629" s="866"/>
      <c r="K629" s="866"/>
      <c r="L629" s="866"/>
      <c r="M629" s="2250"/>
      <c r="N629" s="2251"/>
      <c r="O629" s="866"/>
      <c r="P629" s="866"/>
      <c r="Q629" s="866"/>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pans="3:104" s="242" customFormat="1" ht="25.15" customHeight="1" x14ac:dyDescent="0.2">
      <c r="C630" s="2250"/>
      <c r="D630" s="2251"/>
      <c r="E630" s="866"/>
      <c r="F630" s="866"/>
      <c r="G630" s="866"/>
      <c r="H630" s="2250"/>
      <c r="I630" s="2251"/>
      <c r="J630" s="866"/>
      <c r="K630" s="866"/>
      <c r="L630" s="866"/>
      <c r="M630" s="2250"/>
      <c r="N630" s="2251"/>
      <c r="O630" s="866"/>
      <c r="P630" s="866"/>
      <c r="Q630" s="866"/>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pans="3:104" s="242" customFormat="1" ht="25.15" customHeight="1" x14ac:dyDescent="0.2">
      <c r="C631" s="2250"/>
      <c r="D631" s="2251"/>
      <c r="E631" s="866"/>
      <c r="F631" s="866"/>
      <c r="G631" s="866"/>
      <c r="H631" s="2250"/>
      <c r="I631" s="2251"/>
      <c r="J631" s="866"/>
      <c r="K631" s="866"/>
      <c r="L631" s="866"/>
      <c r="M631" s="2250"/>
      <c r="N631" s="2251"/>
      <c r="O631" s="866"/>
      <c r="P631" s="866"/>
      <c r="Q631" s="866"/>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pans="3:104" s="242" customFormat="1" ht="25.15" customHeight="1" x14ac:dyDescent="0.2">
      <c r="C632" s="2250"/>
      <c r="D632" s="2251"/>
      <c r="E632" s="866"/>
      <c r="F632" s="866"/>
      <c r="G632" s="866"/>
      <c r="H632" s="2250"/>
      <c r="I632" s="2251"/>
      <c r="J632" s="866"/>
      <c r="K632" s="866"/>
      <c r="L632" s="866"/>
      <c r="M632" s="2250"/>
      <c r="N632" s="2251"/>
      <c r="O632" s="866"/>
      <c r="P632" s="866"/>
      <c r="Q632" s="866"/>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pans="3:104" s="242" customFormat="1" ht="25.15" customHeight="1" x14ac:dyDescent="0.2">
      <c r="C633" s="2250"/>
      <c r="D633" s="2251"/>
      <c r="E633" s="866"/>
      <c r="F633" s="866"/>
      <c r="G633" s="866"/>
      <c r="H633" s="2250"/>
      <c r="I633" s="2251"/>
      <c r="J633" s="866"/>
      <c r="K633" s="866"/>
      <c r="L633" s="866"/>
      <c r="M633" s="2250"/>
      <c r="N633" s="2251"/>
      <c r="O633" s="866"/>
      <c r="P633" s="866"/>
      <c r="Q633" s="866"/>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pans="3:104" s="242" customFormat="1" ht="25.15" customHeight="1" x14ac:dyDescent="0.2">
      <c r="C634" s="2250"/>
      <c r="D634" s="2251"/>
      <c r="E634" s="866"/>
      <c r="F634" s="866"/>
      <c r="G634" s="866"/>
      <c r="H634" s="2250"/>
      <c r="I634" s="2251"/>
      <c r="J634" s="866"/>
      <c r="K634" s="866"/>
      <c r="L634" s="866"/>
      <c r="M634" s="2250"/>
      <c r="N634" s="2251"/>
      <c r="O634" s="866"/>
      <c r="P634" s="866"/>
      <c r="Q634" s="866"/>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pans="3:104" s="242" customFormat="1" ht="25.15" customHeight="1" x14ac:dyDescent="0.2">
      <c r="C635" s="2250"/>
      <c r="D635" s="2251"/>
      <c r="E635" s="866"/>
      <c r="F635" s="866"/>
      <c r="G635" s="866"/>
      <c r="H635" s="2250"/>
      <c r="I635" s="2251"/>
      <c r="J635" s="866"/>
      <c r="K635" s="866"/>
      <c r="L635" s="866"/>
      <c r="M635" s="2250"/>
      <c r="N635" s="2251"/>
      <c r="O635" s="866"/>
      <c r="P635" s="866"/>
      <c r="Q635" s="866"/>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pans="3:104" s="242" customFormat="1" ht="25.15" customHeight="1" x14ac:dyDescent="0.2">
      <c r="C636" s="2250"/>
      <c r="D636" s="2251"/>
      <c r="E636" s="866"/>
      <c r="F636" s="866"/>
      <c r="G636" s="866"/>
      <c r="H636" s="2250"/>
      <c r="I636" s="2251"/>
      <c r="J636" s="866"/>
      <c r="K636" s="866"/>
      <c r="L636" s="866"/>
      <c r="M636" s="2250"/>
      <c r="N636" s="2251"/>
      <c r="O636" s="866"/>
      <c r="P636" s="866"/>
      <c r="Q636" s="866"/>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pans="3:104" s="242" customFormat="1" ht="25.15" customHeight="1" x14ac:dyDescent="0.2">
      <c r="C637" s="2250"/>
      <c r="D637" s="2251"/>
      <c r="E637" s="866"/>
      <c r="F637" s="866"/>
      <c r="G637" s="866"/>
      <c r="H637" s="2250"/>
      <c r="I637" s="2251"/>
      <c r="J637" s="866"/>
      <c r="K637" s="866"/>
      <c r="L637" s="866"/>
      <c r="M637" s="2250"/>
      <c r="N637" s="2251"/>
      <c r="O637" s="866"/>
      <c r="P637" s="866"/>
      <c r="Q637" s="866"/>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pans="3:104" s="242" customFormat="1" ht="25.15" customHeight="1" x14ac:dyDescent="0.2">
      <c r="C638" s="2250"/>
      <c r="D638" s="2251"/>
      <c r="E638" s="866"/>
      <c r="F638" s="866"/>
      <c r="G638" s="866"/>
      <c r="H638" s="2250"/>
      <c r="I638" s="2251"/>
      <c r="J638" s="866"/>
      <c r="K638" s="866"/>
      <c r="L638" s="866"/>
      <c r="M638" s="2250"/>
      <c r="N638" s="2251"/>
      <c r="O638" s="866"/>
      <c r="P638" s="866"/>
      <c r="Q638" s="866"/>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pans="3:104" s="242" customFormat="1" ht="25.15" customHeight="1" x14ac:dyDescent="0.2">
      <c r="C639" s="2250"/>
      <c r="D639" s="2251"/>
      <c r="E639" s="866"/>
      <c r="F639" s="866"/>
      <c r="G639" s="866"/>
      <c r="H639" s="2250"/>
      <c r="I639" s="2251"/>
      <c r="J639" s="866"/>
      <c r="K639" s="866"/>
      <c r="L639" s="866"/>
      <c r="M639" s="2250"/>
      <c r="N639" s="2251"/>
      <c r="O639" s="866"/>
      <c r="P639" s="866"/>
      <c r="Q639" s="866"/>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pans="3:104" s="242" customFormat="1" ht="25.15" customHeight="1" x14ac:dyDescent="0.2">
      <c r="C640" s="2250"/>
      <c r="D640" s="2251"/>
      <c r="E640" s="866"/>
      <c r="F640" s="866"/>
      <c r="G640" s="866"/>
      <c r="H640" s="2250"/>
      <c r="I640" s="2251"/>
      <c r="J640" s="866"/>
      <c r="K640" s="866"/>
      <c r="L640" s="866"/>
      <c r="M640" s="2250"/>
      <c r="N640" s="2251"/>
      <c r="O640" s="866"/>
      <c r="P640" s="866"/>
      <c r="Q640" s="866"/>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pans="3:104" s="242" customFormat="1" ht="25.15" customHeight="1" x14ac:dyDescent="0.2">
      <c r="C641" s="2250"/>
      <c r="D641" s="2251"/>
      <c r="E641" s="866"/>
      <c r="F641" s="866"/>
      <c r="G641" s="866"/>
      <c r="H641" s="2250"/>
      <c r="I641" s="2251"/>
      <c r="J641" s="866"/>
      <c r="K641" s="866"/>
      <c r="L641" s="866"/>
      <c r="M641" s="2250"/>
      <c r="N641" s="2251"/>
      <c r="O641" s="866"/>
      <c r="P641" s="866"/>
      <c r="Q641" s="866"/>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pans="3:104" s="242" customFormat="1" ht="25.15" customHeight="1" x14ac:dyDescent="0.2">
      <c r="C642" s="2250"/>
      <c r="D642" s="2251"/>
      <c r="E642" s="866"/>
      <c r="F642" s="866"/>
      <c r="G642" s="866"/>
      <c r="H642" s="2250"/>
      <c r="I642" s="2251"/>
      <c r="J642" s="866"/>
      <c r="K642" s="866"/>
      <c r="L642" s="866"/>
      <c r="M642" s="2250"/>
      <c r="N642" s="2251"/>
      <c r="O642" s="866"/>
      <c r="P642" s="866"/>
      <c r="Q642" s="866"/>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pans="3:104" s="242" customFormat="1" ht="25.15" customHeight="1" x14ac:dyDescent="0.2">
      <c r="C643" s="2250"/>
      <c r="D643" s="2251"/>
      <c r="E643" s="866"/>
      <c r="F643" s="866"/>
      <c r="G643" s="866"/>
      <c r="H643" s="2250"/>
      <c r="I643" s="2251"/>
      <c r="J643" s="866"/>
      <c r="K643" s="866"/>
      <c r="L643" s="866"/>
      <c r="M643" s="2250"/>
      <c r="N643" s="2251"/>
      <c r="O643" s="866"/>
      <c r="P643" s="866"/>
      <c r="Q643" s="866"/>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pans="3:104" s="242" customFormat="1" ht="25.15" customHeight="1" x14ac:dyDescent="0.2">
      <c r="C644" s="2250"/>
      <c r="D644" s="2251"/>
      <c r="E644" s="866"/>
      <c r="F644" s="866"/>
      <c r="G644" s="866"/>
      <c r="H644" s="2250"/>
      <c r="I644" s="2251"/>
      <c r="J644" s="866"/>
      <c r="K644" s="866"/>
      <c r="L644" s="866"/>
      <c r="M644" s="2250"/>
      <c r="N644" s="2251"/>
      <c r="O644" s="866"/>
      <c r="P644" s="866"/>
      <c r="Q644" s="866"/>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pans="3:104" s="242" customFormat="1" ht="25.15" customHeight="1" x14ac:dyDescent="0.2">
      <c r="C645" s="2250"/>
      <c r="D645" s="2251"/>
      <c r="E645" s="866"/>
      <c r="F645" s="866"/>
      <c r="G645" s="866"/>
      <c r="H645" s="2250"/>
      <c r="I645" s="2251"/>
      <c r="J645" s="866"/>
      <c r="K645" s="866"/>
      <c r="L645" s="866"/>
      <c r="M645" s="2250"/>
      <c r="N645" s="2251"/>
      <c r="O645" s="866"/>
      <c r="P645" s="866"/>
      <c r="Q645" s="866"/>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pans="3:104" s="242" customFormat="1" ht="25.15" customHeight="1" x14ac:dyDescent="0.2">
      <c r="C646" s="2250"/>
      <c r="D646" s="2251"/>
      <c r="E646" s="866"/>
      <c r="F646" s="866"/>
      <c r="G646" s="866"/>
      <c r="H646" s="2250"/>
      <c r="I646" s="2251"/>
      <c r="J646" s="866"/>
      <c r="K646" s="866"/>
      <c r="L646" s="866"/>
      <c r="M646" s="2250"/>
      <c r="N646" s="2251"/>
      <c r="O646" s="866"/>
      <c r="P646" s="866"/>
      <c r="Q646" s="866"/>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pans="3:104" s="242" customFormat="1" ht="25.15" customHeight="1" x14ac:dyDescent="0.2">
      <c r="C647" s="2250"/>
      <c r="D647" s="2251"/>
      <c r="E647" s="866"/>
      <c r="F647" s="866"/>
      <c r="G647" s="866"/>
      <c r="H647" s="2250"/>
      <c r="I647" s="2251"/>
      <c r="J647" s="866"/>
      <c r="K647" s="866"/>
      <c r="L647" s="866"/>
      <c r="M647" s="2250"/>
      <c r="N647" s="2251"/>
      <c r="O647" s="866"/>
      <c r="P647" s="866"/>
      <c r="Q647" s="866"/>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pans="3:104" s="242" customFormat="1" ht="25.15" customHeight="1" x14ac:dyDescent="0.2">
      <c r="C648" s="2250"/>
      <c r="D648" s="2251"/>
      <c r="E648" s="866"/>
      <c r="F648" s="866"/>
      <c r="G648" s="866"/>
      <c r="H648" s="2250"/>
      <c r="I648" s="2251"/>
      <c r="J648" s="866"/>
      <c r="K648" s="866"/>
      <c r="L648" s="866"/>
      <c r="M648" s="2250"/>
      <c r="N648" s="2251"/>
      <c r="O648" s="866"/>
      <c r="P648" s="866"/>
      <c r="Q648" s="866"/>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pans="3:104" s="242" customFormat="1" ht="25.15" customHeight="1" x14ac:dyDescent="0.2">
      <c r="C649" s="2250"/>
      <c r="D649" s="2251"/>
      <c r="E649" s="866"/>
      <c r="F649" s="866"/>
      <c r="G649" s="866"/>
      <c r="H649" s="2250"/>
      <c r="I649" s="2251"/>
      <c r="J649" s="866"/>
      <c r="K649" s="866"/>
      <c r="L649" s="866"/>
      <c r="M649" s="2250"/>
      <c r="N649" s="2251"/>
      <c r="O649" s="866"/>
      <c r="P649" s="866"/>
      <c r="Q649" s="866"/>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pans="3:104" s="242" customFormat="1" ht="25.15" customHeight="1" x14ac:dyDescent="0.2">
      <c r="C650" s="2250"/>
      <c r="D650" s="2251"/>
      <c r="E650" s="866"/>
      <c r="F650" s="866"/>
      <c r="G650" s="866"/>
      <c r="H650" s="2250"/>
      <c r="I650" s="2251"/>
      <c r="J650" s="866"/>
      <c r="K650" s="866"/>
      <c r="L650" s="866"/>
      <c r="M650" s="2250"/>
      <c r="N650" s="2251"/>
      <c r="O650" s="866"/>
      <c r="P650" s="866"/>
      <c r="Q650" s="866"/>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pans="3:104" s="242" customFormat="1" ht="25.15" customHeight="1" x14ac:dyDescent="0.2">
      <c r="C651" s="2250"/>
      <c r="D651" s="2251"/>
      <c r="E651" s="866"/>
      <c r="F651" s="866"/>
      <c r="G651" s="866"/>
      <c r="H651" s="2250"/>
      <c r="I651" s="2251"/>
      <c r="J651" s="866"/>
      <c r="K651" s="866"/>
      <c r="L651" s="866"/>
      <c r="M651" s="2250"/>
      <c r="N651" s="2251"/>
      <c r="O651" s="866"/>
      <c r="P651" s="866"/>
      <c r="Q651" s="866"/>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pans="3:104" s="242" customFormat="1" ht="25.15" customHeight="1" x14ac:dyDescent="0.2">
      <c r="C652" s="2250"/>
      <c r="D652" s="2251"/>
      <c r="E652" s="866"/>
      <c r="F652" s="866"/>
      <c r="G652" s="866"/>
      <c r="H652" s="2250"/>
      <c r="I652" s="2251"/>
      <c r="J652" s="866"/>
      <c r="K652" s="866"/>
      <c r="L652" s="866"/>
      <c r="M652" s="2250"/>
      <c r="N652" s="2251"/>
      <c r="O652" s="866"/>
      <c r="P652" s="866"/>
      <c r="Q652" s="866"/>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pans="3:104" s="242" customFormat="1" ht="25.15" customHeight="1" x14ac:dyDescent="0.2">
      <c r="C653" s="2250"/>
      <c r="D653" s="2251"/>
      <c r="E653" s="866"/>
      <c r="F653" s="866"/>
      <c r="G653" s="866"/>
      <c r="H653" s="2250"/>
      <c r="I653" s="2251"/>
      <c r="J653" s="866"/>
      <c r="K653" s="866"/>
      <c r="L653" s="866"/>
      <c r="M653" s="2250"/>
      <c r="N653" s="2251"/>
      <c r="O653" s="866"/>
      <c r="P653" s="866"/>
      <c r="Q653" s="866"/>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pans="3:104" s="242" customFormat="1" ht="25.15" customHeight="1" x14ac:dyDescent="0.2">
      <c r="C654" s="2250"/>
      <c r="D654" s="2251"/>
      <c r="E654" s="866"/>
      <c r="F654" s="866"/>
      <c r="G654" s="866"/>
      <c r="H654" s="2250"/>
      <c r="I654" s="2251"/>
      <c r="J654" s="866"/>
      <c r="K654" s="866"/>
      <c r="L654" s="866"/>
      <c r="M654" s="2250"/>
      <c r="N654" s="2251"/>
      <c r="O654" s="866"/>
      <c r="P654" s="866"/>
      <c r="Q654" s="866"/>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pans="3:104" s="242" customFormat="1" ht="25.15" customHeight="1" x14ac:dyDescent="0.2">
      <c r="C655" s="2250"/>
      <c r="D655" s="2251"/>
      <c r="E655" s="866"/>
      <c r="F655" s="866"/>
      <c r="G655" s="866"/>
      <c r="H655" s="2250"/>
      <c r="I655" s="2251"/>
      <c r="J655" s="866"/>
      <c r="K655" s="866"/>
      <c r="L655" s="866"/>
      <c r="M655" s="2250"/>
      <c r="N655" s="2251"/>
      <c r="O655" s="866"/>
      <c r="P655" s="866"/>
      <c r="Q655" s="866"/>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pans="3:104" s="242" customFormat="1" ht="25.15" customHeight="1" x14ac:dyDescent="0.2">
      <c r="C656" s="2250"/>
      <c r="D656" s="2251"/>
      <c r="E656" s="866"/>
      <c r="F656" s="866"/>
      <c r="G656" s="866"/>
      <c r="H656" s="2250"/>
      <c r="I656" s="2251"/>
      <c r="J656" s="866"/>
      <c r="K656" s="866"/>
      <c r="L656" s="866"/>
      <c r="M656" s="2250"/>
      <c r="N656" s="2251"/>
      <c r="O656" s="866"/>
      <c r="P656" s="866"/>
      <c r="Q656" s="866"/>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pans="3:104" s="242" customFormat="1" ht="25.15" customHeight="1" x14ac:dyDescent="0.2">
      <c r="C657" s="2250"/>
      <c r="D657" s="2251"/>
      <c r="E657" s="866"/>
      <c r="F657" s="866"/>
      <c r="G657" s="866"/>
      <c r="H657" s="2250"/>
      <c r="I657" s="2251"/>
      <c r="J657" s="866"/>
      <c r="K657" s="866"/>
      <c r="L657" s="866"/>
      <c r="M657" s="2250"/>
      <c r="N657" s="2251"/>
      <c r="O657" s="866"/>
      <c r="P657" s="866"/>
      <c r="Q657" s="866"/>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pans="3:104" s="242" customFormat="1" ht="25.15" customHeight="1" x14ac:dyDescent="0.2">
      <c r="C658" s="2250"/>
      <c r="D658" s="2251"/>
      <c r="E658" s="866"/>
      <c r="F658" s="866"/>
      <c r="G658" s="866"/>
      <c r="H658" s="2250"/>
      <c r="I658" s="2251"/>
      <c r="J658" s="866"/>
      <c r="K658" s="866"/>
      <c r="L658" s="866"/>
      <c r="M658" s="2250"/>
      <c r="N658" s="2251"/>
      <c r="O658" s="866"/>
      <c r="P658" s="866"/>
      <c r="Q658" s="866"/>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pans="3:104" s="242" customFormat="1" ht="25.15" customHeight="1" x14ac:dyDescent="0.2">
      <c r="C659" s="2250"/>
      <c r="D659" s="2251"/>
      <c r="E659" s="866"/>
      <c r="F659" s="866"/>
      <c r="G659" s="866"/>
      <c r="H659" s="2250"/>
      <c r="I659" s="2251"/>
      <c r="J659" s="866"/>
      <c r="K659" s="866"/>
      <c r="L659" s="866"/>
      <c r="M659" s="2250"/>
      <c r="N659" s="2251"/>
      <c r="O659" s="866"/>
      <c r="P659" s="866"/>
      <c r="Q659" s="866"/>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pans="3:104" s="242" customFormat="1" ht="25.15" customHeight="1" x14ac:dyDescent="0.2">
      <c r="C660" s="2250"/>
      <c r="D660" s="2251"/>
      <c r="E660" s="866"/>
      <c r="F660" s="866"/>
      <c r="G660" s="866"/>
      <c r="H660" s="2250"/>
      <c r="I660" s="2251"/>
      <c r="J660" s="866"/>
      <c r="K660" s="866"/>
      <c r="L660" s="866"/>
      <c r="M660" s="2250"/>
      <c r="N660" s="2251"/>
      <c r="O660" s="866"/>
      <c r="P660" s="866"/>
      <c r="Q660" s="866"/>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pans="3:104" s="242" customFormat="1" ht="25.15" customHeight="1" x14ac:dyDescent="0.2">
      <c r="C661" s="2250"/>
      <c r="D661" s="2251"/>
      <c r="E661" s="866"/>
      <c r="F661" s="866"/>
      <c r="G661" s="866"/>
      <c r="H661" s="2250"/>
      <c r="I661" s="2251"/>
      <c r="J661" s="866"/>
      <c r="K661" s="866"/>
      <c r="L661" s="866"/>
      <c r="M661" s="2250"/>
      <c r="N661" s="2251"/>
      <c r="O661" s="866"/>
      <c r="P661" s="866"/>
      <c r="Q661" s="866"/>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pans="3:104" s="242" customFormat="1" ht="25.15" customHeight="1" x14ac:dyDescent="0.2">
      <c r="C662" s="2250"/>
      <c r="D662" s="2251"/>
      <c r="E662" s="866"/>
      <c r="F662" s="866"/>
      <c r="G662" s="866"/>
      <c r="H662" s="2250"/>
      <c r="I662" s="2251"/>
      <c r="J662" s="866"/>
      <c r="K662" s="866"/>
      <c r="L662" s="866"/>
      <c r="M662" s="2250"/>
      <c r="N662" s="2251"/>
      <c r="O662" s="866"/>
      <c r="P662" s="866"/>
      <c r="Q662" s="866"/>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pans="3:104" s="242" customFormat="1" ht="25.15" customHeight="1" x14ac:dyDescent="0.2">
      <c r="C663" s="2250"/>
      <c r="D663" s="2251"/>
      <c r="E663" s="866"/>
      <c r="F663" s="866"/>
      <c r="G663" s="866"/>
      <c r="H663" s="2250"/>
      <c r="I663" s="2251"/>
      <c r="J663" s="866"/>
      <c r="K663" s="866"/>
      <c r="L663" s="866"/>
      <c r="M663" s="2250"/>
      <c r="N663" s="2251"/>
      <c r="O663" s="866"/>
      <c r="P663" s="866"/>
      <c r="Q663" s="866"/>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pans="3:104" s="242" customFormat="1" ht="25.15" customHeight="1" x14ac:dyDescent="0.2">
      <c r="C664" s="2250"/>
      <c r="D664" s="2251"/>
      <c r="E664" s="866"/>
      <c r="F664" s="866"/>
      <c r="G664" s="866"/>
      <c r="H664" s="2250"/>
      <c r="I664" s="2251"/>
      <c r="J664" s="866"/>
      <c r="K664" s="866"/>
      <c r="L664" s="866"/>
      <c r="M664" s="2250"/>
      <c r="N664" s="2251"/>
      <c r="O664" s="866"/>
      <c r="P664" s="866"/>
      <c r="Q664" s="866"/>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pans="3:104" s="242" customFormat="1" ht="25.15" customHeight="1" x14ac:dyDescent="0.2">
      <c r="C665" s="2250"/>
      <c r="D665" s="2251"/>
      <c r="E665" s="866"/>
      <c r="F665" s="866"/>
      <c r="G665" s="866"/>
      <c r="H665" s="2250"/>
      <c r="I665" s="2251"/>
      <c r="J665" s="866"/>
      <c r="K665" s="866"/>
      <c r="L665" s="866"/>
      <c r="M665" s="2250"/>
      <c r="N665" s="2251"/>
      <c r="O665" s="866"/>
      <c r="P665" s="866"/>
      <c r="Q665" s="866"/>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pans="3:104" s="242" customFormat="1" ht="25.15" customHeight="1" x14ac:dyDescent="0.2">
      <c r="C666" s="866"/>
      <c r="D666" s="866"/>
      <c r="E666" s="866"/>
      <c r="F666" s="866"/>
      <c r="G666" s="866"/>
      <c r="H666" s="866"/>
      <c r="I666" s="866"/>
      <c r="J666" s="866"/>
      <c r="K666" s="866"/>
      <c r="L666" s="866"/>
      <c r="M666" s="866"/>
      <c r="N666" s="866"/>
      <c r="O666" s="866"/>
      <c r="P666" s="866"/>
      <c r="Q666" s="866"/>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pans="3:104" s="242" customFormat="1" ht="25.15" customHeight="1" x14ac:dyDescent="0.2">
      <c r="C667" s="866"/>
      <c r="D667" s="866"/>
      <c r="E667" s="866"/>
      <c r="F667" s="866"/>
      <c r="G667" s="866"/>
      <c r="H667" s="866"/>
      <c r="I667" s="866"/>
      <c r="J667" s="866"/>
      <c r="K667" s="866"/>
      <c r="L667" s="866"/>
      <c r="M667" s="866"/>
      <c r="N667" s="866"/>
      <c r="O667" s="866"/>
      <c r="P667" s="866"/>
      <c r="Q667" s="866"/>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pans="3:104" s="242" customFormat="1" ht="25.15" customHeight="1" x14ac:dyDescent="0.2">
      <c r="C668" s="866"/>
      <c r="D668" s="866"/>
      <c r="E668" s="866"/>
      <c r="F668" s="866"/>
      <c r="G668" s="866"/>
      <c r="H668" s="866"/>
      <c r="I668" s="866"/>
      <c r="J668" s="866"/>
      <c r="K668" s="866"/>
      <c r="L668" s="866"/>
      <c r="M668" s="866"/>
      <c r="N668" s="866"/>
      <c r="O668" s="866"/>
      <c r="P668" s="866"/>
      <c r="Q668" s="866"/>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pans="3:104" s="242" customFormat="1" ht="25.15" customHeight="1" x14ac:dyDescent="0.2">
      <c r="C669" s="866"/>
      <c r="D669" s="866"/>
      <c r="E669" s="866"/>
      <c r="F669" s="866"/>
      <c r="G669" s="866"/>
      <c r="H669" s="866"/>
      <c r="I669" s="866"/>
      <c r="J669" s="866"/>
      <c r="K669" s="866"/>
      <c r="L669" s="866"/>
      <c r="M669" s="866"/>
      <c r="N669" s="866"/>
      <c r="O669" s="866"/>
      <c r="P669" s="866"/>
      <c r="Q669" s="866"/>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pans="3:104" s="242" customFormat="1" ht="25.15" customHeight="1" x14ac:dyDescent="0.2">
      <c r="C670" s="866"/>
      <c r="D670" s="866"/>
      <c r="E670" s="866"/>
      <c r="F670" s="866"/>
      <c r="G670" s="866"/>
      <c r="H670" s="866"/>
      <c r="I670" s="866"/>
      <c r="J670" s="866"/>
      <c r="K670" s="866"/>
      <c r="L670" s="866"/>
      <c r="M670" s="866"/>
      <c r="N670" s="866"/>
      <c r="O670" s="866"/>
      <c r="P670" s="866"/>
      <c r="Q670" s="866"/>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pans="3:104" s="242" customFormat="1" ht="25.15" customHeight="1" x14ac:dyDescent="0.2">
      <c r="C671" s="866"/>
      <c r="D671" s="866"/>
      <c r="E671" s="866"/>
      <c r="F671" s="866"/>
      <c r="G671" s="866"/>
      <c r="H671" s="866"/>
      <c r="I671" s="866"/>
      <c r="J671" s="866"/>
      <c r="K671" s="866"/>
      <c r="L671" s="866"/>
      <c r="M671" s="866"/>
      <c r="N671" s="866"/>
      <c r="O671" s="866"/>
      <c r="P671" s="866"/>
      <c r="Q671" s="866"/>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pans="3:104" s="242" customFormat="1" ht="25.15" customHeight="1" x14ac:dyDescent="0.2">
      <c r="C672" s="866"/>
      <c r="D672" s="866"/>
      <c r="E672" s="866"/>
      <c r="F672" s="866"/>
      <c r="G672" s="866"/>
      <c r="H672" s="866"/>
      <c r="I672" s="866"/>
      <c r="J672" s="866"/>
      <c r="K672" s="866"/>
      <c r="L672" s="866"/>
      <c r="M672" s="866"/>
      <c r="N672" s="866"/>
      <c r="O672" s="866"/>
      <c r="P672" s="866"/>
      <c r="Q672" s="866"/>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pans="3:104" s="242" customFormat="1" ht="25.15" customHeight="1" x14ac:dyDescent="0.2">
      <c r="C673" s="866"/>
      <c r="D673" s="866"/>
      <c r="E673" s="866"/>
      <c r="F673" s="866"/>
      <c r="G673" s="866"/>
      <c r="H673" s="866"/>
      <c r="I673" s="866"/>
      <c r="J673" s="866"/>
      <c r="K673" s="866"/>
      <c r="L673" s="866"/>
      <c r="M673" s="866"/>
      <c r="N673" s="866"/>
      <c r="O673" s="866"/>
      <c r="P673" s="866"/>
      <c r="Q673" s="866"/>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pans="3:104" s="242" customFormat="1" ht="25.15" customHeight="1" x14ac:dyDescent="0.2">
      <c r="C674" s="866"/>
      <c r="D674" s="866"/>
      <c r="E674" s="866"/>
      <c r="F674" s="866"/>
      <c r="G674" s="866"/>
      <c r="H674" s="866"/>
      <c r="I674" s="866"/>
      <c r="J674" s="866"/>
      <c r="K674" s="866"/>
      <c r="L674" s="866"/>
      <c r="M674" s="866"/>
      <c r="N674" s="866"/>
      <c r="O674" s="866"/>
      <c r="P674" s="866"/>
      <c r="Q674" s="866"/>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pans="3:104" s="242" customFormat="1" ht="25.15" customHeight="1" x14ac:dyDescent="0.2">
      <c r="C675" s="866"/>
      <c r="D675" s="866"/>
      <c r="E675" s="866"/>
      <c r="F675" s="866"/>
      <c r="G675" s="866"/>
      <c r="H675" s="866"/>
      <c r="I675" s="866"/>
      <c r="J675" s="866"/>
      <c r="K675" s="866"/>
      <c r="L675" s="866"/>
      <c r="M675" s="866"/>
      <c r="N675" s="866"/>
      <c r="O675" s="866"/>
      <c r="P675" s="866"/>
      <c r="Q675" s="866"/>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pans="3:104" s="242" customFormat="1" ht="25.15" customHeight="1" x14ac:dyDescent="0.2">
      <c r="C676" s="866"/>
      <c r="D676" s="866"/>
      <c r="E676" s="866"/>
      <c r="F676" s="866"/>
      <c r="G676" s="866"/>
      <c r="H676" s="866"/>
      <c r="I676" s="866"/>
      <c r="J676" s="866"/>
      <c r="K676" s="866"/>
      <c r="L676" s="866"/>
      <c r="M676" s="866"/>
      <c r="N676" s="866"/>
      <c r="O676" s="866"/>
      <c r="P676" s="866"/>
      <c r="Q676" s="866"/>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pans="3:104" s="242" customFormat="1" ht="25.15" customHeight="1" x14ac:dyDescent="0.2">
      <c r="C677" s="866"/>
      <c r="D677" s="866"/>
      <c r="E677" s="866"/>
      <c r="F677" s="866"/>
      <c r="G677" s="866"/>
      <c r="H677" s="866"/>
      <c r="I677" s="866"/>
      <c r="J677" s="866"/>
      <c r="K677" s="866"/>
      <c r="L677" s="866"/>
      <c r="M677" s="866"/>
      <c r="N677" s="866"/>
      <c r="O677" s="866"/>
      <c r="P677" s="866"/>
      <c r="Q677" s="866"/>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pans="3:104" s="242" customFormat="1" ht="25.15" customHeight="1" x14ac:dyDescent="0.2">
      <c r="C678" s="866"/>
      <c r="D678" s="866"/>
      <c r="E678" s="866"/>
      <c r="F678" s="866"/>
      <c r="G678" s="866"/>
      <c r="H678" s="866"/>
      <c r="I678" s="866"/>
      <c r="J678" s="866"/>
      <c r="K678" s="866"/>
      <c r="L678" s="866"/>
      <c r="M678" s="866"/>
      <c r="N678" s="866"/>
      <c r="O678" s="866"/>
      <c r="P678" s="866"/>
      <c r="Q678" s="866"/>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pans="3:104" s="242" customFormat="1" ht="25.15" customHeight="1" x14ac:dyDescent="0.2">
      <c r="C679" s="866"/>
      <c r="D679" s="866"/>
      <c r="E679" s="866"/>
      <c r="F679" s="866"/>
      <c r="G679" s="866"/>
      <c r="H679" s="866"/>
      <c r="I679" s="866"/>
      <c r="J679" s="866"/>
      <c r="K679" s="866"/>
      <c r="L679" s="866"/>
      <c r="M679" s="866"/>
      <c r="N679" s="866"/>
      <c r="O679" s="866"/>
      <c r="P679" s="866"/>
      <c r="Q679" s="866"/>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pans="3:104" s="242" customFormat="1" ht="25.15" customHeight="1" x14ac:dyDescent="0.2">
      <c r="C680" s="866"/>
      <c r="D680" s="866"/>
      <c r="E680" s="866"/>
      <c r="F680" s="866"/>
      <c r="G680" s="866"/>
      <c r="H680" s="866"/>
      <c r="I680" s="866"/>
      <c r="J680" s="866"/>
      <c r="K680" s="866"/>
      <c r="L680" s="866"/>
      <c r="M680" s="866"/>
      <c r="N680" s="866"/>
      <c r="O680" s="866"/>
      <c r="P680" s="866"/>
      <c r="Q680" s="866"/>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pans="3:104" s="242" customFormat="1" ht="25.15" customHeight="1" x14ac:dyDescent="0.2">
      <c r="C681" s="866"/>
      <c r="D681" s="866"/>
      <c r="E681" s="866"/>
      <c r="F681" s="866"/>
      <c r="G681" s="866"/>
      <c r="H681" s="866"/>
      <c r="I681" s="866"/>
      <c r="J681" s="866"/>
      <c r="K681" s="866"/>
      <c r="L681" s="866"/>
      <c r="M681" s="866"/>
      <c r="N681" s="866"/>
      <c r="O681" s="866"/>
      <c r="P681" s="866"/>
      <c r="Q681" s="866"/>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pans="3:104" s="242" customFormat="1" ht="25.15" customHeight="1" x14ac:dyDescent="0.2">
      <c r="C682" s="866"/>
      <c r="D682" s="866"/>
      <c r="E682" s="866"/>
      <c r="F682" s="866"/>
      <c r="G682" s="866"/>
      <c r="H682" s="866"/>
      <c r="I682" s="866"/>
      <c r="J682" s="866"/>
      <c r="K682" s="866"/>
      <c r="L682" s="866"/>
      <c r="M682" s="866"/>
      <c r="N682" s="866"/>
      <c r="O682" s="866"/>
      <c r="P682" s="866"/>
      <c r="Q682" s="866"/>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pans="3:104" s="242" customFormat="1" ht="25.15" customHeight="1" x14ac:dyDescent="0.2">
      <c r="C683" s="866"/>
      <c r="D683" s="866"/>
      <c r="E683" s="866"/>
      <c r="F683" s="866"/>
      <c r="G683" s="866"/>
      <c r="H683" s="866"/>
      <c r="I683" s="866"/>
      <c r="J683" s="866"/>
      <c r="K683" s="866"/>
      <c r="L683" s="866"/>
      <c r="M683" s="866"/>
      <c r="N683" s="866"/>
      <c r="O683" s="866"/>
      <c r="P683" s="866"/>
      <c r="Q683" s="866"/>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pans="3:104" s="242" customFormat="1" ht="25.15" customHeight="1" x14ac:dyDescent="0.2">
      <c r="C684" s="866"/>
      <c r="D684" s="866"/>
      <c r="E684" s="866"/>
      <c r="F684" s="866"/>
      <c r="G684" s="866"/>
      <c r="H684" s="866"/>
      <c r="I684" s="866"/>
      <c r="J684" s="866"/>
      <c r="K684" s="866"/>
      <c r="L684" s="866"/>
      <c r="M684" s="866"/>
      <c r="N684" s="866"/>
      <c r="O684" s="866"/>
      <c r="P684" s="866"/>
      <c r="Q684" s="866"/>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pans="3:104" s="242" customFormat="1" ht="25.15" customHeight="1" x14ac:dyDescent="0.2">
      <c r="C685" s="866"/>
      <c r="D685" s="866"/>
      <c r="E685" s="866"/>
      <c r="F685" s="866"/>
      <c r="G685" s="866"/>
      <c r="H685" s="866"/>
      <c r="I685" s="866"/>
      <c r="J685" s="866"/>
      <c r="K685" s="866"/>
      <c r="L685" s="866"/>
      <c r="M685" s="866"/>
      <c r="N685" s="866"/>
      <c r="O685" s="866"/>
      <c r="P685" s="866"/>
      <c r="Q685" s="866"/>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pans="3:104" s="242" customFormat="1" ht="25.15" customHeight="1" x14ac:dyDescent="0.2">
      <c r="C686" s="866"/>
      <c r="D686" s="866"/>
      <c r="E686" s="866"/>
      <c r="F686" s="866"/>
      <c r="G686" s="866"/>
      <c r="H686" s="866"/>
      <c r="I686" s="866"/>
      <c r="J686" s="866"/>
      <c r="K686" s="866"/>
      <c r="L686" s="866"/>
      <c r="M686" s="866"/>
      <c r="N686" s="866"/>
      <c r="O686" s="866"/>
      <c r="P686" s="866"/>
      <c r="Q686" s="866"/>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pans="3:104" s="242" customFormat="1" ht="25.15" customHeight="1" x14ac:dyDescent="0.2">
      <c r="C687" s="866"/>
      <c r="D687" s="866"/>
      <c r="E687" s="866"/>
      <c r="F687" s="866"/>
      <c r="G687" s="866"/>
      <c r="H687" s="866"/>
      <c r="I687" s="866"/>
      <c r="J687" s="866"/>
      <c r="K687" s="866"/>
      <c r="L687" s="866"/>
      <c r="M687" s="866"/>
      <c r="N687" s="866"/>
      <c r="O687" s="866"/>
      <c r="P687" s="866"/>
      <c r="Q687" s="866"/>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pans="3:104" s="242" customFormat="1" ht="25.15" customHeight="1" x14ac:dyDescent="0.2">
      <c r="C688" s="866"/>
      <c r="D688" s="866"/>
      <c r="E688" s="866"/>
      <c r="F688" s="866"/>
      <c r="G688" s="866"/>
      <c r="H688" s="866"/>
      <c r="I688" s="866"/>
      <c r="J688" s="866"/>
      <c r="K688" s="866"/>
      <c r="L688" s="866"/>
      <c r="M688" s="866"/>
      <c r="N688" s="866"/>
      <c r="O688" s="866"/>
      <c r="P688" s="866"/>
      <c r="Q688" s="866"/>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pans="3:104" s="242" customFormat="1" ht="25.15" customHeight="1" x14ac:dyDescent="0.2">
      <c r="C689" s="866"/>
      <c r="D689" s="866"/>
      <c r="E689" s="866"/>
      <c r="F689" s="866"/>
      <c r="G689" s="866"/>
      <c r="H689" s="866"/>
      <c r="I689" s="866"/>
      <c r="J689" s="866"/>
      <c r="K689" s="866"/>
      <c r="L689" s="866"/>
      <c r="M689" s="866"/>
      <c r="N689" s="866"/>
      <c r="O689" s="866"/>
      <c r="P689" s="866"/>
      <c r="Q689" s="866"/>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pans="3:104" s="242" customFormat="1" ht="25.15" customHeight="1" x14ac:dyDescent="0.2">
      <c r="C690" s="866"/>
      <c r="D690" s="866"/>
      <c r="E690" s="866"/>
      <c r="F690" s="866"/>
      <c r="G690" s="866"/>
      <c r="H690" s="866"/>
      <c r="I690" s="866"/>
      <c r="J690" s="866"/>
      <c r="K690" s="866"/>
      <c r="L690" s="866"/>
      <c r="M690" s="866"/>
      <c r="N690" s="866"/>
      <c r="O690" s="866"/>
      <c r="P690" s="866"/>
      <c r="Q690" s="866"/>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pans="3:104" s="242" customFormat="1" ht="25.15" customHeight="1" x14ac:dyDescent="0.2">
      <c r="C691" s="866"/>
      <c r="D691" s="866"/>
      <c r="E691" s="866"/>
      <c r="F691" s="866"/>
      <c r="G691" s="866"/>
      <c r="H691" s="866"/>
      <c r="I691" s="866"/>
      <c r="J691" s="866"/>
      <c r="K691" s="866"/>
      <c r="L691" s="866"/>
      <c r="M691" s="866"/>
      <c r="N691" s="866"/>
      <c r="O691" s="866"/>
      <c r="P691" s="866"/>
      <c r="Q691" s="866"/>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pans="3:104" s="242" customFormat="1" ht="25.15" customHeight="1" x14ac:dyDescent="0.2">
      <c r="C692" s="866"/>
      <c r="D692" s="866"/>
      <c r="E692" s="866"/>
      <c r="F692" s="866"/>
      <c r="G692" s="866"/>
      <c r="H692" s="866"/>
      <c r="I692" s="866"/>
      <c r="J692" s="866"/>
      <c r="K692" s="866"/>
      <c r="L692" s="866"/>
      <c r="M692" s="866"/>
      <c r="N692" s="866"/>
      <c r="O692" s="866"/>
      <c r="P692" s="866"/>
      <c r="Q692" s="866"/>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pans="3:104" s="242" customFormat="1" ht="25.15" customHeight="1" x14ac:dyDescent="0.2">
      <c r="C693" s="866"/>
      <c r="D693" s="866"/>
      <c r="E693" s="866"/>
      <c r="F693" s="866"/>
      <c r="G693" s="866"/>
      <c r="H693" s="866"/>
      <c r="I693" s="866"/>
      <c r="J693" s="866"/>
      <c r="K693" s="866"/>
      <c r="L693" s="866"/>
      <c r="M693" s="866"/>
      <c r="N693" s="866"/>
      <c r="O693" s="866"/>
      <c r="P693" s="866"/>
      <c r="Q693" s="866"/>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pans="3:104" s="242" customFormat="1" ht="25.15" customHeight="1" x14ac:dyDescent="0.2">
      <c r="C694" s="866"/>
      <c r="D694" s="866"/>
      <c r="E694" s="866"/>
      <c r="F694" s="866"/>
      <c r="G694" s="866"/>
      <c r="H694" s="866"/>
      <c r="I694" s="866"/>
      <c r="J694" s="866"/>
      <c r="K694" s="866"/>
      <c r="L694" s="866"/>
      <c r="M694" s="866"/>
      <c r="N694" s="866"/>
      <c r="O694" s="866"/>
      <c r="P694" s="866"/>
      <c r="Q694" s="866"/>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pans="3:104" s="242" customFormat="1" ht="25.15" customHeight="1" x14ac:dyDescent="0.2">
      <c r="C695" s="866"/>
      <c r="D695" s="866"/>
      <c r="E695" s="866"/>
      <c r="F695" s="866"/>
      <c r="G695" s="866"/>
      <c r="H695" s="866"/>
      <c r="I695" s="866"/>
      <c r="J695" s="866"/>
      <c r="K695" s="866"/>
      <c r="L695" s="866"/>
      <c r="M695" s="866"/>
      <c r="N695" s="866"/>
      <c r="O695" s="866"/>
      <c r="P695" s="866"/>
      <c r="Q695" s="866"/>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pans="3:104" s="242" customFormat="1" ht="25.15" customHeight="1" x14ac:dyDescent="0.2">
      <c r="C696" s="866"/>
      <c r="D696" s="866"/>
      <c r="E696" s="866"/>
      <c r="F696" s="866"/>
      <c r="G696" s="866"/>
      <c r="H696" s="866"/>
      <c r="I696" s="866"/>
      <c r="J696" s="866"/>
      <c r="K696" s="866"/>
      <c r="L696" s="866"/>
      <c r="M696" s="866"/>
      <c r="N696" s="866"/>
      <c r="O696" s="866"/>
      <c r="P696" s="866"/>
      <c r="Q696" s="866"/>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pans="3:104" s="242" customFormat="1" ht="25.15" customHeight="1" x14ac:dyDescent="0.2">
      <c r="C697" s="866"/>
      <c r="D697" s="866"/>
      <c r="E697" s="866"/>
      <c r="F697" s="866"/>
      <c r="G697" s="866"/>
      <c r="H697" s="866"/>
      <c r="I697" s="866"/>
      <c r="J697" s="866"/>
      <c r="K697" s="866"/>
      <c r="L697" s="866"/>
      <c r="M697" s="866"/>
      <c r="N697" s="866"/>
      <c r="O697" s="866"/>
      <c r="P697" s="866"/>
      <c r="Q697" s="866"/>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pans="3:104" s="242" customFormat="1" ht="25.15" customHeight="1" x14ac:dyDescent="0.2">
      <c r="C698" s="866"/>
      <c r="D698" s="866"/>
      <c r="E698" s="866"/>
      <c r="F698" s="866"/>
      <c r="G698" s="866"/>
      <c r="H698" s="866"/>
      <c r="I698" s="866"/>
      <c r="J698" s="866"/>
      <c r="K698" s="866"/>
      <c r="L698" s="866"/>
      <c r="M698" s="866"/>
      <c r="N698" s="866"/>
      <c r="O698" s="866"/>
      <c r="P698" s="866"/>
      <c r="Q698" s="866"/>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pans="3:104" s="242" customFormat="1" ht="25.15" customHeight="1" x14ac:dyDescent="0.2">
      <c r="C699" s="866"/>
      <c r="D699" s="866"/>
      <c r="E699" s="866"/>
      <c r="F699" s="866"/>
      <c r="G699" s="866"/>
      <c r="H699" s="866"/>
      <c r="I699" s="866"/>
      <c r="J699" s="866"/>
      <c r="K699" s="866"/>
      <c r="L699" s="866"/>
      <c r="M699" s="866"/>
      <c r="N699" s="866"/>
      <c r="O699" s="866"/>
      <c r="P699" s="866"/>
      <c r="Q699" s="866"/>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pans="3:104" s="242" customFormat="1" ht="25.15" customHeight="1" x14ac:dyDescent="0.2">
      <c r="C700" s="866"/>
      <c r="D700" s="866"/>
      <c r="E700" s="866"/>
      <c r="F700" s="866"/>
      <c r="G700" s="866"/>
      <c r="H700" s="866"/>
      <c r="I700" s="866"/>
      <c r="J700" s="866"/>
      <c r="K700" s="866"/>
      <c r="L700" s="866"/>
      <c r="M700" s="866"/>
      <c r="N700" s="866"/>
      <c r="O700" s="866"/>
      <c r="P700" s="866"/>
      <c r="Q700" s="866"/>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spans="3:104" ht="25.15" customHeight="1" x14ac:dyDescent="0.2">
      <c r="C701" s="882"/>
      <c r="D701" s="882"/>
      <c r="E701" s="882"/>
      <c r="F701" s="882"/>
      <c r="G701" s="882"/>
      <c r="H701" s="882"/>
      <c r="I701" s="882"/>
      <c r="J701" s="882"/>
      <c r="K701" s="882"/>
      <c r="L701" s="882"/>
      <c r="M701" s="882"/>
      <c r="N701" s="882"/>
      <c r="O701" s="882"/>
      <c r="P701" s="882"/>
      <c r="Q701" s="882"/>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spans="3:104" ht="25.15" customHeight="1" x14ac:dyDescent="0.2">
      <c r="C702" s="882"/>
      <c r="D702" s="882"/>
      <c r="E702" s="882"/>
      <c r="F702" s="882"/>
      <c r="G702" s="882"/>
      <c r="H702" s="882"/>
      <c r="I702" s="882"/>
      <c r="J702" s="882"/>
      <c r="K702" s="882"/>
      <c r="L702" s="882"/>
      <c r="M702" s="882"/>
      <c r="N702" s="882"/>
      <c r="O702" s="882"/>
      <c r="P702" s="882"/>
      <c r="Q702" s="882"/>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spans="3:104" ht="25.15" customHeight="1" x14ac:dyDescent="0.2">
      <c r="C703" s="882"/>
      <c r="D703" s="882"/>
      <c r="E703" s="882"/>
      <c r="F703" s="882"/>
      <c r="G703" s="882"/>
      <c r="H703" s="882"/>
      <c r="I703" s="882"/>
      <c r="J703" s="882"/>
      <c r="K703" s="882"/>
      <c r="L703" s="882"/>
      <c r="M703" s="882"/>
      <c r="N703" s="882"/>
      <c r="O703" s="882"/>
      <c r="P703" s="882"/>
      <c r="Q703" s="882"/>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spans="3:104" ht="25.15" customHeight="1" x14ac:dyDescent="0.2">
      <c r="C704" s="882"/>
      <c r="D704" s="882"/>
      <c r="E704" s="882"/>
      <c r="F704" s="882"/>
      <c r="G704" s="882"/>
      <c r="H704" s="882"/>
      <c r="I704" s="882"/>
      <c r="J704" s="882"/>
      <c r="K704" s="882"/>
      <c r="L704" s="882"/>
      <c r="M704" s="882"/>
      <c r="N704" s="882"/>
      <c r="O704" s="882"/>
      <c r="P704" s="882"/>
      <c r="Q704" s="882"/>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spans="3:104" ht="25.15" customHeight="1" x14ac:dyDescent="0.2">
      <c r="C705" s="882"/>
      <c r="D705" s="882"/>
      <c r="E705" s="882"/>
      <c r="F705" s="882"/>
      <c r="G705" s="882"/>
      <c r="H705" s="882"/>
      <c r="I705" s="882"/>
      <c r="J705" s="882"/>
      <c r="K705" s="882"/>
      <c r="L705" s="882"/>
      <c r="M705" s="882"/>
      <c r="N705" s="882"/>
      <c r="O705" s="882"/>
      <c r="P705" s="882"/>
      <c r="Q705" s="882"/>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spans="3:104" ht="25.15" customHeight="1" x14ac:dyDescent="0.2">
      <c r="C706" s="882"/>
      <c r="D706" s="882"/>
      <c r="E706" s="882"/>
      <c r="F706" s="882"/>
      <c r="G706" s="882"/>
      <c r="H706" s="882"/>
      <c r="I706" s="882"/>
      <c r="J706" s="882"/>
      <c r="K706" s="882"/>
      <c r="L706" s="882"/>
      <c r="M706" s="882"/>
      <c r="N706" s="882"/>
      <c r="O706" s="882"/>
      <c r="P706" s="882"/>
      <c r="Q706" s="882"/>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spans="3:104" ht="25.15" customHeight="1" x14ac:dyDescent="0.2">
      <c r="C707" s="882"/>
      <c r="D707" s="882"/>
      <c r="E707" s="882"/>
      <c r="F707" s="882"/>
      <c r="G707" s="882"/>
      <c r="H707" s="882"/>
      <c r="I707" s="882"/>
      <c r="J707" s="882"/>
      <c r="K707" s="882"/>
      <c r="L707" s="882"/>
      <c r="M707" s="882"/>
      <c r="N707" s="882"/>
      <c r="O707" s="882"/>
      <c r="P707" s="882"/>
      <c r="Q707" s="882"/>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spans="3:104" ht="25.15" customHeight="1" x14ac:dyDescent="0.2">
      <c r="C708" s="882"/>
      <c r="D708" s="882"/>
      <c r="E708" s="882"/>
      <c r="F708" s="882"/>
      <c r="G708" s="882"/>
      <c r="H708" s="882"/>
      <c r="I708" s="882"/>
      <c r="J708" s="882"/>
      <c r="K708" s="882"/>
      <c r="L708" s="882"/>
      <c r="M708" s="882"/>
      <c r="N708" s="882"/>
      <c r="O708" s="882"/>
      <c r="P708" s="882"/>
      <c r="Q708" s="882"/>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spans="3:104" ht="25.15" customHeight="1" x14ac:dyDescent="0.2">
      <c r="C709" s="882"/>
      <c r="D709" s="882"/>
      <c r="E709" s="882"/>
      <c r="F709" s="882"/>
      <c r="G709" s="882"/>
      <c r="H709" s="882"/>
      <c r="I709" s="882"/>
      <c r="J709" s="882"/>
      <c r="K709" s="882"/>
      <c r="L709" s="882"/>
      <c r="M709" s="882"/>
      <c r="N709" s="882"/>
      <c r="O709" s="882"/>
      <c r="P709" s="882"/>
      <c r="Q709" s="882"/>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spans="3:104" ht="25.15" customHeight="1" x14ac:dyDescent="0.2">
      <c r="C710" s="882"/>
      <c r="D710" s="882"/>
      <c r="E710" s="882"/>
      <c r="F710" s="882"/>
      <c r="G710" s="882"/>
      <c r="H710" s="882"/>
      <c r="I710" s="882"/>
      <c r="J710" s="882"/>
      <c r="K710" s="882"/>
      <c r="L710" s="882"/>
      <c r="M710" s="882"/>
      <c r="N710" s="882"/>
      <c r="O710" s="882"/>
      <c r="P710" s="882"/>
      <c r="Q710" s="882"/>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spans="3:104" ht="25.15" customHeight="1" x14ac:dyDescent="0.2">
      <c r="C711" s="882"/>
      <c r="D711" s="882"/>
      <c r="E711" s="882"/>
      <c r="F711" s="882"/>
      <c r="G711" s="882"/>
      <c r="H711" s="882"/>
      <c r="I711" s="882"/>
      <c r="J711" s="882"/>
      <c r="K711" s="882"/>
      <c r="L711" s="882"/>
      <c r="M711" s="882"/>
      <c r="N711" s="882"/>
      <c r="O711" s="882"/>
      <c r="P711" s="882"/>
      <c r="Q711" s="882"/>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spans="3:104" ht="25.15" customHeight="1" x14ac:dyDescent="0.2">
      <c r="C712" s="882"/>
      <c r="D712" s="882"/>
      <c r="E712" s="882"/>
      <c r="F712" s="882"/>
      <c r="G712" s="882"/>
      <c r="H712" s="882"/>
      <c r="I712" s="882"/>
      <c r="J712" s="882"/>
      <c r="K712" s="882"/>
      <c r="L712" s="882"/>
      <c r="M712" s="882"/>
      <c r="N712" s="882"/>
      <c r="O712" s="882"/>
      <c r="P712" s="882"/>
      <c r="Q712" s="882"/>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spans="3:104" ht="25.15" customHeight="1" x14ac:dyDescent="0.2">
      <c r="C713" s="882"/>
      <c r="D713" s="882"/>
      <c r="E713" s="882"/>
      <c r="F713" s="882"/>
      <c r="G713" s="882"/>
      <c r="H713" s="882"/>
      <c r="I713" s="882"/>
      <c r="J713" s="882"/>
      <c r="K713" s="882"/>
      <c r="L713" s="882"/>
      <c r="M713" s="882"/>
      <c r="N713" s="882"/>
      <c r="O713" s="882"/>
      <c r="P713" s="882"/>
      <c r="Q713" s="882"/>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spans="3:104" ht="25.15" customHeight="1" x14ac:dyDescent="0.2">
      <c r="C714" s="882"/>
      <c r="D714" s="882"/>
      <c r="E714" s="882"/>
      <c r="F714" s="882"/>
      <c r="G714" s="882"/>
      <c r="H714" s="882"/>
      <c r="I714" s="882"/>
      <c r="J714" s="882"/>
      <c r="K714" s="882"/>
      <c r="L714" s="882"/>
      <c r="M714" s="882"/>
      <c r="N714" s="882"/>
      <c r="O714" s="882"/>
      <c r="P714" s="882"/>
      <c r="Q714" s="882"/>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spans="3:104" ht="25.15" customHeight="1" x14ac:dyDescent="0.2">
      <c r="C715" s="882"/>
      <c r="D715" s="882"/>
      <c r="E715" s="882"/>
      <c r="F715" s="882"/>
      <c r="G715" s="882"/>
      <c r="H715" s="882"/>
      <c r="I715" s="882"/>
      <c r="J715" s="882"/>
      <c r="K715" s="882"/>
      <c r="L715" s="882"/>
      <c r="M715" s="882"/>
      <c r="N715" s="882"/>
      <c r="O715" s="882"/>
      <c r="P715" s="882"/>
      <c r="Q715" s="882"/>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spans="3:104" ht="25.15" customHeight="1" x14ac:dyDescent="0.2">
      <c r="C716" s="882"/>
      <c r="D716" s="882"/>
      <c r="E716" s="882"/>
      <c r="F716" s="882"/>
      <c r="G716" s="882"/>
      <c r="H716" s="882"/>
      <c r="I716" s="882"/>
      <c r="J716" s="882"/>
      <c r="K716" s="882"/>
      <c r="L716" s="882"/>
      <c r="M716" s="882"/>
      <c r="N716" s="882"/>
      <c r="O716" s="882"/>
      <c r="P716" s="882"/>
      <c r="Q716" s="882"/>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spans="3:104" ht="25.15" customHeight="1" x14ac:dyDescent="0.2">
      <c r="C717" s="882"/>
      <c r="D717" s="882"/>
      <c r="E717" s="882"/>
      <c r="F717" s="882"/>
      <c r="G717" s="882"/>
      <c r="H717" s="882"/>
      <c r="I717" s="882"/>
      <c r="J717" s="882"/>
      <c r="K717" s="882"/>
      <c r="L717" s="882"/>
      <c r="M717" s="882"/>
      <c r="N717" s="882"/>
      <c r="O717" s="882"/>
      <c r="P717" s="882"/>
      <c r="Q717" s="882"/>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spans="3:104" ht="25.15" customHeight="1" x14ac:dyDescent="0.2">
      <c r="C718" s="882"/>
      <c r="D718" s="882"/>
      <c r="E718" s="882"/>
      <c r="F718" s="882"/>
      <c r="G718" s="882"/>
      <c r="H718" s="882"/>
      <c r="I718" s="882"/>
      <c r="J718" s="882"/>
      <c r="K718" s="882"/>
      <c r="L718" s="882"/>
      <c r="M718" s="882"/>
      <c r="N718" s="882"/>
      <c r="O718" s="882"/>
      <c r="P718" s="882"/>
      <c r="Q718" s="882"/>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spans="3:104" ht="25.15" customHeight="1" x14ac:dyDescent="0.2">
      <c r="C719" s="882"/>
      <c r="D719" s="882"/>
      <c r="E719" s="882"/>
      <c r="F719" s="882"/>
      <c r="G719" s="882"/>
      <c r="H719" s="882"/>
      <c r="I719" s="882"/>
      <c r="J719" s="882"/>
      <c r="K719" s="882"/>
      <c r="L719" s="882"/>
      <c r="M719" s="882"/>
      <c r="N719" s="882"/>
      <c r="O719" s="882"/>
      <c r="P719" s="882"/>
      <c r="Q719" s="882"/>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spans="3:104" ht="25.15" customHeight="1" x14ac:dyDescent="0.2">
      <c r="C720" s="882"/>
      <c r="D720" s="882"/>
      <c r="E720" s="882"/>
      <c r="F720" s="882"/>
      <c r="G720" s="882"/>
      <c r="H720" s="882"/>
      <c r="I720" s="882"/>
      <c r="J720" s="882"/>
      <c r="K720" s="882"/>
      <c r="L720" s="882"/>
      <c r="M720" s="882"/>
      <c r="N720" s="882"/>
      <c r="O720" s="882"/>
      <c r="P720" s="882"/>
      <c r="Q720" s="882"/>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spans="3:104" ht="25.15" customHeight="1" x14ac:dyDescent="0.2">
      <c r="C721" s="882"/>
      <c r="D721" s="882"/>
      <c r="E721" s="882"/>
      <c r="F721" s="882"/>
      <c r="G721" s="882"/>
      <c r="H721" s="882"/>
      <c r="I721" s="882"/>
      <c r="J721" s="882"/>
      <c r="K721" s="882"/>
      <c r="L721" s="882"/>
      <c r="M721" s="882"/>
      <c r="N721" s="882"/>
      <c r="O721" s="882"/>
      <c r="P721" s="882"/>
      <c r="Q721" s="882"/>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spans="3:104" ht="25.15" customHeight="1" x14ac:dyDescent="0.2">
      <c r="C722" s="882"/>
      <c r="D722" s="882"/>
      <c r="E722" s="882"/>
      <c r="F722" s="882"/>
      <c r="G722" s="882"/>
      <c r="H722" s="882"/>
      <c r="I722" s="882"/>
      <c r="J722" s="882"/>
      <c r="K722" s="882"/>
      <c r="L722" s="882"/>
      <c r="M722" s="882"/>
      <c r="N722" s="882"/>
      <c r="O722" s="882"/>
      <c r="P722" s="882"/>
      <c r="Q722" s="882"/>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spans="3:104" ht="25.15" customHeight="1" x14ac:dyDescent="0.2">
      <c r="C723" s="882"/>
      <c r="D723" s="882"/>
      <c r="E723" s="882"/>
      <c r="F723" s="882"/>
      <c r="G723" s="882"/>
      <c r="H723" s="882"/>
      <c r="I723" s="882"/>
      <c r="J723" s="882"/>
      <c r="K723" s="882"/>
      <c r="L723" s="882"/>
      <c r="M723" s="882"/>
      <c r="N723" s="882"/>
      <c r="O723" s="882"/>
      <c r="P723" s="882"/>
      <c r="Q723" s="882"/>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spans="3:104" ht="25.15" customHeight="1" x14ac:dyDescent="0.2">
      <c r="C724" s="882"/>
      <c r="D724" s="882"/>
      <c r="E724" s="882"/>
      <c r="F724" s="882"/>
      <c r="G724" s="882"/>
      <c r="H724" s="882"/>
      <c r="I724" s="882"/>
      <c r="J724" s="882"/>
      <c r="K724" s="882"/>
      <c r="L724" s="882"/>
      <c r="M724" s="882"/>
      <c r="N724" s="882"/>
      <c r="O724" s="882"/>
      <c r="P724" s="882"/>
      <c r="Q724" s="882"/>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spans="3:104" ht="25.15" customHeight="1" x14ac:dyDescent="0.2">
      <c r="C725" s="882"/>
      <c r="D725" s="882"/>
      <c r="E725" s="882"/>
      <c r="F725" s="882"/>
      <c r="G725" s="882"/>
      <c r="H725" s="882"/>
      <c r="I725" s="882"/>
      <c r="J725" s="882"/>
      <c r="K725" s="882"/>
      <c r="L725" s="882"/>
      <c r="M725" s="882"/>
      <c r="N725" s="882"/>
      <c r="O725" s="882"/>
      <c r="P725" s="882"/>
      <c r="Q725" s="882"/>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spans="3:104" ht="25.15" customHeight="1" x14ac:dyDescent="0.2">
      <c r="C726" s="882"/>
      <c r="D726" s="882"/>
      <c r="E726" s="882"/>
      <c r="F726" s="882"/>
      <c r="G726" s="882"/>
      <c r="H726" s="882"/>
      <c r="I726" s="882"/>
      <c r="J726" s="882"/>
      <c r="K726" s="882"/>
      <c r="L726" s="882"/>
      <c r="M726" s="882"/>
      <c r="N726" s="882"/>
      <c r="O726" s="882"/>
      <c r="P726" s="882"/>
      <c r="Q726" s="882"/>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spans="3:104" ht="25.15" customHeight="1" x14ac:dyDescent="0.2">
      <c r="C727" s="882"/>
      <c r="D727" s="882"/>
      <c r="E727" s="882"/>
      <c r="F727" s="882"/>
      <c r="G727" s="882"/>
      <c r="H727" s="882"/>
      <c r="I727" s="882"/>
      <c r="J727" s="882"/>
      <c r="K727" s="882"/>
      <c r="L727" s="882"/>
      <c r="M727" s="882"/>
      <c r="N727" s="882"/>
      <c r="O727" s="882"/>
      <c r="P727" s="882"/>
      <c r="Q727" s="882"/>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spans="3:104" ht="25.15" customHeight="1" x14ac:dyDescent="0.2">
      <c r="C728" s="882"/>
      <c r="D728" s="882"/>
      <c r="E728" s="882"/>
      <c r="F728" s="882"/>
      <c r="G728" s="882"/>
      <c r="H728" s="882"/>
      <c r="I728" s="882"/>
      <c r="J728" s="882"/>
      <c r="K728" s="882"/>
      <c r="L728" s="882"/>
      <c r="M728" s="882"/>
      <c r="N728" s="882"/>
      <c r="O728" s="882"/>
      <c r="P728" s="882"/>
      <c r="Q728" s="882"/>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spans="3:104" ht="25.15" customHeight="1" x14ac:dyDescent="0.2">
      <c r="C729" s="882"/>
      <c r="D729" s="882"/>
      <c r="E729" s="882"/>
      <c r="F729" s="882"/>
      <c r="G729" s="882"/>
      <c r="H729" s="882"/>
      <c r="I729" s="882"/>
      <c r="J729" s="882"/>
      <c r="K729" s="882"/>
      <c r="L729" s="882"/>
      <c r="M729" s="882"/>
      <c r="N729" s="882"/>
      <c r="O729" s="882"/>
      <c r="P729" s="882"/>
      <c r="Q729" s="882"/>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spans="3:104" ht="25.15" customHeight="1" x14ac:dyDescent="0.2">
      <c r="C730" s="882"/>
      <c r="D730" s="882"/>
      <c r="E730" s="882"/>
      <c r="F730" s="882"/>
      <c r="G730" s="882"/>
      <c r="H730" s="882"/>
      <c r="I730" s="882"/>
      <c r="J730" s="882"/>
      <c r="K730" s="882"/>
      <c r="L730" s="882"/>
      <c r="M730" s="882"/>
      <c r="N730" s="882"/>
      <c r="O730" s="882"/>
      <c r="P730" s="882"/>
      <c r="Q730" s="882"/>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spans="3:104" ht="25.15" customHeight="1" x14ac:dyDescent="0.2">
      <c r="C731" s="882"/>
      <c r="D731" s="882"/>
      <c r="E731" s="882"/>
      <c r="F731" s="882"/>
      <c r="G731" s="882"/>
      <c r="H731" s="882"/>
      <c r="I731" s="882"/>
      <c r="J731" s="882"/>
      <c r="K731" s="882"/>
      <c r="L731" s="882"/>
      <c r="M731" s="882"/>
      <c r="N731" s="882"/>
      <c r="O731" s="882"/>
      <c r="P731" s="882"/>
      <c r="Q731" s="882"/>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spans="3:104" ht="25.15" customHeight="1" x14ac:dyDescent="0.2">
      <c r="C732" s="882"/>
      <c r="D732" s="882"/>
      <c r="E732" s="882"/>
      <c r="F732" s="882"/>
      <c r="G732" s="882"/>
      <c r="H732" s="882"/>
      <c r="I732" s="882"/>
      <c r="J732" s="882"/>
      <c r="K732" s="882"/>
      <c r="L732" s="882"/>
      <c r="M732" s="882"/>
      <c r="N732" s="882"/>
      <c r="O732" s="882"/>
      <c r="P732" s="882"/>
      <c r="Q732" s="882"/>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spans="3:104" ht="25.15" customHeight="1" x14ac:dyDescent="0.2">
      <c r="C733" s="882"/>
      <c r="D733" s="882"/>
      <c r="E733" s="882"/>
      <c r="F733" s="882"/>
      <c r="G733" s="882"/>
      <c r="H733" s="882"/>
      <c r="I733" s="882"/>
      <c r="J733" s="882"/>
      <c r="K733" s="882"/>
      <c r="L733" s="882"/>
      <c r="M733" s="882"/>
      <c r="N733" s="882"/>
      <c r="O733" s="882"/>
      <c r="P733" s="882"/>
      <c r="Q733" s="882"/>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spans="3:104" ht="25.15" customHeight="1" x14ac:dyDescent="0.2">
      <c r="C734" s="882"/>
      <c r="D734" s="882"/>
      <c r="E734" s="882"/>
      <c r="F734" s="882"/>
      <c r="G734" s="882"/>
      <c r="H734" s="882"/>
      <c r="I734" s="882"/>
      <c r="J734" s="882"/>
      <c r="K734" s="882"/>
      <c r="L734" s="882"/>
      <c r="M734" s="882"/>
      <c r="N734" s="882"/>
      <c r="O734" s="882"/>
      <c r="P734" s="882"/>
      <c r="Q734" s="882"/>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spans="3:104" ht="25.15" customHeight="1" x14ac:dyDescent="0.2">
      <c r="C735" s="882"/>
      <c r="D735" s="882"/>
      <c r="E735" s="882"/>
      <c r="F735" s="882"/>
      <c r="G735" s="882"/>
      <c r="H735" s="882"/>
      <c r="I735" s="882"/>
      <c r="J735" s="882"/>
      <c r="K735" s="882"/>
      <c r="L735" s="882"/>
      <c r="M735" s="882"/>
      <c r="N735" s="882"/>
      <c r="O735" s="882"/>
      <c r="P735" s="882"/>
      <c r="Q735" s="882"/>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spans="3:104" ht="25.15" customHeight="1" x14ac:dyDescent="0.2">
      <c r="C736" s="882"/>
      <c r="D736" s="882"/>
      <c r="E736" s="882"/>
      <c r="F736" s="882"/>
      <c r="G736" s="882"/>
      <c r="H736" s="882"/>
      <c r="I736" s="882"/>
      <c r="J736" s="882"/>
      <c r="K736" s="882"/>
      <c r="L736" s="882"/>
      <c r="M736" s="882"/>
      <c r="N736" s="882"/>
      <c r="O736" s="882"/>
      <c r="P736" s="882"/>
      <c r="Q736" s="882"/>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spans="3:104" ht="25.15" customHeight="1" x14ac:dyDescent="0.2">
      <c r="C737" s="882"/>
      <c r="D737" s="882"/>
      <c r="E737" s="882"/>
      <c r="F737" s="882"/>
      <c r="G737" s="882"/>
      <c r="H737" s="882"/>
      <c r="I737" s="882"/>
      <c r="J737" s="882"/>
      <c r="K737" s="882"/>
      <c r="L737" s="882"/>
      <c r="M737" s="882"/>
      <c r="N737" s="882"/>
      <c r="O737" s="882"/>
      <c r="P737" s="882"/>
      <c r="Q737" s="882"/>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spans="3:104" ht="25.15" customHeight="1" x14ac:dyDescent="0.2">
      <c r="C738" s="882"/>
      <c r="D738" s="882"/>
      <c r="E738" s="882"/>
      <c r="F738" s="882"/>
      <c r="G738" s="882"/>
      <c r="H738" s="882"/>
      <c r="I738" s="882"/>
      <c r="J738" s="882"/>
      <c r="K738" s="882"/>
      <c r="L738" s="882"/>
      <c r="M738" s="882"/>
      <c r="N738" s="882"/>
      <c r="O738" s="882"/>
      <c r="P738" s="882"/>
      <c r="Q738" s="882"/>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spans="3:104" ht="25.15" customHeight="1" x14ac:dyDescent="0.2">
      <c r="C739" s="882"/>
      <c r="D739" s="882"/>
      <c r="E739" s="882"/>
      <c r="F739" s="882"/>
      <c r="G739" s="882"/>
      <c r="H739" s="882"/>
      <c r="I739" s="882"/>
      <c r="J739" s="882"/>
      <c r="K739" s="882"/>
      <c r="L739" s="882"/>
      <c r="M739" s="882"/>
      <c r="N739" s="882"/>
      <c r="O739" s="882"/>
      <c r="P739" s="882"/>
      <c r="Q739" s="882"/>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spans="3:104" ht="25.15" customHeight="1" x14ac:dyDescent="0.2">
      <c r="C740" s="882"/>
      <c r="D740" s="882"/>
      <c r="E740" s="882"/>
      <c r="F740" s="882"/>
      <c r="G740" s="882"/>
      <c r="H740" s="882"/>
      <c r="I740" s="882"/>
      <c r="J740" s="882"/>
      <c r="K740" s="882"/>
      <c r="L740" s="882"/>
      <c r="M740" s="882"/>
      <c r="N740" s="882"/>
      <c r="O740" s="882"/>
      <c r="P740" s="882"/>
      <c r="Q740" s="882"/>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spans="3:104" ht="25.15" customHeight="1" x14ac:dyDescent="0.2">
      <c r="C741" s="882"/>
      <c r="D741" s="882"/>
      <c r="E741" s="882"/>
      <c r="F741" s="882"/>
      <c r="G741" s="882"/>
      <c r="H741" s="882"/>
      <c r="I741" s="882"/>
      <c r="J741" s="882"/>
      <c r="K741" s="882"/>
      <c r="L741" s="882"/>
      <c r="M741" s="882"/>
      <c r="N741" s="882"/>
      <c r="O741" s="882"/>
      <c r="P741" s="882"/>
      <c r="Q741" s="882"/>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spans="3:104" ht="25.15" customHeight="1" x14ac:dyDescent="0.2">
      <c r="C742" s="882"/>
      <c r="D742" s="882"/>
      <c r="E742" s="882"/>
      <c r="F742" s="882"/>
      <c r="G742" s="882"/>
      <c r="H742" s="882"/>
      <c r="I742" s="882"/>
      <c r="J742" s="882"/>
      <c r="K742" s="882"/>
      <c r="L742" s="882"/>
      <c r="M742" s="882"/>
      <c r="N742" s="882"/>
      <c r="O742" s="882"/>
      <c r="P742" s="882"/>
      <c r="Q742" s="882"/>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spans="3:104" ht="25.15" customHeight="1" x14ac:dyDescent="0.2">
      <c r="C743" s="882"/>
      <c r="D743" s="882"/>
      <c r="E743" s="882"/>
      <c r="F743" s="882"/>
      <c r="G743" s="882"/>
      <c r="H743" s="882"/>
      <c r="I743" s="882"/>
      <c r="J743" s="882"/>
      <c r="K743" s="882"/>
      <c r="L743" s="882"/>
      <c r="M743" s="882"/>
      <c r="N743" s="882"/>
      <c r="O743" s="882"/>
      <c r="P743" s="882"/>
      <c r="Q743" s="882"/>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spans="3:104" ht="25.15" customHeight="1" x14ac:dyDescent="0.2">
      <c r="C744" s="882"/>
      <c r="D744" s="882"/>
      <c r="E744" s="882"/>
      <c r="F744" s="882"/>
      <c r="G744" s="882"/>
      <c r="H744" s="882"/>
      <c r="I744" s="882"/>
      <c r="J744" s="882"/>
      <c r="K744" s="882"/>
      <c r="L744" s="882"/>
      <c r="M744" s="882"/>
      <c r="N744" s="882"/>
      <c r="O744" s="882"/>
      <c r="P744" s="882"/>
      <c r="Q744" s="882"/>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spans="3:104" ht="25.15" customHeight="1" x14ac:dyDescent="0.2">
      <c r="C745" s="882"/>
      <c r="D745" s="882"/>
      <c r="E745" s="882"/>
      <c r="F745" s="882"/>
      <c r="G745" s="882"/>
      <c r="H745" s="882"/>
      <c r="I745" s="882"/>
      <c r="J745" s="882"/>
      <c r="K745" s="882"/>
      <c r="L745" s="882"/>
      <c r="M745" s="882"/>
      <c r="N745" s="882"/>
      <c r="O745" s="882"/>
      <c r="P745" s="882"/>
      <c r="Q745" s="882"/>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spans="3:104" ht="25.15" customHeight="1" x14ac:dyDescent="0.2">
      <c r="C746" s="882"/>
      <c r="D746" s="882"/>
      <c r="E746" s="882"/>
      <c r="F746" s="882"/>
      <c r="G746" s="882"/>
      <c r="H746" s="882"/>
      <c r="I746" s="882"/>
      <c r="J746" s="882"/>
      <c r="K746" s="882"/>
      <c r="L746" s="882"/>
      <c r="M746" s="882"/>
      <c r="N746" s="882"/>
      <c r="O746" s="882"/>
      <c r="P746" s="882"/>
      <c r="Q746" s="882"/>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spans="3:104" ht="25.15" customHeight="1" x14ac:dyDescent="0.2">
      <c r="C747" s="882"/>
      <c r="D747" s="882"/>
      <c r="E747" s="882"/>
      <c r="F747" s="882"/>
      <c r="G747" s="882"/>
      <c r="H747" s="882"/>
      <c r="I747" s="882"/>
      <c r="J747" s="882"/>
      <c r="K747" s="882"/>
      <c r="L747" s="882"/>
      <c r="M747" s="882"/>
      <c r="N747" s="882"/>
      <c r="O747" s="882"/>
      <c r="P747" s="882"/>
      <c r="Q747" s="882"/>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spans="3:104" ht="25.15" customHeight="1" x14ac:dyDescent="0.2">
      <c r="C748" s="882"/>
      <c r="D748" s="882"/>
      <c r="E748" s="882"/>
      <c r="F748" s="882"/>
      <c r="G748" s="882"/>
      <c r="H748" s="882"/>
      <c r="I748" s="882"/>
      <c r="J748" s="882"/>
      <c r="K748" s="882"/>
      <c r="L748" s="882"/>
      <c r="M748" s="882"/>
      <c r="N748" s="882"/>
      <c r="O748" s="882"/>
      <c r="P748" s="882"/>
      <c r="Q748" s="882"/>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spans="3:104" ht="25.15" customHeight="1" x14ac:dyDescent="0.2">
      <c r="C749" s="882"/>
      <c r="D749" s="882"/>
      <c r="E749" s="882"/>
      <c r="F749" s="882"/>
      <c r="G749" s="882"/>
      <c r="H749" s="882"/>
      <c r="I749" s="882"/>
      <c r="J749" s="882"/>
      <c r="K749" s="882"/>
      <c r="L749" s="882"/>
      <c r="M749" s="882"/>
      <c r="N749" s="882"/>
      <c r="O749" s="882"/>
      <c r="P749" s="882"/>
      <c r="Q749" s="882"/>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spans="3:104" ht="25.15" customHeight="1" x14ac:dyDescent="0.2">
      <c r="C750" s="882"/>
      <c r="D750" s="882"/>
      <c r="E750" s="882"/>
      <c r="F750" s="882"/>
      <c r="G750" s="882"/>
      <c r="H750" s="882"/>
      <c r="I750" s="882"/>
      <c r="J750" s="882"/>
      <c r="K750" s="882"/>
      <c r="L750" s="882"/>
      <c r="M750" s="882"/>
      <c r="N750" s="882"/>
      <c r="O750" s="882"/>
      <c r="P750" s="882"/>
      <c r="Q750" s="882"/>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spans="3:104" ht="25.15" customHeight="1" x14ac:dyDescent="0.2">
      <c r="C751" s="882"/>
      <c r="D751" s="882"/>
      <c r="E751" s="882"/>
      <c r="F751" s="882"/>
      <c r="G751" s="882"/>
      <c r="H751" s="882"/>
      <c r="I751" s="882"/>
      <c r="J751" s="882"/>
      <c r="K751" s="882"/>
      <c r="L751" s="882"/>
      <c r="M751" s="882"/>
      <c r="N751" s="882"/>
      <c r="O751" s="882"/>
      <c r="P751" s="882"/>
      <c r="Q751" s="882"/>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spans="3:104" ht="25.15" customHeight="1" x14ac:dyDescent="0.2">
      <c r="C752" s="882"/>
      <c r="D752" s="882"/>
      <c r="E752" s="882"/>
      <c r="F752" s="882"/>
      <c r="G752" s="882"/>
      <c r="H752" s="882"/>
      <c r="I752" s="882"/>
      <c r="J752" s="882"/>
      <c r="K752" s="882"/>
      <c r="L752" s="882"/>
      <c r="M752" s="882"/>
      <c r="N752" s="882"/>
      <c r="O752" s="882"/>
      <c r="P752" s="882"/>
      <c r="Q752" s="882"/>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spans="3:104" ht="25.15" customHeight="1" x14ac:dyDescent="0.2">
      <c r="C753" s="882"/>
      <c r="D753" s="882"/>
      <c r="E753" s="882"/>
      <c r="F753" s="882"/>
      <c r="G753" s="882"/>
      <c r="H753" s="882"/>
      <c r="I753" s="882"/>
      <c r="J753" s="882"/>
      <c r="K753" s="882"/>
      <c r="L753" s="882"/>
      <c r="M753" s="882"/>
      <c r="N753" s="882"/>
      <c r="O753" s="882"/>
      <c r="P753" s="882"/>
      <c r="Q753" s="882"/>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spans="3:104" ht="25.15" customHeight="1" x14ac:dyDescent="0.2">
      <c r="C754" s="882"/>
      <c r="D754" s="882"/>
      <c r="E754" s="882"/>
      <c r="F754" s="882"/>
      <c r="G754" s="882"/>
      <c r="H754" s="882"/>
      <c r="I754" s="882"/>
      <c r="J754" s="882"/>
      <c r="K754" s="882"/>
      <c r="L754" s="882"/>
      <c r="M754" s="882"/>
      <c r="N754" s="882"/>
      <c r="O754" s="882"/>
      <c r="P754" s="882"/>
      <c r="Q754" s="882"/>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spans="3:104" ht="25.15" customHeight="1" x14ac:dyDescent="0.2">
      <c r="C755" s="882"/>
      <c r="D755" s="882"/>
      <c r="E755" s="882"/>
      <c r="F755" s="882"/>
      <c r="G755" s="882"/>
      <c r="H755" s="882"/>
      <c r="I755" s="882"/>
      <c r="J755" s="882"/>
      <c r="K755" s="882"/>
      <c r="L755" s="882"/>
      <c r="M755" s="882"/>
      <c r="N755" s="882"/>
      <c r="O755" s="882"/>
      <c r="P755" s="882"/>
      <c r="Q755" s="882"/>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spans="3:104" ht="25.15" customHeight="1" x14ac:dyDescent="0.2">
      <c r="C756" s="882"/>
      <c r="D756" s="882"/>
      <c r="E756" s="882"/>
      <c r="F756" s="882"/>
      <c r="G756" s="882"/>
      <c r="H756" s="882"/>
      <c r="I756" s="882"/>
      <c r="J756" s="882"/>
      <c r="K756" s="882"/>
      <c r="L756" s="882"/>
      <c r="M756" s="882"/>
      <c r="N756" s="882"/>
      <c r="O756" s="882"/>
      <c r="P756" s="882"/>
      <c r="Q756" s="882"/>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spans="3:104" ht="25.15" customHeight="1" x14ac:dyDescent="0.2">
      <c r="C757" s="882"/>
      <c r="D757" s="882"/>
      <c r="E757" s="882"/>
      <c r="F757" s="882"/>
      <c r="G757" s="882"/>
      <c r="H757" s="882"/>
      <c r="I757" s="882"/>
      <c r="J757" s="882"/>
      <c r="K757" s="882"/>
      <c r="L757" s="882"/>
      <c r="M757" s="882"/>
      <c r="N757" s="882"/>
      <c r="O757" s="882"/>
      <c r="P757" s="882"/>
      <c r="Q757" s="882"/>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spans="3:104" ht="25.15" customHeight="1" x14ac:dyDescent="0.2">
      <c r="C758" s="882"/>
      <c r="D758" s="882"/>
      <c r="E758" s="882"/>
      <c r="F758" s="882"/>
      <c r="G758" s="882"/>
      <c r="H758" s="882"/>
      <c r="I758" s="882"/>
      <c r="J758" s="882"/>
      <c r="K758" s="882"/>
      <c r="L758" s="882"/>
      <c r="M758" s="882"/>
      <c r="N758" s="882"/>
      <c r="O758" s="882"/>
      <c r="P758" s="882"/>
      <c r="Q758" s="882"/>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spans="3:104" ht="25.15" customHeight="1" x14ac:dyDescent="0.2">
      <c r="C759" s="882"/>
      <c r="D759" s="882"/>
      <c r="E759" s="882"/>
      <c r="F759" s="882"/>
      <c r="G759" s="882"/>
      <c r="H759" s="882"/>
      <c r="I759" s="882"/>
      <c r="J759" s="882"/>
      <c r="K759" s="882"/>
      <c r="L759" s="882"/>
      <c r="M759" s="882"/>
      <c r="N759" s="882"/>
      <c r="O759" s="882"/>
      <c r="P759" s="882"/>
      <c r="Q759" s="882"/>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spans="3:104" ht="25.15" customHeight="1" x14ac:dyDescent="0.2">
      <c r="C760" s="882"/>
      <c r="D760" s="882"/>
      <c r="E760" s="882"/>
      <c r="F760" s="882"/>
      <c r="G760" s="882"/>
      <c r="H760" s="882"/>
      <c r="I760" s="882"/>
      <c r="J760" s="882"/>
      <c r="K760" s="882"/>
      <c r="L760" s="882"/>
      <c r="M760" s="882"/>
      <c r="N760" s="882"/>
      <c r="O760" s="882"/>
      <c r="P760" s="882"/>
      <c r="Q760" s="882"/>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spans="3:104" ht="25.15" customHeight="1" x14ac:dyDescent="0.2">
      <c r="C761" s="882"/>
      <c r="D761" s="882"/>
      <c r="E761" s="882"/>
      <c r="F761" s="882"/>
      <c r="G761" s="882"/>
      <c r="H761" s="882"/>
      <c r="I761" s="882"/>
      <c r="J761" s="882"/>
      <c r="K761" s="882"/>
      <c r="L761" s="882"/>
      <c r="M761" s="882"/>
      <c r="N761" s="882"/>
      <c r="O761" s="882"/>
      <c r="P761" s="882"/>
      <c r="Q761" s="882"/>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spans="3:104" ht="25.15" customHeight="1" x14ac:dyDescent="0.2">
      <c r="C762" s="882"/>
      <c r="D762" s="882"/>
      <c r="E762" s="882"/>
      <c r="F762" s="882"/>
      <c r="G762" s="882"/>
      <c r="H762" s="882"/>
      <c r="I762" s="882"/>
      <c r="J762" s="882"/>
      <c r="K762" s="882"/>
      <c r="L762" s="882"/>
      <c r="M762" s="882"/>
      <c r="N762" s="882"/>
      <c r="O762" s="882"/>
      <c r="P762" s="882"/>
      <c r="Q762" s="882"/>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spans="3:104" ht="25.15" customHeight="1" x14ac:dyDescent="0.2">
      <c r="C763" s="882"/>
      <c r="D763" s="882"/>
      <c r="E763" s="882"/>
      <c r="F763" s="882"/>
      <c r="G763" s="882"/>
      <c r="H763" s="882"/>
      <c r="I763" s="882"/>
      <c r="J763" s="882"/>
      <c r="K763" s="882"/>
      <c r="L763" s="882"/>
      <c r="M763" s="882"/>
      <c r="N763" s="882"/>
      <c r="O763" s="882"/>
      <c r="P763" s="882"/>
      <c r="Q763" s="882"/>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spans="3:104" ht="25.15" customHeight="1" x14ac:dyDescent="0.2">
      <c r="C764" s="882"/>
      <c r="D764" s="882"/>
      <c r="E764" s="882"/>
      <c r="F764" s="882"/>
      <c r="G764" s="882"/>
      <c r="H764" s="882"/>
      <c r="I764" s="882"/>
      <c r="J764" s="882"/>
      <c r="K764" s="882"/>
      <c r="L764" s="882"/>
      <c r="M764" s="882"/>
      <c r="N764" s="882"/>
      <c r="O764" s="882"/>
      <c r="P764" s="882"/>
      <c r="Q764" s="882"/>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spans="3:104" ht="25.15" customHeight="1" x14ac:dyDescent="0.2">
      <c r="C765" s="882"/>
      <c r="D765" s="882"/>
      <c r="E765" s="882"/>
      <c r="F765" s="882"/>
      <c r="G765" s="882"/>
      <c r="H765" s="882"/>
      <c r="I765" s="882"/>
      <c r="J765" s="882"/>
      <c r="K765" s="882"/>
      <c r="L765" s="882"/>
      <c r="M765" s="882"/>
      <c r="N765" s="882"/>
      <c r="O765" s="882"/>
      <c r="P765" s="882"/>
      <c r="Q765" s="882"/>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spans="3:104" ht="25.15" customHeight="1" x14ac:dyDescent="0.2">
      <c r="C766" s="882"/>
      <c r="D766" s="882"/>
      <c r="E766" s="882"/>
      <c r="F766" s="882"/>
      <c r="G766" s="882"/>
      <c r="H766" s="882"/>
      <c r="I766" s="882"/>
      <c r="J766" s="882"/>
      <c r="K766" s="882"/>
      <c r="L766" s="882"/>
      <c r="M766" s="882"/>
      <c r="N766" s="882"/>
      <c r="O766" s="882"/>
      <c r="P766" s="882"/>
      <c r="Q766" s="882"/>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spans="3:104" ht="25.15" customHeight="1" x14ac:dyDescent="0.2">
      <c r="C767" s="882"/>
      <c r="D767" s="882"/>
      <c r="E767" s="882"/>
      <c r="F767" s="882"/>
      <c r="G767" s="882"/>
      <c r="H767" s="882"/>
      <c r="I767" s="882"/>
      <c r="J767" s="882"/>
      <c r="K767" s="882"/>
      <c r="L767" s="882"/>
      <c r="M767" s="882"/>
      <c r="N767" s="882"/>
      <c r="O767" s="882"/>
      <c r="P767" s="882"/>
      <c r="Q767" s="882"/>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spans="3:104" ht="25.15" customHeight="1" x14ac:dyDescent="0.2">
      <c r="C768" s="882"/>
      <c r="D768" s="882"/>
      <c r="E768" s="882"/>
      <c r="F768" s="882"/>
      <c r="G768" s="882"/>
      <c r="H768" s="882"/>
      <c r="I768" s="882"/>
      <c r="J768" s="882"/>
      <c r="K768" s="882"/>
      <c r="L768" s="882"/>
      <c r="M768" s="882"/>
      <c r="N768" s="882"/>
      <c r="O768" s="882"/>
      <c r="P768" s="882"/>
      <c r="Q768" s="882"/>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spans="3:104" ht="25.15" customHeight="1" x14ac:dyDescent="0.2">
      <c r="C769" s="882"/>
      <c r="D769" s="882"/>
      <c r="E769" s="882"/>
      <c r="F769" s="882"/>
      <c r="G769" s="882"/>
      <c r="H769" s="882"/>
      <c r="I769" s="882"/>
      <c r="J769" s="882"/>
      <c r="K769" s="882"/>
      <c r="L769" s="882"/>
      <c r="M769" s="882"/>
      <c r="N769" s="882"/>
      <c r="O769" s="882"/>
      <c r="P769" s="882"/>
      <c r="Q769" s="882"/>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spans="3:104" ht="25.15" customHeight="1" x14ac:dyDescent="0.2">
      <c r="C770" s="882"/>
      <c r="D770" s="882"/>
      <c r="E770" s="882"/>
      <c r="F770" s="882"/>
      <c r="G770" s="882"/>
      <c r="H770" s="882"/>
      <c r="I770" s="882"/>
      <c r="J770" s="882"/>
      <c r="K770" s="882"/>
      <c r="L770" s="882"/>
      <c r="M770" s="882"/>
      <c r="N770" s="882"/>
      <c r="O770" s="882"/>
      <c r="P770" s="882"/>
      <c r="Q770" s="882"/>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spans="3:104" ht="25.15" customHeight="1" x14ac:dyDescent="0.2">
      <c r="C771" s="882"/>
      <c r="D771" s="882"/>
      <c r="E771" s="882"/>
      <c r="F771" s="882"/>
      <c r="G771" s="882"/>
      <c r="H771" s="882"/>
      <c r="I771" s="882"/>
      <c r="J771" s="882"/>
      <c r="K771" s="882"/>
      <c r="L771" s="882"/>
      <c r="M771" s="882"/>
      <c r="N771" s="882"/>
      <c r="O771" s="882"/>
      <c r="P771" s="882"/>
      <c r="Q771" s="882"/>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spans="3:104" ht="25.15" customHeight="1" x14ac:dyDescent="0.2">
      <c r="C772" s="882"/>
      <c r="D772" s="882"/>
      <c r="E772" s="882"/>
      <c r="F772" s="882"/>
      <c r="G772" s="882"/>
      <c r="H772" s="882"/>
      <c r="I772" s="882"/>
      <c r="J772" s="882"/>
      <c r="K772" s="882"/>
      <c r="L772" s="882"/>
      <c r="M772" s="882"/>
      <c r="N772" s="882"/>
      <c r="O772" s="882"/>
      <c r="P772" s="882"/>
      <c r="Q772" s="882"/>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spans="3:104" ht="25.15" customHeight="1" x14ac:dyDescent="0.2">
      <c r="C773" s="882"/>
      <c r="D773" s="882"/>
      <c r="E773" s="882"/>
      <c r="F773" s="882"/>
      <c r="G773" s="882"/>
      <c r="H773" s="882"/>
      <c r="I773" s="882"/>
      <c r="J773" s="882"/>
      <c r="K773" s="882"/>
      <c r="L773" s="882"/>
      <c r="M773" s="882"/>
      <c r="N773" s="882"/>
      <c r="O773" s="882"/>
      <c r="P773" s="882"/>
      <c r="Q773" s="882"/>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spans="3:104" ht="25.15" customHeight="1" x14ac:dyDescent="0.2">
      <c r="C774" s="882"/>
      <c r="D774" s="882"/>
      <c r="E774" s="882"/>
      <c r="F774" s="882"/>
      <c r="G774" s="882"/>
      <c r="H774" s="882"/>
      <c r="I774" s="882"/>
      <c r="J774" s="882"/>
      <c r="K774" s="882"/>
      <c r="L774" s="882"/>
      <c r="M774" s="882"/>
      <c r="N774" s="882"/>
      <c r="O774" s="882"/>
      <c r="P774" s="882"/>
      <c r="Q774" s="882"/>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spans="3:104" ht="25.15" customHeight="1" x14ac:dyDescent="0.2">
      <c r="C775" s="882"/>
      <c r="D775" s="882"/>
      <c r="E775" s="882"/>
      <c r="F775" s="882"/>
      <c r="G775" s="882"/>
      <c r="H775" s="882"/>
      <c r="I775" s="882"/>
      <c r="J775" s="882"/>
      <c r="K775" s="882"/>
      <c r="L775" s="882"/>
      <c r="M775" s="882"/>
      <c r="N775" s="882"/>
      <c r="O775" s="882"/>
      <c r="P775" s="882"/>
      <c r="Q775" s="882"/>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spans="3:104" ht="25.15" customHeight="1" x14ac:dyDescent="0.2">
      <c r="C776" s="882"/>
      <c r="D776" s="882"/>
      <c r="E776" s="882"/>
      <c r="F776" s="882"/>
      <c r="G776" s="882"/>
      <c r="H776" s="882"/>
      <c r="I776" s="882"/>
      <c r="J776" s="882"/>
      <c r="K776" s="882"/>
      <c r="L776" s="882"/>
      <c r="M776" s="882"/>
      <c r="N776" s="882"/>
      <c r="O776" s="882"/>
      <c r="P776" s="882"/>
      <c r="Q776" s="882"/>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spans="3:104" ht="25.15" customHeight="1" x14ac:dyDescent="0.2">
      <c r="C777" s="882"/>
      <c r="D777" s="882"/>
      <c r="E777" s="882"/>
      <c r="F777" s="882"/>
      <c r="G777" s="882"/>
      <c r="H777" s="882"/>
      <c r="I777" s="882"/>
      <c r="J777" s="882"/>
      <c r="K777" s="882"/>
      <c r="L777" s="882"/>
      <c r="M777" s="882"/>
      <c r="N777" s="882"/>
      <c r="O777" s="882"/>
      <c r="P777" s="882"/>
      <c r="Q777" s="882"/>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spans="3:104" ht="25.15" customHeight="1" x14ac:dyDescent="0.2">
      <c r="C778" s="882"/>
      <c r="D778" s="882"/>
      <c r="E778" s="882"/>
      <c r="F778" s="882"/>
      <c r="G778" s="882"/>
      <c r="H778" s="882"/>
      <c r="I778" s="882"/>
      <c r="J778" s="882"/>
      <c r="K778" s="882"/>
      <c r="L778" s="882"/>
      <c r="M778" s="882"/>
      <c r="N778" s="882"/>
      <c r="O778" s="882"/>
      <c r="P778" s="882"/>
      <c r="Q778" s="882"/>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spans="3:104" ht="25.15" customHeight="1" x14ac:dyDescent="0.2">
      <c r="C779" s="882"/>
      <c r="D779" s="882"/>
      <c r="E779" s="882"/>
      <c r="F779" s="882"/>
      <c r="G779" s="882"/>
      <c r="H779" s="882"/>
      <c r="I779" s="882"/>
      <c r="J779" s="882"/>
      <c r="K779" s="882"/>
      <c r="L779" s="882"/>
      <c r="M779" s="882"/>
      <c r="N779" s="882"/>
      <c r="O779" s="882"/>
      <c r="P779" s="882"/>
      <c r="Q779" s="882"/>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spans="3:104" ht="25.15" customHeight="1" x14ac:dyDescent="0.2">
      <c r="C780" s="882"/>
      <c r="D780" s="882"/>
      <c r="E780" s="882"/>
      <c r="F780" s="882"/>
      <c r="G780" s="882"/>
      <c r="H780" s="882"/>
      <c r="I780" s="882"/>
      <c r="J780" s="882"/>
      <c r="K780" s="882"/>
      <c r="L780" s="882"/>
      <c r="M780" s="882"/>
      <c r="N780" s="882"/>
      <c r="O780" s="882"/>
      <c r="P780" s="882"/>
      <c r="Q780" s="882"/>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spans="3:104" ht="25.15" customHeight="1" x14ac:dyDescent="0.2">
      <c r="C781" s="882"/>
      <c r="D781" s="882"/>
      <c r="E781" s="882"/>
      <c r="F781" s="882"/>
      <c r="G781" s="882"/>
      <c r="H781" s="882"/>
      <c r="I781" s="882"/>
      <c r="J781" s="882"/>
      <c r="K781" s="882"/>
      <c r="L781" s="882"/>
      <c r="M781" s="882"/>
      <c r="N781" s="882"/>
      <c r="O781" s="882"/>
      <c r="P781" s="882"/>
      <c r="Q781" s="882"/>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spans="3:104" ht="25.15" customHeight="1" x14ac:dyDescent="0.2">
      <c r="C782" s="882"/>
      <c r="D782" s="882"/>
      <c r="E782" s="882"/>
      <c r="F782" s="882"/>
      <c r="G782" s="882"/>
      <c r="H782" s="882"/>
      <c r="I782" s="882"/>
      <c r="J782" s="882"/>
      <c r="K782" s="882"/>
      <c r="L782" s="882"/>
      <c r="M782" s="882"/>
      <c r="N782" s="882"/>
      <c r="O782" s="882"/>
      <c r="P782" s="882"/>
      <c r="Q782" s="882"/>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spans="3:104" ht="25.15" customHeight="1" x14ac:dyDescent="0.2">
      <c r="C783" s="882"/>
      <c r="D783" s="882"/>
      <c r="E783" s="882"/>
      <c r="F783" s="882"/>
      <c r="G783" s="882"/>
      <c r="H783" s="882"/>
      <c r="I783" s="882"/>
      <c r="J783" s="882"/>
      <c r="K783" s="882"/>
      <c r="L783" s="882"/>
      <c r="M783" s="882"/>
      <c r="N783" s="882"/>
      <c r="O783" s="882"/>
      <c r="P783" s="882"/>
      <c r="Q783" s="882"/>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spans="3:104" ht="25.15" customHeight="1" x14ac:dyDescent="0.2">
      <c r="C784" s="882"/>
      <c r="D784" s="882"/>
      <c r="E784" s="882"/>
      <c r="F784" s="882"/>
      <c r="G784" s="882"/>
      <c r="H784" s="882"/>
      <c r="I784" s="882"/>
      <c r="J784" s="882"/>
      <c r="K784" s="882"/>
      <c r="L784" s="882"/>
      <c r="M784" s="882"/>
      <c r="N784" s="882"/>
      <c r="O784" s="882"/>
      <c r="P784" s="882"/>
      <c r="Q784" s="882"/>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spans="3:104" ht="25.15" customHeight="1" x14ac:dyDescent="0.2">
      <c r="C785" s="882"/>
      <c r="D785" s="882"/>
      <c r="E785" s="882"/>
      <c r="F785" s="882"/>
      <c r="G785" s="882"/>
      <c r="H785" s="882"/>
      <c r="I785" s="882"/>
      <c r="J785" s="882"/>
      <c r="K785" s="882"/>
      <c r="L785" s="882"/>
      <c r="M785" s="882"/>
      <c r="N785" s="882"/>
      <c r="O785" s="882"/>
      <c r="P785" s="882"/>
      <c r="Q785" s="882"/>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spans="3:104" ht="25.15" customHeight="1" x14ac:dyDescent="0.2">
      <c r="C786" s="882"/>
      <c r="D786" s="882"/>
      <c r="E786" s="882"/>
      <c r="F786" s="882"/>
      <c r="G786" s="882"/>
      <c r="H786" s="882"/>
      <c r="I786" s="882"/>
      <c r="J786" s="882"/>
      <c r="K786" s="882"/>
      <c r="L786" s="882"/>
      <c r="M786" s="882"/>
      <c r="N786" s="882"/>
      <c r="O786" s="882"/>
      <c r="P786" s="882"/>
      <c r="Q786" s="882"/>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spans="3:104" ht="25.15" customHeight="1" x14ac:dyDescent="0.2">
      <c r="C787" s="882"/>
      <c r="D787" s="882"/>
      <c r="E787" s="882"/>
      <c r="F787" s="882"/>
      <c r="G787" s="882"/>
      <c r="H787" s="882"/>
      <c r="I787" s="882"/>
      <c r="J787" s="882"/>
      <c r="K787" s="882"/>
      <c r="L787" s="882"/>
      <c r="M787" s="882"/>
      <c r="N787" s="882"/>
      <c r="O787" s="882"/>
      <c r="P787" s="882"/>
      <c r="Q787" s="882"/>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spans="3:104" ht="25.15" customHeight="1" x14ac:dyDescent="0.2">
      <c r="C788" s="882"/>
      <c r="D788" s="882"/>
      <c r="E788" s="882"/>
      <c r="F788" s="882"/>
      <c r="G788" s="882"/>
      <c r="H788" s="882"/>
      <c r="I788" s="882"/>
      <c r="J788" s="882"/>
      <c r="K788" s="882"/>
      <c r="L788" s="882"/>
      <c r="M788" s="882"/>
      <c r="N788" s="882"/>
      <c r="O788" s="882"/>
      <c r="P788" s="882"/>
      <c r="Q788" s="882"/>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spans="3:104" ht="25.15" customHeight="1" x14ac:dyDescent="0.2">
      <c r="C789" s="882"/>
      <c r="D789" s="882"/>
      <c r="E789" s="882"/>
      <c r="F789" s="882"/>
      <c r="G789" s="882"/>
      <c r="H789" s="882"/>
      <c r="I789" s="882"/>
      <c r="J789" s="882"/>
      <c r="K789" s="882"/>
      <c r="L789" s="882"/>
      <c r="M789" s="882"/>
      <c r="N789" s="882"/>
      <c r="O789" s="882"/>
      <c r="P789" s="882"/>
      <c r="Q789" s="882"/>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spans="3:104" ht="25.15" customHeight="1" x14ac:dyDescent="0.2">
      <c r="C790" s="882"/>
      <c r="D790" s="882"/>
      <c r="E790" s="882"/>
      <c r="F790" s="882"/>
      <c r="G790" s="882"/>
      <c r="H790" s="882"/>
      <c r="I790" s="882"/>
      <c r="J790" s="882"/>
      <c r="K790" s="882"/>
      <c r="L790" s="882"/>
      <c r="M790" s="882"/>
      <c r="N790" s="882"/>
      <c r="O790" s="882"/>
      <c r="P790" s="882"/>
      <c r="Q790" s="882"/>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spans="3:104" ht="25.15" customHeight="1" x14ac:dyDescent="0.2">
      <c r="C791" s="882"/>
      <c r="D791" s="882"/>
      <c r="E791" s="882"/>
      <c r="F791" s="882"/>
      <c r="G791" s="882"/>
      <c r="H791" s="882"/>
      <c r="I791" s="882"/>
      <c r="J791" s="882"/>
      <c r="K791" s="882"/>
      <c r="L791" s="882"/>
      <c r="M791" s="882"/>
      <c r="N791" s="882"/>
      <c r="O791" s="882"/>
      <c r="P791" s="882"/>
      <c r="Q791" s="882"/>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spans="3:104" ht="25.15" customHeight="1" x14ac:dyDescent="0.2">
      <c r="C792" s="882"/>
      <c r="D792" s="882"/>
      <c r="E792" s="882"/>
      <c r="F792" s="882"/>
      <c r="G792" s="882"/>
      <c r="H792" s="882"/>
      <c r="I792" s="882"/>
      <c r="J792" s="882"/>
      <c r="K792" s="882"/>
      <c r="L792" s="882"/>
      <c r="M792" s="882"/>
      <c r="N792" s="882"/>
      <c r="O792" s="882"/>
      <c r="P792" s="882"/>
      <c r="Q792" s="882"/>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spans="3:104" ht="25.15" customHeight="1" x14ac:dyDescent="0.2">
      <c r="C793" s="882"/>
      <c r="D793" s="882"/>
      <c r="E793" s="882"/>
      <c r="F793" s="882"/>
      <c r="G793" s="882"/>
      <c r="H793" s="882"/>
      <c r="I793" s="882"/>
      <c r="J793" s="882"/>
      <c r="K793" s="882"/>
      <c r="L793" s="882"/>
      <c r="M793" s="882"/>
      <c r="N793" s="882"/>
      <c r="O793" s="882"/>
      <c r="P793" s="882"/>
      <c r="Q793" s="882"/>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spans="3:104" ht="25.15" customHeight="1" x14ac:dyDescent="0.2">
      <c r="C794" s="882"/>
      <c r="D794" s="882"/>
      <c r="E794" s="882"/>
      <c r="F794" s="882"/>
      <c r="G794" s="882"/>
      <c r="H794" s="882"/>
      <c r="I794" s="882"/>
      <c r="J794" s="882"/>
      <c r="K794" s="882"/>
      <c r="L794" s="882"/>
      <c r="M794" s="882"/>
      <c r="N794" s="882"/>
      <c r="O794" s="882"/>
      <c r="P794" s="882"/>
      <c r="Q794" s="882"/>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spans="3:104" ht="25.15" customHeight="1" x14ac:dyDescent="0.2">
      <c r="C795" s="882"/>
      <c r="D795" s="882"/>
      <c r="E795" s="882"/>
      <c r="F795" s="882"/>
      <c r="G795" s="882"/>
      <c r="H795" s="882"/>
      <c r="I795" s="882"/>
      <c r="J795" s="882"/>
      <c r="K795" s="882"/>
      <c r="L795" s="882"/>
      <c r="M795" s="882"/>
      <c r="N795" s="882"/>
      <c r="O795" s="882"/>
      <c r="P795" s="882"/>
      <c r="Q795" s="882"/>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spans="3:104" ht="25.15" customHeight="1" x14ac:dyDescent="0.2">
      <c r="C796" s="882"/>
      <c r="D796" s="882"/>
      <c r="E796" s="882"/>
      <c r="F796" s="882"/>
      <c r="G796" s="882"/>
      <c r="H796" s="882"/>
      <c r="I796" s="882"/>
      <c r="J796" s="882"/>
      <c r="K796" s="882"/>
      <c r="L796" s="882"/>
      <c r="M796" s="882"/>
      <c r="N796" s="882"/>
      <c r="O796" s="882"/>
      <c r="P796" s="882"/>
      <c r="Q796" s="882"/>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spans="3:104" ht="25.15" customHeight="1" x14ac:dyDescent="0.2">
      <c r="C797" s="882"/>
      <c r="D797" s="882"/>
      <c r="E797" s="882"/>
      <c r="F797" s="882"/>
      <c r="G797" s="882"/>
      <c r="H797" s="882"/>
      <c r="I797" s="882"/>
      <c r="J797" s="882"/>
      <c r="K797" s="882"/>
      <c r="L797" s="882"/>
      <c r="M797" s="882"/>
      <c r="N797" s="882"/>
      <c r="O797" s="882"/>
      <c r="P797" s="882"/>
      <c r="Q797" s="882"/>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spans="3:104" ht="25.15" customHeight="1" x14ac:dyDescent="0.2">
      <c r="C798" s="882"/>
      <c r="D798" s="882"/>
      <c r="E798" s="882"/>
      <c r="F798" s="882"/>
      <c r="G798" s="882"/>
      <c r="H798" s="882"/>
      <c r="I798" s="882"/>
      <c r="J798" s="882"/>
      <c r="K798" s="882"/>
      <c r="L798" s="882"/>
      <c r="M798" s="882"/>
      <c r="N798" s="882"/>
      <c r="O798" s="882"/>
      <c r="P798" s="882"/>
      <c r="Q798" s="882"/>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spans="3:104" ht="25.15" customHeight="1" x14ac:dyDescent="0.2">
      <c r="C799" s="882"/>
      <c r="D799" s="882"/>
      <c r="E799" s="882"/>
      <c r="F799" s="882"/>
      <c r="G799" s="882"/>
      <c r="H799" s="882"/>
      <c r="I799" s="882"/>
      <c r="J799" s="882"/>
      <c r="K799" s="882"/>
      <c r="L799" s="882"/>
      <c r="M799" s="882"/>
      <c r="N799" s="882"/>
      <c r="O799" s="882"/>
      <c r="P799" s="882"/>
      <c r="Q799" s="882"/>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spans="3:104" ht="25.15" customHeight="1" x14ac:dyDescent="0.2">
      <c r="C800" s="882"/>
      <c r="D800" s="882"/>
      <c r="E800" s="882"/>
      <c r="F800" s="882"/>
      <c r="G800" s="882"/>
      <c r="H800" s="882"/>
      <c r="I800" s="882"/>
      <c r="J800" s="882"/>
      <c r="K800" s="882"/>
      <c r="L800" s="882"/>
      <c r="M800" s="882"/>
      <c r="N800" s="882"/>
      <c r="O800" s="882"/>
      <c r="P800" s="882"/>
      <c r="Q800" s="882"/>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spans="3:17" ht="25.15" customHeight="1" x14ac:dyDescent="0.2">
      <c r="C801" s="882"/>
      <c r="D801" s="882"/>
      <c r="E801" s="882"/>
      <c r="F801" s="882"/>
      <c r="G801" s="882"/>
      <c r="H801" s="882"/>
      <c r="I801" s="882"/>
      <c r="J801" s="882"/>
      <c r="K801" s="882"/>
      <c r="L801" s="882"/>
      <c r="M801" s="882"/>
      <c r="N801" s="882"/>
      <c r="O801" s="882"/>
      <c r="P801" s="882"/>
      <c r="Q801" s="882"/>
    </row>
    <row r="802" spans="3:17" ht="25.15" customHeight="1" x14ac:dyDescent="0.2">
      <c r="C802" s="882"/>
      <c r="D802" s="882"/>
      <c r="E802" s="882"/>
      <c r="F802" s="882"/>
      <c r="G802" s="882"/>
      <c r="H802" s="882"/>
      <c r="I802" s="882"/>
      <c r="J802" s="882"/>
      <c r="K802" s="882"/>
      <c r="L802" s="882"/>
      <c r="M802" s="882"/>
      <c r="N802" s="882"/>
      <c r="O802" s="882"/>
      <c r="P802" s="882"/>
      <c r="Q802" s="882"/>
    </row>
    <row r="803" spans="3:17" ht="25.15" customHeight="1" x14ac:dyDescent="0.2">
      <c r="C803" s="882"/>
      <c r="D803" s="882"/>
      <c r="E803" s="882"/>
      <c r="F803" s="882"/>
      <c r="G803" s="882"/>
      <c r="H803" s="882"/>
      <c r="I803" s="882"/>
      <c r="J803" s="882"/>
      <c r="K803" s="882"/>
      <c r="L803" s="882"/>
      <c r="M803" s="882"/>
      <c r="N803" s="882"/>
      <c r="O803" s="882"/>
      <c r="P803" s="882"/>
      <c r="Q803" s="882"/>
    </row>
    <row r="804" spans="3:17" ht="25.15" customHeight="1" x14ac:dyDescent="0.2">
      <c r="C804" s="882"/>
      <c r="D804" s="882"/>
      <c r="E804" s="882"/>
      <c r="F804" s="882"/>
      <c r="G804" s="882"/>
      <c r="H804" s="882"/>
      <c r="I804" s="882"/>
      <c r="J804" s="882"/>
      <c r="K804" s="882"/>
      <c r="L804" s="882"/>
      <c r="M804" s="882"/>
      <c r="N804" s="882"/>
      <c r="O804" s="882"/>
      <c r="P804" s="882"/>
      <c r="Q804" s="882"/>
    </row>
    <row r="805" spans="3:17" ht="25.15" customHeight="1" x14ac:dyDescent="0.2">
      <c r="C805" s="882"/>
      <c r="D805" s="882"/>
      <c r="E805" s="882"/>
      <c r="F805" s="882"/>
      <c r="G805" s="882"/>
      <c r="H805" s="882"/>
      <c r="I805" s="882"/>
      <c r="J805" s="882"/>
      <c r="K805" s="882"/>
      <c r="L805" s="882"/>
      <c r="M805" s="882"/>
      <c r="N805" s="882"/>
      <c r="O805" s="882"/>
      <c r="P805" s="882"/>
      <c r="Q805" s="882"/>
    </row>
    <row r="806" spans="3:17" ht="25.15" customHeight="1" x14ac:dyDescent="0.2">
      <c r="C806" s="882"/>
      <c r="D806" s="882"/>
      <c r="E806" s="882"/>
      <c r="F806" s="882"/>
      <c r="G806" s="882"/>
      <c r="H806" s="882"/>
      <c r="I806" s="882"/>
      <c r="J806" s="882"/>
      <c r="K806" s="882"/>
      <c r="L806" s="882"/>
      <c r="M806" s="882"/>
      <c r="N806" s="882"/>
      <c r="O806" s="882"/>
      <c r="P806" s="882"/>
      <c r="Q806" s="882"/>
    </row>
    <row r="807" spans="3:17" ht="25.15" customHeight="1" x14ac:dyDescent="0.2">
      <c r="C807" s="882"/>
      <c r="D807" s="882"/>
      <c r="E807" s="882"/>
      <c r="F807" s="882"/>
      <c r="G807" s="882"/>
      <c r="H807" s="882"/>
      <c r="I807" s="882"/>
      <c r="J807" s="882"/>
      <c r="K807" s="882"/>
      <c r="L807" s="882"/>
      <c r="M807" s="882"/>
      <c r="N807" s="882"/>
      <c r="O807" s="882"/>
      <c r="P807" s="882"/>
      <c r="Q807" s="882"/>
    </row>
    <row r="808" spans="3:17" ht="25.15" customHeight="1" x14ac:dyDescent="0.2">
      <c r="C808" s="882"/>
      <c r="D808" s="882"/>
      <c r="E808" s="882"/>
      <c r="F808" s="882"/>
      <c r="G808" s="882"/>
      <c r="H808" s="882"/>
      <c r="I808" s="882"/>
      <c r="J808" s="882"/>
      <c r="K808" s="882"/>
      <c r="L808" s="882"/>
      <c r="M808" s="882"/>
      <c r="N808" s="882"/>
      <c r="O808" s="882"/>
      <c r="P808" s="882"/>
      <c r="Q808" s="882"/>
    </row>
    <row r="809" spans="3:17" ht="25.15" customHeight="1" x14ac:dyDescent="0.2">
      <c r="C809" s="882"/>
      <c r="D809" s="882"/>
      <c r="E809" s="882"/>
      <c r="F809" s="882"/>
      <c r="G809" s="882"/>
      <c r="H809" s="882"/>
      <c r="I809" s="882"/>
      <c r="J809" s="882"/>
      <c r="K809" s="882"/>
      <c r="L809" s="882"/>
      <c r="M809" s="882"/>
      <c r="N809" s="882"/>
      <c r="O809" s="882"/>
      <c r="P809" s="882"/>
      <c r="Q809" s="882"/>
    </row>
    <row r="810" spans="3:17" ht="25.15" customHeight="1" x14ac:dyDescent="0.2">
      <c r="C810" s="882"/>
      <c r="D810" s="882"/>
      <c r="E810" s="882"/>
      <c r="F810" s="882"/>
      <c r="G810" s="882"/>
      <c r="H810" s="882"/>
      <c r="I810" s="882"/>
      <c r="J810" s="882"/>
      <c r="K810" s="882"/>
      <c r="L810" s="882"/>
      <c r="M810" s="882"/>
      <c r="N810" s="882"/>
      <c r="O810" s="882"/>
      <c r="P810" s="882"/>
      <c r="Q810" s="882"/>
    </row>
    <row r="811" spans="3:17" ht="25.15" customHeight="1" x14ac:dyDescent="0.2">
      <c r="C811" s="882"/>
      <c r="D811" s="882"/>
      <c r="E811" s="882"/>
      <c r="F811" s="882"/>
      <c r="G811" s="882"/>
      <c r="H811" s="882"/>
      <c r="I811" s="882"/>
      <c r="J811" s="882"/>
      <c r="K811" s="882"/>
      <c r="L811" s="882"/>
      <c r="M811" s="882"/>
      <c r="N811" s="882"/>
      <c r="O811" s="882"/>
      <c r="P811" s="882"/>
      <c r="Q811" s="882"/>
    </row>
    <row r="812" spans="3:17" ht="25.15" customHeight="1" x14ac:dyDescent="0.2">
      <c r="C812" s="882"/>
      <c r="D812" s="882"/>
      <c r="E812" s="882"/>
      <c r="F812" s="882"/>
      <c r="G812" s="882"/>
      <c r="H812" s="882"/>
      <c r="I812" s="882"/>
      <c r="J812" s="882"/>
      <c r="K812" s="882"/>
      <c r="L812" s="882"/>
      <c r="M812" s="882"/>
      <c r="N812" s="882"/>
      <c r="O812" s="882"/>
      <c r="P812" s="882"/>
      <c r="Q812" s="882"/>
    </row>
    <row r="813" spans="3:17" ht="25.15" customHeight="1" x14ac:dyDescent="0.2">
      <c r="C813" s="882"/>
      <c r="D813" s="882"/>
      <c r="E813" s="882"/>
      <c r="F813" s="882"/>
      <c r="G813" s="882"/>
      <c r="H813" s="882"/>
      <c r="I813" s="882"/>
      <c r="J813" s="882"/>
      <c r="K813" s="882"/>
      <c r="L813" s="882"/>
      <c r="M813" s="882"/>
      <c r="N813" s="882"/>
      <c r="O813" s="882"/>
      <c r="P813" s="882"/>
      <c r="Q813" s="882"/>
    </row>
    <row r="814" spans="3:17" ht="25.15" customHeight="1" x14ac:dyDescent="0.2">
      <c r="C814" s="882"/>
      <c r="D814" s="882"/>
      <c r="E814" s="882"/>
      <c r="F814" s="882"/>
      <c r="G814" s="882"/>
      <c r="H814" s="882"/>
      <c r="I814" s="882"/>
      <c r="J814" s="882"/>
      <c r="K814" s="882"/>
      <c r="L814" s="882"/>
      <c r="M814" s="882"/>
      <c r="N814" s="882"/>
      <c r="O814" s="882"/>
      <c r="P814" s="882"/>
      <c r="Q814" s="882"/>
    </row>
    <row r="815" spans="3:17" ht="25.15" customHeight="1" x14ac:dyDescent="0.2">
      <c r="C815" s="882"/>
      <c r="D815" s="882"/>
      <c r="E815" s="882"/>
      <c r="F815" s="882"/>
      <c r="G815" s="882"/>
      <c r="H815" s="882"/>
      <c r="I815" s="882"/>
      <c r="J815" s="882"/>
      <c r="K815" s="882"/>
      <c r="L815" s="882"/>
      <c r="M815" s="882"/>
      <c r="N815" s="882"/>
      <c r="O815" s="882"/>
      <c r="P815" s="882"/>
      <c r="Q815" s="882"/>
    </row>
    <row r="816" spans="3:17" ht="25.15" customHeight="1" x14ac:dyDescent="0.2">
      <c r="C816" s="882"/>
      <c r="D816" s="882"/>
      <c r="E816" s="882"/>
      <c r="F816" s="882"/>
      <c r="G816" s="882"/>
      <c r="H816" s="882"/>
      <c r="I816" s="882"/>
      <c r="J816" s="882"/>
      <c r="K816" s="882"/>
      <c r="L816" s="882"/>
      <c r="M816" s="882"/>
      <c r="N816" s="882"/>
      <c r="O816" s="882"/>
      <c r="P816" s="882"/>
      <c r="Q816" s="882"/>
    </row>
    <row r="817" spans="3:17" ht="25.15" customHeight="1" x14ac:dyDescent="0.2">
      <c r="C817" s="882"/>
      <c r="D817" s="882"/>
      <c r="E817" s="882"/>
      <c r="F817" s="882"/>
      <c r="G817" s="882"/>
      <c r="H817" s="882"/>
      <c r="I817" s="882"/>
      <c r="J817" s="882"/>
      <c r="K817" s="882"/>
      <c r="L817" s="882"/>
      <c r="M817" s="882"/>
      <c r="N817" s="882"/>
      <c r="O817" s="882"/>
      <c r="P817" s="882"/>
      <c r="Q817" s="882"/>
    </row>
    <row r="818" spans="3:17" ht="25.15" customHeight="1" x14ac:dyDescent="0.2">
      <c r="C818" s="882"/>
      <c r="D818" s="882"/>
      <c r="E818" s="882"/>
      <c r="F818" s="882"/>
      <c r="G818" s="882"/>
      <c r="H818" s="882"/>
      <c r="I818" s="882"/>
      <c r="J818" s="882"/>
      <c r="K818" s="882"/>
      <c r="L818" s="882"/>
      <c r="M818" s="882"/>
      <c r="N818" s="882"/>
      <c r="O818" s="882"/>
      <c r="P818" s="882"/>
      <c r="Q818" s="882"/>
    </row>
    <row r="819" spans="3:17" ht="25.15" customHeight="1" x14ac:dyDescent="0.2">
      <c r="C819" s="882"/>
      <c r="D819" s="882"/>
      <c r="E819" s="882"/>
      <c r="F819" s="882"/>
      <c r="G819" s="882"/>
      <c r="H819" s="882"/>
      <c r="I819" s="882"/>
      <c r="J819" s="882"/>
      <c r="K819" s="882"/>
      <c r="L819" s="882"/>
      <c r="M819" s="882"/>
      <c r="N819" s="882"/>
      <c r="O819" s="882"/>
      <c r="P819" s="882"/>
      <c r="Q819" s="882"/>
    </row>
    <row r="820" spans="3:17" ht="25.15" customHeight="1" x14ac:dyDescent="0.2">
      <c r="C820" s="882"/>
      <c r="D820" s="882"/>
      <c r="E820" s="882"/>
      <c r="F820" s="882"/>
      <c r="G820" s="882"/>
      <c r="H820" s="882"/>
      <c r="I820" s="882"/>
      <c r="J820" s="882"/>
      <c r="K820" s="882"/>
      <c r="L820" s="882"/>
      <c r="M820" s="882"/>
      <c r="N820" s="882"/>
      <c r="O820" s="882"/>
      <c r="P820" s="882"/>
      <c r="Q820" s="882"/>
    </row>
    <row r="821" spans="3:17" ht="25.15" customHeight="1" x14ac:dyDescent="0.2">
      <c r="C821" s="882"/>
      <c r="D821" s="882"/>
      <c r="E821" s="882"/>
      <c r="F821" s="882"/>
      <c r="G821" s="882"/>
      <c r="H821" s="882"/>
      <c r="I821" s="882"/>
      <c r="J821" s="882"/>
      <c r="K821" s="882"/>
      <c r="L821" s="882"/>
      <c r="M821" s="882"/>
      <c r="N821" s="882"/>
      <c r="O821" s="882"/>
      <c r="P821" s="882"/>
      <c r="Q821" s="882"/>
    </row>
    <row r="822" spans="3:17" ht="25.15" customHeight="1" x14ac:dyDescent="0.2">
      <c r="C822" s="882"/>
      <c r="D822" s="882"/>
      <c r="E822" s="882"/>
      <c r="F822" s="882"/>
      <c r="G822" s="882"/>
      <c r="H822" s="882"/>
      <c r="I822" s="882"/>
      <c r="J822" s="882"/>
      <c r="K822" s="882"/>
      <c r="L822" s="882"/>
      <c r="M822" s="882"/>
      <c r="N822" s="882"/>
      <c r="O822" s="882"/>
      <c r="P822" s="882"/>
      <c r="Q822" s="882"/>
    </row>
    <row r="823" spans="3:17" ht="25.15" customHeight="1" x14ac:dyDescent="0.2">
      <c r="C823" s="882"/>
      <c r="D823" s="882"/>
      <c r="E823" s="882"/>
      <c r="F823" s="882"/>
      <c r="G823" s="882"/>
      <c r="H823" s="882"/>
      <c r="I823" s="882"/>
      <c r="J823" s="882"/>
      <c r="K823" s="882"/>
      <c r="L823" s="882"/>
      <c r="M823" s="882"/>
      <c r="N823" s="882"/>
      <c r="O823" s="882"/>
      <c r="P823" s="882"/>
      <c r="Q823" s="882"/>
    </row>
    <row r="824" spans="3:17" ht="25.15" customHeight="1" x14ac:dyDescent="0.2">
      <c r="C824" s="882"/>
      <c r="D824" s="882"/>
      <c r="E824" s="882"/>
      <c r="F824" s="882"/>
      <c r="G824" s="882"/>
      <c r="H824" s="882"/>
      <c r="I824" s="882"/>
      <c r="J824" s="882"/>
      <c r="K824" s="882"/>
      <c r="L824" s="882"/>
      <c r="M824" s="882"/>
      <c r="N824" s="882"/>
      <c r="O824" s="882"/>
      <c r="P824" s="882"/>
      <c r="Q824" s="882"/>
    </row>
    <row r="825" spans="3:17" ht="25.15" customHeight="1" x14ac:dyDescent="0.2">
      <c r="C825" s="882"/>
      <c r="D825" s="882"/>
      <c r="E825" s="882"/>
      <c r="F825" s="882"/>
      <c r="G825" s="882"/>
      <c r="H825" s="882"/>
      <c r="I825" s="882"/>
      <c r="J825" s="882"/>
      <c r="K825" s="882"/>
      <c r="L825" s="882"/>
      <c r="M825" s="882"/>
      <c r="N825" s="882"/>
      <c r="O825" s="882"/>
      <c r="P825" s="882"/>
      <c r="Q825" s="882"/>
    </row>
    <row r="826" spans="3:17" ht="25.15" customHeight="1" x14ac:dyDescent="0.2">
      <c r="C826" s="882"/>
      <c r="D826" s="882"/>
      <c r="E826" s="882"/>
      <c r="F826" s="882"/>
      <c r="G826" s="882"/>
      <c r="H826" s="882"/>
      <c r="I826" s="882"/>
      <c r="J826" s="882"/>
      <c r="K826" s="882"/>
      <c r="L826" s="882"/>
      <c r="M826" s="882"/>
      <c r="N826" s="882"/>
      <c r="O826" s="882"/>
      <c r="P826" s="882"/>
      <c r="Q826" s="882"/>
    </row>
    <row r="827" spans="3:17" ht="25.15" customHeight="1" x14ac:dyDescent="0.2">
      <c r="C827" s="882"/>
      <c r="D827" s="882"/>
      <c r="E827" s="882"/>
      <c r="F827" s="882"/>
      <c r="G827" s="882"/>
      <c r="H827" s="882"/>
      <c r="I827" s="882"/>
      <c r="J827" s="882"/>
      <c r="K827" s="882"/>
      <c r="L827" s="882"/>
      <c r="M827" s="882"/>
      <c r="N827" s="882"/>
      <c r="O827" s="882"/>
      <c r="P827" s="882"/>
      <c r="Q827" s="882"/>
    </row>
    <row r="828" spans="3:17" ht="25.15" customHeight="1" x14ac:dyDescent="0.2">
      <c r="C828" s="882"/>
      <c r="D828" s="882"/>
      <c r="E828" s="882"/>
      <c r="F828" s="882"/>
      <c r="G828" s="882"/>
      <c r="H828" s="882"/>
      <c r="I828" s="882"/>
      <c r="J828" s="882"/>
      <c r="K828" s="882"/>
      <c r="L828" s="882"/>
      <c r="M828" s="882"/>
      <c r="N828" s="882"/>
      <c r="O828" s="882"/>
      <c r="P828" s="882"/>
      <c r="Q828" s="882"/>
    </row>
    <row r="829" spans="3:17" ht="25.15" customHeight="1" x14ac:dyDescent="0.2">
      <c r="C829" s="882"/>
      <c r="D829" s="882"/>
      <c r="E829" s="882"/>
      <c r="F829" s="882"/>
      <c r="G829" s="882"/>
      <c r="H829" s="882"/>
      <c r="I829" s="882"/>
      <c r="J829" s="882"/>
      <c r="K829" s="882"/>
      <c r="L829" s="882"/>
      <c r="M829" s="882"/>
      <c r="N829" s="882"/>
      <c r="O829" s="882"/>
      <c r="P829" s="882"/>
      <c r="Q829" s="882"/>
    </row>
    <row r="830" spans="3:17" ht="25.15" customHeight="1" x14ac:dyDescent="0.2">
      <c r="C830" s="882"/>
      <c r="D830" s="882"/>
      <c r="E830" s="882"/>
      <c r="F830" s="882"/>
      <c r="G830" s="882"/>
      <c r="H830" s="882"/>
      <c r="I830" s="882"/>
      <c r="J830" s="882"/>
      <c r="K830" s="882"/>
      <c r="L830" s="882"/>
      <c r="M830" s="882"/>
      <c r="N830" s="882"/>
      <c r="O830" s="882"/>
      <c r="P830" s="882"/>
      <c r="Q830" s="882"/>
    </row>
    <row r="831" spans="3:17" ht="25.15" customHeight="1" x14ac:dyDescent="0.2">
      <c r="C831" s="882"/>
      <c r="D831" s="882"/>
      <c r="E831" s="882"/>
      <c r="F831" s="882"/>
      <c r="G831" s="882"/>
      <c r="H831" s="882"/>
      <c r="I831" s="882"/>
      <c r="J831" s="882"/>
      <c r="K831" s="882"/>
      <c r="L831" s="882"/>
      <c r="M831" s="882"/>
      <c r="N831" s="882"/>
      <c r="O831" s="882"/>
      <c r="P831" s="882"/>
      <c r="Q831" s="882"/>
    </row>
    <row r="832" spans="3:17" ht="25.15" customHeight="1" x14ac:dyDescent="0.2">
      <c r="C832" s="882"/>
      <c r="D832" s="882"/>
      <c r="E832" s="882"/>
      <c r="F832" s="882"/>
      <c r="G832" s="882"/>
      <c r="H832" s="882"/>
      <c r="I832" s="882"/>
      <c r="J832" s="882"/>
      <c r="K832" s="882"/>
      <c r="L832" s="882"/>
      <c r="M832" s="882"/>
      <c r="N832" s="882"/>
      <c r="O832" s="882"/>
      <c r="P832" s="882"/>
      <c r="Q832" s="882"/>
    </row>
    <row r="833" spans="3:17" ht="25.15" customHeight="1" x14ac:dyDescent="0.2">
      <c r="C833" s="882"/>
      <c r="D833" s="882"/>
      <c r="E833" s="882"/>
      <c r="F833" s="882"/>
      <c r="G833" s="882"/>
      <c r="H833" s="882"/>
      <c r="I833" s="882"/>
      <c r="J833" s="882"/>
      <c r="K833" s="882"/>
      <c r="L833" s="882"/>
      <c r="M833" s="882"/>
      <c r="N833" s="882"/>
      <c r="O833" s="882"/>
      <c r="P833" s="882"/>
      <c r="Q833" s="882"/>
    </row>
    <row r="834" spans="3:17" ht="25.15" customHeight="1" x14ac:dyDescent="0.2">
      <c r="C834" s="882"/>
      <c r="D834" s="882"/>
      <c r="E834" s="882"/>
      <c r="F834" s="882"/>
      <c r="G834" s="882"/>
      <c r="H834" s="882"/>
      <c r="I834" s="882"/>
      <c r="J834" s="882"/>
      <c r="K834" s="882"/>
      <c r="L834" s="882"/>
      <c r="M834" s="882"/>
      <c r="N834" s="882"/>
      <c r="O834" s="882"/>
      <c r="P834" s="882"/>
      <c r="Q834" s="882"/>
    </row>
    <row r="835" spans="3:17" ht="25.15" customHeight="1" x14ac:dyDescent="0.2">
      <c r="C835" s="882"/>
      <c r="D835" s="882"/>
      <c r="E835" s="882"/>
      <c r="F835" s="882"/>
      <c r="G835" s="882"/>
      <c r="H835" s="882"/>
      <c r="I835" s="882"/>
      <c r="J835" s="882"/>
      <c r="K835" s="882"/>
      <c r="L835" s="882"/>
      <c r="M835" s="882"/>
      <c r="N835" s="882"/>
      <c r="O835" s="882"/>
      <c r="P835" s="882"/>
      <c r="Q835" s="882"/>
    </row>
    <row r="836" spans="3:17" ht="25.15" customHeight="1" x14ac:dyDescent="0.2">
      <c r="C836" s="882"/>
      <c r="D836" s="882"/>
      <c r="E836" s="882"/>
      <c r="F836" s="882"/>
      <c r="G836" s="882"/>
      <c r="H836" s="882"/>
      <c r="I836" s="882"/>
      <c r="J836" s="882"/>
      <c r="K836" s="882"/>
      <c r="L836" s="882"/>
      <c r="M836" s="882"/>
      <c r="N836" s="882"/>
      <c r="O836" s="882"/>
      <c r="P836" s="882"/>
      <c r="Q836" s="882"/>
    </row>
    <row r="837" spans="3:17" ht="25.15" customHeight="1" x14ac:dyDescent="0.2">
      <c r="C837" s="882"/>
      <c r="D837" s="882"/>
      <c r="E837" s="882"/>
      <c r="F837" s="882"/>
      <c r="G837" s="882"/>
      <c r="H837" s="882"/>
      <c r="I837" s="882"/>
      <c r="J837" s="882"/>
      <c r="K837" s="882"/>
      <c r="L837" s="882"/>
      <c r="M837" s="882"/>
      <c r="N837" s="882"/>
      <c r="O837" s="882"/>
      <c r="P837" s="882"/>
      <c r="Q837" s="882"/>
    </row>
    <row r="838" spans="3:17" ht="25.15" customHeight="1" x14ac:dyDescent="0.2">
      <c r="C838" s="882"/>
      <c r="D838" s="882"/>
      <c r="E838" s="882"/>
      <c r="F838" s="882"/>
      <c r="G838" s="882"/>
      <c r="H838" s="882"/>
      <c r="I838" s="882"/>
      <c r="J838" s="882"/>
      <c r="K838" s="882"/>
      <c r="L838" s="882"/>
      <c r="M838" s="882"/>
      <c r="N838" s="882"/>
      <c r="O838" s="882"/>
      <c r="P838" s="882"/>
      <c r="Q838" s="882"/>
    </row>
    <row r="839" spans="3:17" ht="25.15" customHeight="1" x14ac:dyDescent="0.2">
      <c r="C839" s="882"/>
      <c r="D839" s="882"/>
      <c r="E839" s="882"/>
      <c r="F839" s="882"/>
      <c r="G839" s="882"/>
      <c r="H839" s="882"/>
      <c r="I839" s="882"/>
      <c r="J839" s="882"/>
      <c r="K839" s="882"/>
      <c r="L839" s="882"/>
      <c r="M839" s="882"/>
      <c r="N839" s="882"/>
      <c r="O839" s="882"/>
      <c r="P839" s="882"/>
      <c r="Q839" s="882"/>
    </row>
    <row r="840" spans="3:17" ht="25.15" customHeight="1" x14ac:dyDescent="0.2">
      <c r="C840" s="882"/>
      <c r="D840" s="882"/>
      <c r="E840" s="882"/>
      <c r="F840" s="882"/>
      <c r="G840" s="882"/>
      <c r="H840" s="882"/>
      <c r="I840" s="882"/>
      <c r="J840" s="882"/>
      <c r="K840" s="882"/>
      <c r="L840" s="882"/>
      <c r="M840" s="882"/>
      <c r="N840" s="882"/>
      <c r="O840" s="882"/>
      <c r="P840" s="882"/>
      <c r="Q840" s="882"/>
    </row>
    <row r="841" spans="3:17" ht="25.15" customHeight="1" x14ac:dyDescent="0.2">
      <c r="C841" s="882"/>
      <c r="D841" s="882"/>
      <c r="E841" s="882"/>
      <c r="F841" s="882"/>
      <c r="G841" s="882"/>
      <c r="H841" s="882"/>
      <c r="I841" s="882"/>
      <c r="J841" s="882"/>
      <c r="K841" s="882"/>
      <c r="L841" s="882"/>
      <c r="M841" s="882"/>
      <c r="N841" s="882"/>
      <c r="O841" s="882"/>
      <c r="P841" s="882"/>
      <c r="Q841" s="882"/>
    </row>
    <row r="842" spans="3:17" ht="25.15" customHeight="1" x14ac:dyDescent="0.2">
      <c r="C842" s="882"/>
      <c r="D842" s="882"/>
      <c r="E842" s="882"/>
      <c r="F842" s="882"/>
      <c r="G842" s="882"/>
      <c r="H842" s="882"/>
      <c r="I842" s="882"/>
      <c r="J842" s="882"/>
      <c r="K842" s="882"/>
      <c r="L842" s="882"/>
      <c r="M842" s="882"/>
      <c r="N842" s="882"/>
      <c r="O842" s="882"/>
      <c r="P842" s="882"/>
      <c r="Q842" s="882"/>
    </row>
    <row r="843" spans="3:17" ht="25.15" customHeight="1" x14ac:dyDescent="0.2">
      <c r="C843" s="882"/>
      <c r="D843" s="882"/>
      <c r="E843" s="882"/>
      <c r="F843" s="882"/>
      <c r="G843" s="882"/>
      <c r="H843" s="882"/>
      <c r="I843" s="882"/>
      <c r="J843" s="882"/>
      <c r="K843" s="882"/>
      <c r="L843" s="882"/>
      <c r="M843" s="882"/>
      <c r="N843" s="882"/>
      <c r="O843" s="882"/>
      <c r="P843" s="882"/>
      <c r="Q843" s="882"/>
    </row>
    <row r="844" spans="3:17" ht="25.15" customHeight="1" x14ac:dyDescent="0.2">
      <c r="C844" s="882"/>
      <c r="D844" s="882"/>
      <c r="E844" s="882"/>
      <c r="F844" s="882"/>
      <c r="G844" s="882"/>
      <c r="H844" s="882"/>
      <c r="I844" s="882"/>
      <c r="J844" s="882"/>
      <c r="K844" s="882"/>
      <c r="L844" s="882"/>
      <c r="M844" s="882"/>
      <c r="N844" s="882"/>
      <c r="O844" s="882"/>
      <c r="P844" s="882"/>
      <c r="Q844" s="882"/>
    </row>
    <row r="845" spans="3:17" ht="25.15" customHeight="1" x14ac:dyDescent="0.2">
      <c r="C845" s="882"/>
      <c r="D845" s="882"/>
      <c r="E845" s="882"/>
      <c r="F845" s="882"/>
      <c r="G845" s="882"/>
      <c r="H845" s="882"/>
      <c r="I845" s="882"/>
      <c r="J845" s="882"/>
      <c r="K845" s="882"/>
      <c r="L845" s="882"/>
      <c r="M845" s="882"/>
      <c r="N845" s="882"/>
      <c r="O845" s="882"/>
      <c r="P845" s="882"/>
      <c r="Q845" s="882"/>
    </row>
    <row r="846" spans="3:17" ht="25.15" customHeight="1" x14ac:dyDescent="0.2">
      <c r="C846" s="882"/>
      <c r="D846" s="882"/>
      <c r="E846" s="882"/>
      <c r="F846" s="882"/>
      <c r="G846" s="882"/>
      <c r="H846" s="882"/>
      <c r="I846" s="882"/>
      <c r="J846" s="882"/>
      <c r="K846" s="882"/>
      <c r="L846" s="882"/>
      <c r="M846" s="882"/>
      <c r="N846" s="882"/>
      <c r="O846" s="882"/>
      <c r="P846" s="882"/>
      <c r="Q846" s="882"/>
    </row>
    <row r="847" spans="3:17" ht="25.15" customHeight="1" x14ac:dyDescent="0.2">
      <c r="C847" s="882"/>
      <c r="D847" s="882"/>
      <c r="E847" s="882"/>
      <c r="F847" s="882"/>
      <c r="G847" s="882"/>
      <c r="H847" s="882"/>
      <c r="I847" s="882"/>
      <c r="J847" s="882"/>
      <c r="K847" s="882"/>
      <c r="L847" s="882"/>
      <c r="M847" s="882"/>
      <c r="N847" s="882"/>
      <c r="O847" s="882"/>
      <c r="P847" s="882"/>
      <c r="Q847" s="882"/>
    </row>
    <row r="848" spans="3:17" ht="25.15" customHeight="1" x14ac:dyDescent="0.2">
      <c r="C848" s="882"/>
      <c r="D848" s="882"/>
      <c r="E848" s="882"/>
      <c r="F848" s="882"/>
      <c r="G848" s="882"/>
      <c r="H848" s="882"/>
      <c r="I848" s="882"/>
      <c r="J848" s="882"/>
      <c r="K848" s="882"/>
      <c r="L848" s="882"/>
      <c r="M848" s="882"/>
      <c r="N848" s="882"/>
      <c r="O848" s="882"/>
      <c r="P848" s="882"/>
      <c r="Q848" s="882"/>
    </row>
    <row r="849" spans="3:17" ht="25.15" customHeight="1" x14ac:dyDescent="0.2">
      <c r="C849" s="882"/>
      <c r="D849" s="882"/>
      <c r="E849" s="882"/>
      <c r="F849" s="882"/>
      <c r="G849" s="882"/>
      <c r="H849" s="882"/>
      <c r="I849" s="882"/>
      <c r="J849" s="882"/>
      <c r="K849" s="882"/>
      <c r="L849" s="882"/>
      <c r="M849" s="882"/>
      <c r="N849" s="882"/>
      <c r="O849" s="882"/>
      <c r="P849" s="882"/>
      <c r="Q849" s="882"/>
    </row>
    <row r="850" spans="3:17" ht="25.15" customHeight="1" x14ac:dyDescent="0.2">
      <c r="C850" s="882"/>
      <c r="D850" s="882"/>
      <c r="E850" s="882"/>
      <c r="F850" s="882"/>
      <c r="G850" s="882"/>
      <c r="H850" s="882"/>
      <c r="I850" s="882"/>
      <c r="J850" s="882"/>
      <c r="K850" s="882"/>
      <c r="L850" s="882"/>
      <c r="M850" s="882"/>
      <c r="N850" s="882"/>
      <c r="O850" s="882"/>
      <c r="P850" s="882"/>
      <c r="Q850" s="882"/>
    </row>
    <row r="851" spans="3:17" ht="25.15" customHeight="1" x14ac:dyDescent="0.2">
      <c r="C851" s="882"/>
      <c r="D851" s="882"/>
      <c r="E851" s="882"/>
      <c r="F851" s="882"/>
      <c r="G851" s="882"/>
      <c r="H851" s="882"/>
      <c r="I851" s="882"/>
      <c r="J851" s="882"/>
      <c r="K851" s="882"/>
      <c r="L851" s="882"/>
      <c r="M851" s="882"/>
      <c r="N851" s="882"/>
      <c r="O851" s="882"/>
      <c r="P851" s="882"/>
      <c r="Q851" s="882"/>
    </row>
    <row r="852" spans="3:17" ht="25.15" customHeight="1" x14ac:dyDescent="0.2">
      <c r="C852" s="882"/>
      <c r="D852" s="882"/>
      <c r="E852" s="882"/>
      <c r="F852" s="882"/>
      <c r="G852" s="882"/>
      <c r="H852" s="882"/>
      <c r="I852" s="882"/>
      <c r="J852" s="882"/>
      <c r="K852" s="882"/>
      <c r="L852" s="882"/>
      <c r="M852" s="882"/>
      <c r="N852" s="882"/>
      <c r="O852" s="882"/>
      <c r="P852" s="882"/>
      <c r="Q852" s="882"/>
    </row>
    <row r="853" spans="3:17" ht="25.15" customHeight="1" x14ac:dyDescent="0.2">
      <c r="C853" s="882"/>
      <c r="D853" s="882"/>
      <c r="E853" s="882"/>
      <c r="F853" s="882"/>
      <c r="G853" s="882"/>
      <c r="H853" s="882"/>
      <c r="I853" s="882"/>
      <c r="J853" s="882"/>
      <c r="K853" s="882"/>
      <c r="L853" s="882"/>
      <c r="M853" s="882"/>
      <c r="N853" s="882"/>
      <c r="O853" s="882"/>
      <c r="P853" s="882"/>
      <c r="Q853" s="882"/>
    </row>
    <row r="854" spans="3:17" ht="25.15" customHeight="1" x14ac:dyDescent="0.2">
      <c r="C854" s="882"/>
      <c r="D854" s="882"/>
      <c r="E854" s="882"/>
      <c r="F854" s="882"/>
      <c r="G854" s="882"/>
      <c r="H854" s="882"/>
      <c r="I854" s="882"/>
      <c r="J854" s="882"/>
      <c r="K854" s="882"/>
      <c r="L854" s="882"/>
      <c r="M854" s="882"/>
      <c r="N854" s="882"/>
      <c r="O854" s="882"/>
      <c r="P854" s="882"/>
      <c r="Q854" s="882"/>
    </row>
    <row r="855" spans="3:17" ht="25.15" customHeight="1" x14ac:dyDescent="0.2">
      <c r="C855" s="882"/>
      <c r="D855" s="882"/>
      <c r="E855" s="882"/>
      <c r="F855" s="882"/>
      <c r="G855" s="882"/>
      <c r="H855" s="882"/>
      <c r="I855" s="882"/>
      <c r="J855" s="882"/>
      <c r="K855" s="882"/>
      <c r="L855" s="882"/>
      <c r="M855" s="882"/>
      <c r="N855" s="882"/>
      <c r="O855" s="882"/>
      <c r="P855" s="882"/>
      <c r="Q855" s="882"/>
    </row>
    <row r="856" spans="3:17" ht="25.15" customHeight="1" x14ac:dyDescent="0.2">
      <c r="C856" s="882"/>
      <c r="D856" s="882"/>
      <c r="E856" s="882"/>
      <c r="F856" s="882"/>
      <c r="G856" s="882"/>
      <c r="H856" s="882"/>
      <c r="I856" s="882"/>
      <c r="J856" s="882"/>
      <c r="K856" s="882"/>
      <c r="L856" s="882"/>
      <c r="M856" s="882"/>
      <c r="N856" s="882"/>
      <c r="O856" s="882"/>
      <c r="P856" s="882"/>
      <c r="Q856" s="882"/>
    </row>
    <row r="857" spans="3:17" ht="25.15" customHeight="1" x14ac:dyDescent="0.2">
      <c r="C857" s="882"/>
      <c r="D857" s="882"/>
      <c r="E857" s="882"/>
      <c r="F857" s="882"/>
      <c r="G857" s="882"/>
      <c r="H857" s="882"/>
      <c r="I857" s="882"/>
      <c r="J857" s="882"/>
      <c r="K857" s="882"/>
      <c r="L857" s="882"/>
      <c r="M857" s="882"/>
      <c r="N857" s="882"/>
      <c r="O857" s="882"/>
      <c r="P857" s="882"/>
      <c r="Q857" s="882"/>
    </row>
    <row r="858" spans="3:17" ht="25.15" customHeight="1" x14ac:dyDescent="0.2">
      <c r="C858" s="882"/>
      <c r="D858" s="882"/>
      <c r="E858" s="882"/>
      <c r="F858" s="882"/>
      <c r="G858" s="882"/>
      <c r="H858" s="882"/>
      <c r="I858" s="882"/>
      <c r="J858" s="882"/>
      <c r="K858" s="882"/>
      <c r="L858" s="882"/>
      <c r="M858" s="882"/>
      <c r="N858" s="882"/>
      <c r="O858" s="882"/>
      <c r="P858" s="882"/>
      <c r="Q858" s="882"/>
    </row>
    <row r="859" spans="3:17" ht="25.15" customHeight="1" x14ac:dyDescent="0.2">
      <c r="C859" s="882"/>
      <c r="D859" s="882"/>
      <c r="E859" s="882"/>
      <c r="F859" s="882"/>
      <c r="G859" s="882"/>
      <c r="H859" s="882"/>
      <c r="I859" s="882"/>
      <c r="J859" s="882"/>
      <c r="K859" s="882"/>
      <c r="L859" s="882"/>
      <c r="M859" s="882"/>
      <c r="N859" s="882"/>
      <c r="O859" s="882"/>
      <c r="P859" s="882"/>
      <c r="Q859" s="882"/>
    </row>
    <row r="860" spans="3:17" ht="25.15" customHeight="1" x14ac:dyDescent="0.2">
      <c r="C860" s="882"/>
      <c r="D860" s="882"/>
      <c r="E860" s="882"/>
      <c r="F860" s="882"/>
      <c r="G860" s="882"/>
      <c r="H860" s="882"/>
      <c r="I860" s="882"/>
      <c r="J860" s="882"/>
      <c r="K860" s="882"/>
      <c r="L860" s="882"/>
      <c r="M860" s="882"/>
      <c r="N860" s="882"/>
      <c r="O860" s="882"/>
      <c r="P860" s="882"/>
      <c r="Q860" s="882"/>
    </row>
    <row r="861" spans="3:17" ht="25.15" customHeight="1" x14ac:dyDescent="0.2">
      <c r="C861" s="882"/>
      <c r="D861" s="882"/>
      <c r="E861" s="882"/>
      <c r="F861" s="882"/>
      <c r="G861" s="882"/>
      <c r="H861" s="882"/>
      <c r="I861" s="882"/>
      <c r="J861" s="882"/>
      <c r="K861" s="882"/>
      <c r="L861" s="882"/>
      <c r="M861" s="882"/>
      <c r="N861" s="882"/>
      <c r="O861" s="882"/>
      <c r="P861" s="882"/>
      <c r="Q861" s="882"/>
    </row>
    <row r="862" spans="3:17" ht="25.15" customHeight="1" x14ac:dyDescent="0.2">
      <c r="C862" s="882"/>
      <c r="D862" s="882"/>
      <c r="E862" s="882"/>
      <c r="F862" s="882"/>
      <c r="G862" s="882"/>
      <c r="H862" s="882"/>
      <c r="I862" s="882"/>
      <c r="J862" s="882"/>
      <c r="K862" s="882"/>
      <c r="L862" s="882"/>
      <c r="M862" s="882"/>
      <c r="N862" s="882"/>
      <c r="O862" s="882"/>
      <c r="P862" s="882"/>
      <c r="Q862" s="882"/>
    </row>
    <row r="863" spans="3:17" ht="25.15" customHeight="1" x14ac:dyDescent="0.2">
      <c r="C863" s="882"/>
      <c r="D863" s="882"/>
      <c r="E863" s="882"/>
      <c r="F863" s="882"/>
      <c r="G863" s="882"/>
      <c r="H863" s="882"/>
      <c r="I863" s="882"/>
      <c r="J863" s="882"/>
      <c r="K863" s="882"/>
      <c r="L863" s="882"/>
      <c r="M863" s="882"/>
      <c r="N863" s="882"/>
      <c r="O863" s="882"/>
      <c r="P863" s="882"/>
      <c r="Q863" s="882"/>
    </row>
    <row r="864" spans="3:17" ht="25.15" customHeight="1" x14ac:dyDescent="0.2">
      <c r="C864" s="882"/>
      <c r="D864" s="882"/>
      <c r="E864" s="882"/>
      <c r="F864" s="882"/>
      <c r="G864" s="882"/>
      <c r="H864" s="882"/>
      <c r="I864" s="882"/>
      <c r="J864" s="882"/>
      <c r="K864" s="882"/>
      <c r="L864" s="882"/>
      <c r="M864" s="882"/>
      <c r="N864" s="882"/>
      <c r="O864" s="882"/>
      <c r="P864" s="882"/>
      <c r="Q864" s="882"/>
    </row>
    <row r="865" spans="3:17" ht="25.15" customHeight="1" x14ac:dyDescent="0.2">
      <c r="C865" s="882"/>
      <c r="D865" s="882"/>
      <c r="E865" s="882"/>
      <c r="F865" s="882"/>
      <c r="G865" s="882"/>
      <c r="H865" s="882"/>
      <c r="I865" s="882"/>
      <c r="J865" s="882"/>
      <c r="K865" s="882"/>
      <c r="L865" s="882"/>
      <c r="M865" s="882"/>
      <c r="N865" s="882"/>
      <c r="O865" s="882"/>
      <c r="P865" s="882"/>
      <c r="Q865" s="882"/>
    </row>
    <row r="866" spans="3:17" ht="25.15" customHeight="1" x14ac:dyDescent="0.2">
      <c r="C866" s="882"/>
      <c r="D866" s="882"/>
      <c r="E866" s="882"/>
      <c r="F866" s="882"/>
      <c r="G866" s="882"/>
      <c r="H866" s="882"/>
      <c r="I866" s="882"/>
      <c r="J866" s="882"/>
      <c r="K866" s="882"/>
      <c r="L866" s="882"/>
      <c r="M866" s="882"/>
      <c r="N866" s="882"/>
      <c r="O866" s="882"/>
      <c r="P866" s="882"/>
      <c r="Q866" s="882"/>
    </row>
    <row r="867" spans="3:17" ht="25.15" customHeight="1" x14ac:dyDescent="0.2">
      <c r="C867" s="882"/>
      <c r="D867" s="882"/>
      <c r="E867" s="882"/>
      <c r="F867" s="882"/>
      <c r="G867" s="882"/>
      <c r="H867" s="882"/>
      <c r="I867" s="882"/>
      <c r="J867" s="882"/>
      <c r="K867" s="882"/>
      <c r="L867" s="882"/>
      <c r="M867" s="882"/>
      <c r="N867" s="882"/>
      <c r="O867" s="882"/>
      <c r="P867" s="882"/>
      <c r="Q867" s="882"/>
    </row>
    <row r="868" spans="3:17" ht="25.15" customHeight="1" x14ac:dyDescent="0.2">
      <c r="C868" s="882"/>
      <c r="D868" s="882"/>
      <c r="E868" s="882"/>
      <c r="F868" s="882"/>
      <c r="G868" s="882"/>
      <c r="H868" s="882"/>
      <c r="I868" s="882"/>
      <c r="J868" s="882"/>
      <c r="K868" s="882"/>
      <c r="L868" s="882"/>
      <c r="M868" s="882"/>
      <c r="N868" s="882"/>
      <c r="O868" s="882"/>
      <c r="P868" s="882"/>
      <c r="Q868" s="882"/>
    </row>
    <row r="869" spans="3:17" ht="25.15" customHeight="1" x14ac:dyDescent="0.2">
      <c r="C869" s="882"/>
      <c r="D869" s="882"/>
      <c r="E869" s="882"/>
      <c r="F869" s="882"/>
      <c r="G869" s="882"/>
      <c r="H869" s="882"/>
      <c r="I869" s="882"/>
      <c r="J869" s="882"/>
      <c r="K869" s="882"/>
      <c r="L869" s="882"/>
      <c r="M869" s="882"/>
      <c r="N869" s="882"/>
      <c r="O869" s="882"/>
      <c r="P869" s="882"/>
      <c r="Q869" s="882"/>
    </row>
    <row r="870" spans="3:17" ht="25.15" customHeight="1" x14ac:dyDescent="0.2">
      <c r="C870" s="882"/>
      <c r="D870" s="882"/>
      <c r="E870" s="882"/>
      <c r="F870" s="882"/>
      <c r="G870" s="882"/>
      <c r="H870" s="882"/>
      <c r="I870" s="882"/>
      <c r="J870" s="882"/>
      <c r="K870" s="882"/>
      <c r="L870" s="882"/>
      <c r="M870" s="882"/>
      <c r="N870" s="882"/>
      <c r="O870" s="882"/>
      <c r="P870" s="882"/>
      <c r="Q870" s="882"/>
    </row>
    <row r="871" spans="3:17" ht="25.15" customHeight="1" x14ac:dyDescent="0.2">
      <c r="C871" s="882"/>
      <c r="D871" s="882"/>
      <c r="E871" s="882"/>
      <c r="F871" s="882"/>
      <c r="G871" s="882"/>
      <c r="H871" s="882"/>
      <c r="I871" s="882"/>
      <c r="J871" s="882"/>
      <c r="K871" s="882"/>
      <c r="L871" s="882"/>
      <c r="M871" s="882"/>
      <c r="N871" s="882"/>
      <c r="O871" s="882"/>
      <c r="P871" s="882"/>
      <c r="Q871" s="882"/>
    </row>
    <row r="872" spans="3:17" ht="25.15" customHeight="1" x14ac:dyDescent="0.2">
      <c r="C872" s="882"/>
      <c r="D872" s="882"/>
      <c r="E872" s="882"/>
      <c r="F872" s="882"/>
      <c r="G872" s="882"/>
      <c r="H872" s="882"/>
      <c r="I872" s="882"/>
      <c r="J872" s="882"/>
      <c r="K872" s="882"/>
      <c r="L872" s="882"/>
      <c r="M872" s="882"/>
      <c r="N872" s="882"/>
      <c r="O872" s="882"/>
      <c r="P872" s="882"/>
      <c r="Q872" s="882"/>
    </row>
    <row r="873" spans="3:17" ht="25.15" customHeight="1" x14ac:dyDescent="0.2">
      <c r="C873" s="882"/>
      <c r="D873" s="882"/>
      <c r="E873" s="882"/>
      <c r="F873" s="882"/>
      <c r="G873" s="882"/>
      <c r="H873" s="882"/>
      <c r="I873" s="882"/>
      <c r="J873" s="882"/>
      <c r="K873" s="882"/>
      <c r="L873" s="882"/>
      <c r="M873" s="882"/>
      <c r="N873" s="882"/>
      <c r="O873" s="882"/>
      <c r="P873" s="882"/>
      <c r="Q873" s="882"/>
    </row>
    <row r="874" spans="3:17" ht="25.15" customHeight="1" x14ac:dyDescent="0.2">
      <c r="C874" s="882"/>
      <c r="D874" s="882"/>
      <c r="E874" s="882"/>
      <c r="F874" s="882"/>
      <c r="G874" s="882"/>
      <c r="H874" s="882"/>
      <c r="I874" s="882"/>
      <c r="J874" s="882"/>
      <c r="K874" s="882"/>
      <c r="L874" s="882"/>
      <c r="M874" s="882"/>
      <c r="N874" s="882"/>
      <c r="O874" s="882"/>
      <c r="P874" s="882"/>
      <c r="Q874" s="882"/>
    </row>
    <row r="875" spans="3:17" ht="25.15" customHeight="1" x14ac:dyDescent="0.2">
      <c r="C875" s="882"/>
      <c r="D875" s="882"/>
      <c r="E875" s="882"/>
      <c r="F875" s="882"/>
      <c r="G875" s="882"/>
      <c r="H875" s="882"/>
      <c r="I875" s="882"/>
      <c r="J875" s="882"/>
      <c r="K875" s="882"/>
      <c r="L875" s="882"/>
      <c r="M875" s="882"/>
      <c r="N875" s="882"/>
      <c r="O875" s="882"/>
      <c r="P875" s="882"/>
      <c r="Q875" s="882"/>
    </row>
    <row r="876" spans="3:17" ht="25.15" customHeight="1" x14ac:dyDescent="0.2">
      <c r="C876" s="882"/>
      <c r="D876" s="882"/>
      <c r="E876" s="882"/>
      <c r="F876" s="882"/>
      <c r="G876" s="882"/>
      <c r="H876" s="882"/>
      <c r="I876" s="882"/>
      <c r="J876" s="882"/>
      <c r="K876" s="882"/>
      <c r="L876" s="882"/>
      <c r="M876" s="882"/>
      <c r="N876" s="882"/>
      <c r="O876" s="882"/>
      <c r="P876" s="882"/>
      <c r="Q876" s="882"/>
    </row>
    <row r="877" spans="3:17" ht="25.15" customHeight="1" x14ac:dyDescent="0.2">
      <c r="C877" s="882"/>
      <c r="D877" s="882"/>
      <c r="E877" s="882"/>
      <c r="F877" s="882"/>
      <c r="G877" s="882"/>
      <c r="H877" s="882"/>
      <c r="I877" s="882"/>
      <c r="J877" s="882"/>
      <c r="K877" s="882"/>
      <c r="L877" s="882"/>
      <c r="M877" s="882"/>
      <c r="N877" s="882"/>
      <c r="O877" s="882"/>
      <c r="P877" s="882"/>
      <c r="Q877" s="882"/>
    </row>
    <row r="878" spans="3:17" ht="25.15" customHeight="1" x14ac:dyDescent="0.2">
      <c r="C878" s="882"/>
      <c r="D878" s="882"/>
      <c r="E878" s="882"/>
      <c r="F878" s="882"/>
      <c r="G878" s="882"/>
      <c r="H878" s="882"/>
      <c r="I878" s="882"/>
      <c r="J878" s="882"/>
      <c r="K878" s="882"/>
      <c r="L878" s="882"/>
      <c r="M878" s="882"/>
      <c r="N878" s="882"/>
      <c r="O878" s="882"/>
      <c r="P878" s="882"/>
      <c r="Q878" s="882"/>
    </row>
    <row r="879" spans="3:17" ht="25.15" customHeight="1" x14ac:dyDescent="0.2">
      <c r="C879" s="882"/>
      <c r="D879" s="882"/>
      <c r="E879" s="882"/>
      <c r="F879" s="882"/>
      <c r="G879" s="882"/>
      <c r="H879" s="882"/>
      <c r="I879" s="882"/>
      <c r="J879" s="882"/>
      <c r="K879" s="882"/>
      <c r="L879" s="882"/>
      <c r="M879" s="882"/>
      <c r="N879" s="882"/>
      <c r="O879" s="882"/>
      <c r="P879" s="882"/>
      <c r="Q879" s="882"/>
    </row>
    <row r="880" spans="3:17" ht="25.15" customHeight="1" x14ac:dyDescent="0.2">
      <c r="C880" s="882"/>
      <c r="D880" s="882"/>
      <c r="E880" s="882"/>
      <c r="F880" s="882"/>
      <c r="G880" s="882"/>
      <c r="H880" s="882"/>
      <c r="I880" s="882"/>
      <c r="J880" s="882"/>
      <c r="K880" s="882"/>
      <c r="L880" s="882"/>
      <c r="M880" s="882"/>
      <c r="N880" s="882"/>
      <c r="O880" s="882"/>
      <c r="P880" s="882"/>
      <c r="Q880" s="882"/>
    </row>
    <row r="881" spans="3:17" ht="25.15" customHeight="1" x14ac:dyDescent="0.2">
      <c r="C881" s="882"/>
      <c r="D881" s="882"/>
      <c r="E881" s="882"/>
      <c r="F881" s="882"/>
      <c r="G881" s="882"/>
      <c r="H881" s="882"/>
      <c r="I881" s="882"/>
      <c r="J881" s="882"/>
      <c r="K881" s="882"/>
      <c r="L881" s="882"/>
      <c r="M881" s="882"/>
      <c r="N881" s="882"/>
      <c r="O881" s="882"/>
      <c r="P881" s="882"/>
      <c r="Q881" s="882"/>
    </row>
    <row r="882" spans="3:17" ht="25.15" customHeight="1" x14ac:dyDescent="0.2">
      <c r="C882" s="882"/>
      <c r="D882" s="882"/>
      <c r="E882" s="882"/>
      <c r="F882" s="882"/>
      <c r="G882" s="882"/>
      <c r="H882" s="882"/>
      <c r="I882" s="882"/>
      <c r="J882" s="882"/>
      <c r="K882" s="882"/>
      <c r="L882" s="882"/>
      <c r="M882" s="882"/>
      <c r="N882" s="882"/>
      <c r="O882" s="882"/>
      <c r="P882" s="882"/>
      <c r="Q882" s="882"/>
    </row>
    <row r="883" spans="3:17" ht="25.15" customHeight="1" x14ac:dyDescent="0.2">
      <c r="C883" s="882"/>
      <c r="D883" s="882"/>
      <c r="E883" s="882"/>
      <c r="F883" s="882"/>
      <c r="G883" s="882"/>
      <c r="H883" s="882"/>
      <c r="I883" s="882"/>
      <c r="J883" s="882"/>
      <c r="K883" s="882"/>
      <c r="L883" s="882"/>
      <c r="M883" s="882"/>
      <c r="N883" s="882"/>
      <c r="O883" s="882"/>
      <c r="P883" s="882"/>
      <c r="Q883" s="882"/>
    </row>
    <row r="884" spans="3:17" ht="25.15" customHeight="1" x14ac:dyDescent="0.2">
      <c r="C884" s="882"/>
      <c r="D884" s="882"/>
      <c r="E884" s="882"/>
      <c r="F884" s="882"/>
      <c r="G884" s="882"/>
      <c r="H884" s="882"/>
      <c r="I884" s="882"/>
      <c r="J884" s="882"/>
      <c r="K884" s="882"/>
      <c r="L884" s="882"/>
      <c r="M884" s="882"/>
      <c r="N884" s="882"/>
      <c r="O884" s="882"/>
      <c r="P884" s="882"/>
      <c r="Q884" s="882"/>
    </row>
    <row r="885" spans="3:17" ht="25.15" customHeight="1" x14ac:dyDescent="0.2">
      <c r="C885" s="882"/>
      <c r="D885" s="882"/>
      <c r="E885" s="882"/>
      <c r="F885" s="882"/>
      <c r="G885" s="882"/>
      <c r="H885" s="882"/>
      <c r="I885" s="882"/>
      <c r="J885" s="882"/>
      <c r="K885" s="882"/>
      <c r="L885" s="882"/>
      <c r="M885" s="882"/>
      <c r="N885" s="882"/>
      <c r="O885" s="882"/>
      <c r="P885" s="882"/>
      <c r="Q885" s="882"/>
    </row>
    <row r="886" spans="3:17" ht="25.15" customHeight="1" x14ac:dyDescent="0.2">
      <c r="C886" s="882"/>
      <c r="D886" s="882"/>
      <c r="E886" s="882"/>
      <c r="F886" s="882"/>
      <c r="G886" s="882"/>
      <c r="H886" s="882"/>
      <c r="I886" s="882"/>
      <c r="J886" s="882"/>
      <c r="K886" s="882"/>
      <c r="L886" s="882"/>
      <c r="M886" s="882"/>
      <c r="N886" s="882"/>
      <c r="O886" s="882"/>
      <c r="P886" s="882"/>
      <c r="Q886" s="882"/>
    </row>
    <row r="887" spans="3:17" ht="25.15" customHeight="1" x14ac:dyDescent="0.2">
      <c r="C887" s="882"/>
      <c r="D887" s="882"/>
      <c r="E887" s="882"/>
      <c r="F887" s="882"/>
      <c r="G887" s="882"/>
      <c r="H887" s="882"/>
      <c r="I887" s="882"/>
      <c r="J887" s="882"/>
      <c r="K887" s="882"/>
      <c r="L887" s="882"/>
      <c r="M887" s="882"/>
      <c r="N887" s="882"/>
      <c r="O887" s="882"/>
      <c r="P887" s="882"/>
      <c r="Q887" s="882"/>
    </row>
    <row r="888" spans="3:17" ht="25.15" customHeight="1" x14ac:dyDescent="0.2">
      <c r="C888" s="882"/>
      <c r="D888" s="882"/>
      <c r="E888" s="882"/>
      <c r="F888" s="882"/>
      <c r="G888" s="882"/>
      <c r="H888" s="882"/>
      <c r="I888" s="882"/>
      <c r="J888" s="882"/>
      <c r="K888" s="882"/>
      <c r="L888" s="882"/>
      <c r="M888" s="882"/>
      <c r="N888" s="882"/>
      <c r="O888" s="882"/>
      <c r="P888" s="882"/>
      <c r="Q888" s="882"/>
    </row>
    <row r="889" spans="3:17" ht="25.15" customHeight="1" x14ac:dyDescent="0.2">
      <c r="C889" s="882"/>
      <c r="D889" s="882"/>
      <c r="E889" s="882"/>
      <c r="F889" s="882"/>
      <c r="G889" s="882"/>
      <c r="H889" s="882"/>
      <c r="I889" s="882"/>
      <c r="J889" s="882"/>
      <c r="K889" s="882"/>
      <c r="L889" s="882"/>
      <c r="M889" s="882"/>
      <c r="N889" s="882"/>
      <c r="O889" s="882"/>
      <c r="P889" s="882"/>
      <c r="Q889" s="882"/>
    </row>
    <row r="890" spans="3:17" ht="25.15" customHeight="1" x14ac:dyDescent="0.2">
      <c r="C890" s="882"/>
      <c r="D890" s="882"/>
      <c r="E890" s="882"/>
      <c r="F890" s="882"/>
      <c r="G890" s="882"/>
      <c r="H890" s="882"/>
      <c r="I890" s="882"/>
      <c r="J890" s="882"/>
      <c r="K890" s="882"/>
      <c r="L890" s="882"/>
      <c r="M890" s="882"/>
      <c r="N890" s="882"/>
      <c r="O890" s="882"/>
      <c r="P890" s="882"/>
      <c r="Q890" s="882"/>
    </row>
    <row r="891" spans="3:17" ht="25.15" customHeight="1" x14ac:dyDescent="0.2">
      <c r="C891" s="882"/>
      <c r="D891" s="882"/>
      <c r="E891" s="882"/>
      <c r="F891" s="882"/>
      <c r="G891" s="882"/>
      <c r="H891" s="882"/>
      <c r="I891" s="882"/>
      <c r="J891" s="882"/>
      <c r="K891" s="882"/>
      <c r="L891" s="882"/>
      <c r="M891" s="882"/>
      <c r="N891" s="882"/>
      <c r="O891" s="882"/>
      <c r="P891" s="882"/>
      <c r="Q891" s="882"/>
    </row>
    <row r="892" spans="3:17" ht="25.15" customHeight="1" x14ac:dyDescent="0.2">
      <c r="C892" s="882"/>
      <c r="D892" s="882"/>
      <c r="E892" s="882"/>
      <c r="F892" s="882"/>
      <c r="G892" s="882"/>
      <c r="H892" s="882"/>
      <c r="I892" s="882"/>
      <c r="J892" s="882"/>
      <c r="K892" s="882"/>
      <c r="L892" s="882"/>
      <c r="M892" s="882"/>
      <c r="N892" s="882"/>
      <c r="O892" s="882"/>
      <c r="P892" s="882"/>
      <c r="Q892" s="882"/>
    </row>
    <row r="893" spans="3:17" ht="25.15" customHeight="1" x14ac:dyDescent="0.2">
      <c r="C893" s="882"/>
      <c r="D893" s="882"/>
      <c r="E893" s="882"/>
      <c r="F893" s="882"/>
      <c r="G893" s="882"/>
      <c r="H893" s="882"/>
      <c r="I893" s="882"/>
      <c r="J893" s="882"/>
      <c r="K893" s="882"/>
      <c r="L893" s="882"/>
      <c r="M893" s="882"/>
      <c r="N893" s="882"/>
      <c r="O893" s="882"/>
      <c r="P893" s="882"/>
      <c r="Q893" s="882"/>
    </row>
    <row r="894" spans="3:17" ht="25.15" customHeight="1" x14ac:dyDescent="0.2">
      <c r="C894" s="882"/>
      <c r="D894" s="882"/>
      <c r="E894" s="882"/>
      <c r="F894" s="882"/>
      <c r="G894" s="882"/>
      <c r="H894" s="882"/>
      <c r="I894" s="882"/>
      <c r="J894" s="882"/>
      <c r="K894" s="882"/>
      <c r="L894" s="882"/>
      <c r="M894" s="882"/>
      <c r="N894" s="882"/>
      <c r="O894" s="882"/>
      <c r="P894" s="882"/>
      <c r="Q894" s="882"/>
    </row>
    <row r="895" spans="3:17" ht="25.15" customHeight="1" x14ac:dyDescent="0.2">
      <c r="C895" s="882"/>
      <c r="D895" s="882"/>
      <c r="E895" s="882"/>
      <c r="F895" s="882"/>
      <c r="G895" s="882"/>
      <c r="H895" s="882"/>
      <c r="I895" s="882"/>
      <c r="J895" s="882"/>
      <c r="K895" s="882"/>
      <c r="L895" s="882"/>
      <c r="M895" s="882"/>
      <c r="N895" s="882"/>
      <c r="O895" s="882"/>
      <c r="P895" s="882"/>
      <c r="Q895" s="882"/>
    </row>
    <row r="896" spans="3:17" ht="25.15" customHeight="1" x14ac:dyDescent="0.2">
      <c r="C896" s="882"/>
      <c r="D896" s="882"/>
      <c r="E896" s="882"/>
      <c r="F896" s="882"/>
      <c r="G896" s="882"/>
      <c r="H896" s="882"/>
      <c r="I896" s="882"/>
      <c r="J896" s="882"/>
      <c r="K896" s="882"/>
      <c r="L896" s="882"/>
      <c r="M896" s="882"/>
      <c r="N896" s="882"/>
      <c r="O896" s="882"/>
      <c r="P896" s="882"/>
      <c r="Q896" s="882"/>
    </row>
    <row r="897" spans="3:17" ht="25.15" customHeight="1" x14ac:dyDescent="0.2">
      <c r="C897" s="882"/>
      <c r="D897" s="882"/>
      <c r="E897" s="882"/>
      <c r="F897" s="882"/>
      <c r="G897" s="882"/>
      <c r="H897" s="882"/>
      <c r="I897" s="882"/>
      <c r="J897" s="882"/>
      <c r="K897" s="882"/>
      <c r="L897" s="882"/>
      <c r="M897" s="882"/>
      <c r="N897" s="882"/>
      <c r="O897" s="882"/>
      <c r="P897" s="882"/>
      <c r="Q897" s="882"/>
    </row>
    <row r="898" spans="3:17" ht="25.15" customHeight="1" x14ac:dyDescent="0.2">
      <c r="C898" s="882"/>
      <c r="D898" s="882"/>
      <c r="E898" s="882"/>
      <c r="F898" s="882"/>
      <c r="G898" s="882"/>
      <c r="H898" s="882"/>
      <c r="I898" s="882"/>
      <c r="J898" s="882"/>
      <c r="K898" s="882"/>
      <c r="L898" s="882"/>
      <c r="M898" s="882"/>
      <c r="N898" s="882"/>
      <c r="O898" s="882"/>
      <c r="P898" s="882"/>
      <c r="Q898" s="882"/>
    </row>
    <row r="899" spans="3:17" ht="25.15" customHeight="1" x14ac:dyDescent="0.2">
      <c r="C899" s="882"/>
      <c r="D899" s="882"/>
      <c r="E899" s="882"/>
      <c r="F899" s="882"/>
      <c r="G899" s="882"/>
      <c r="H899" s="882"/>
      <c r="I899" s="882"/>
      <c r="J899" s="882"/>
      <c r="K899" s="882"/>
      <c r="L899" s="882"/>
      <c r="M899" s="882"/>
      <c r="N899" s="882"/>
      <c r="O899" s="882"/>
      <c r="P899" s="882"/>
      <c r="Q899" s="882"/>
    </row>
    <row r="900" spans="3:17" ht="25.15" customHeight="1" x14ac:dyDescent="0.2">
      <c r="C900" s="882"/>
      <c r="D900" s="882"/>
      <c r="E900" s="882"/>
      <c r="F900" s="882"/>
      <c r="G900" s="882"/>
      <c r="H900" s="882"/>
      <c r="I900" s="882"/>
      <c r="J900" s="882"/>
      <c r="K900" s="882"/>
      <c r="L900" s="882"/>
      <c r="M900" s="882"/>
      <c r="N900" s="882"/>
      <c r="O900" s="882"/>
      <c r="P900" s="882"/>
      <c r="Q900" s="882"/>
    </row>
    <row r="901" spans="3:17" ht="25.15" customHeight="1" x14ac:dyDescent="0.2">
      <c r="C901" s="882"/>
      <c r="D901" s="882"/>
      <c r="E901" s="882"/>
      <c r="F901" s="882"/>
      <c r="G901" s="882"/>
      <c r="H901" s="882"/>
      <c r="I901" s="882"/>
      <c r="J901" s="882"/>
      <c r="K901" s="882"/>
      <c r="L901" s="882"/>
      <c r="M901" s="882"/>
      <c r="N901" s="882"/>
      <c r="O901" s="882"/>
      <c r="P901" s="882"/>
      <c r="Q901" s="882"/>
    </row>
    <row r="902" spans="3:17" ht="25.15" customHeight="1" x14ac:dyDescent="0.2">
      <c r="C902" s="882"/>
      <c r="D902" s="882"/>
      <c r="E902" s="882"/>
      <c r="F902" s="882"/>
      <c r="G902" s="882"/>
      <c r="H902" s="882"/>
      <c r="I902" s="882"/>
      <c r="J902" s="882"/>
      <c r="K902" s="882"/>
      <c r="L902" s="882"/>
      <c r="M902" s="882"/>
      <c r="N902" s="882"/>
      <c r="O902" s="882"/>
      <c r="P902" s="882"/>
      <c r="Q902" s="882"/>
    </row>
    <row r="903" spans="3:17" ht="25.15" customHeight="1" x14ac:dyDescent="0.2">
      <c r="C903" s="882"/>
      <c r="D903" s="882"/>
      <c r="E903" s="882"/>
      <c r="F903" s="882"/>
      <c r="G903" s="882"/>
      <c r="H903" s="882"/>
      <c r="I903" s="882"/>
      <c r="J903" s="882"/>
      <c r="K903" s="882"/>
      <c r="L903" s="882"/>
      <c r="M903" s="882"/>
      <c r="N903" s="882"/>
      <c r="O903" s="882"/>
      <c r="P903" s="882"/>
      <c r="Q903" s="882"/>
    </row>
    <row r="904" spans="3:17" ht="25.15" customHeight="1" x14ac:dyDescent="0.2">
      <c r="C904" s="882"/>
      <c r="D904" s="882"/>
      <c r="E904" s="882"/>
      <c r="F904" s="882"/>
      <c r="G904" s="882"/>
      <c r="H904" s="882"/>
      <c r="I904" s="882"/>
      <c r="J904" s="882"/>
      <c r="K904" s="882"/>
      <c r="L904" s="882"/>
      <c r="M904" s="882"/>
      <c r="N904" s="882"/>
      <c r="O904" s="882"/>
      <c r="P904" s="882"/>
      <c r="Q904" s="882"/>
    </row>
    <row r="905" spans="3:17" ht="25.15" customHeight="1" x14ac:dyDescent="0.2">
      <c r="C905" s="882"/>
      <c r="D905" s="882"/>
      <c r="E905" s="882"/>
      <c r="F905" s="882"/>
      <c r="G905" s="882"/>
      <c r="H905" s="882"/>
      <c r="I905" s="882"/>
      <c r="J905" s="882"/>
      <c r="K905" s="882"/>
      <c r="L905" s="882"/>
      <c r="M905" s="882"/>
      <c r="N905" s="882"/>
      <c r="O905" s="882"/>
      <c r="P905" s="882"/>
      <c r="Q905" s="882"/>
    </row>
    <row r="906" spans="3:17" ht="25.15" customHeight="1" x14ac:dyDescent="0.2">
      <c r="C906" s="882"/>
      <c r="D906" s="882"/>
      <c r="E906" s="882"/>
      <c r="F906" s="882"/>
      <c r="G906" s="882"/>
      <c r="H906" s="882"/>
      <c r="I906" s="882"/>
      <c r="J906" s="882"/>
      <c r="K906" s="882"/>
      <c r="L906" s="882"/>
      <c r="M906" s="882"/>
      <c r="N906" s="882"/>
      <c r="O906" s="882"/>
      <c r="P906" s="882"/>
      <c r="Q906" s="882"/>
    </row>
    <row r="907" spans="3:17" ht="25.15" customHeight="1" x14ac:dyDescent="0.2">
      <c r="C907" s="882"/>
      <c r="D907" s="882"/>
      <c r="E907" s="882"/>
      <c r="F907" s="882"/>
      <c r="G907" s="882"/>
      <c r="H907" s="882"/>
      <c r="I907" s="882"/>
      <c r="J907" s="882"/>
      <c r="K907" s="882"/>
      <c r="L907" s="882"/>
      <c r="M907" s="882"/>
      <c r="N907" s="882"/>
      <c r="O907" s="882"/>
      <c r="P907" s="882"/>
      <c r="Q907" s="882"/>
    </row>
    <row r="908" spans="3:17" ht="25.15" customHeight="1" x14ac:dyDescent="0.2">
      <c r="C908" s="882"/>
      <c r="D908" s="882"/>
      <c r="E908" s="882"/>
      <c r="F908" s="882"/>
      <c r="G908" s="882"/>
      <c r="H908" s="882"/>
      <c r="I908" s="882"/>
      <c r="J908" s="882"/>
      <c r="K908" s="882"/>
      <c r="L908" s="882"/>
      <c r="M908" s="882"/>
      <c r="N908" s="882"/>
      <c r="O908" s="882"/>
      <c r="P908" s="882"/>
      <c r="Q908" s="882"/>
    </row>
    <row r="909" spans="3:17" ht="25.15" customHeight="1" x14ac:dyDescent="0.2">
      <c r="C909" s="882"/>
      <c r="D909" s="882"/>
      <c r="E909" s="882"/>
      <c r="F909" s="882"/>
      <c r="G909" s="882"/>
      <c r="H909" s="882"/>
      <c r="I909" s="882"/>
      <c r="J909" s="882"/>
      <c r="K909" s="882"/>
      <c r="L909" s="882"/>
      <c r="M909" s="882"/>
      <c r="N909" s="882"/>
      <c r="O909" s="882"/>
      <c r="P909" s="882"/>
      <c r="Q909" s="882"/>
    </row>
    <row r="910" spans="3:17" ht="25.15" customHeight="1" x14ac:dyDescent="0.2">
      <c r="C910" s="882"/>
      <c r="D910" s="882"/>
      <c r="E910" s="882"/>
      <c r="F910" s="882"/>
      <c r="G910" s="882"/>
      <c r="H910" s="882"/>
      <c r="I910" s="882"/>
      <c r="J910" s="882"/>
      <c r="K910" s="882"/>
      <c r="L910" s="882"/>
      <c r="M910" s="882"/>
      <c r="N910" s="882"/>
      <c r="O910" s="882"/>
      <c r="P910" s="882"/>
      <c r="Q910" s="882"/>
    </row>
    <row r="911" spans="3:17" ht="25.15" customHeight="1" x14ac:dyDescent="0.2">
      <c r="C911" s="882"/>
      <c r="D911" s="882"/>
      <c r="E911" s="882"/>
      <c r="F911" s="882"/>
      <c r="G911" s="882"/>
      <c r="H911" s="882"/>
      <c r="I911" s="882"/>
      <c r="J911" s="882"/>
      <c r="K911" s="882"/>
      <c r="L911" s="882"/>
      <c r="M911" s="882"/>
      <c r="N911" s="882"/>
      <c r="O911" s="882"/>
      <c r="P911" s="882"/>
      <c r="Q911" s="882"/>
    </row>
    <row r="912" spans="3:17" ht="25.15" customHeight="1" x14ac:dyDescent="0.2">
      <c r="C912" s="882"/>
      <c r="D912" s="882"/>
      <c r="E912" s="882"/>
      <c r="F912" s="882"/>
      <c r="G912" s="882"/>
      <c r="H912" s="882"/>
      <c r="I912" s="882"/>
      <c r="J912" s="882"/>
      <c r="K912" s="882"/>
      <c r="L912" s="882"/>
      <c r="M912" s="882"/>
      <c r="N912" s="882"/>
      <c r="O912" s="882"/>
      <c r="P912" s="882"/>
      <c r="Q912" s="882"/>
    </row>
    <row r="913" spans="3:17" ht="25.15" customHeight="1" x14ac:dyDescent="0.2">
      <c r="C913" s="882"/>
      <c r="D913" s="882"/>
      <c r="E913" s="882"/>
      <c r="F913" s="882"/>
      <c r="G913" s="882"/>
      <c r="H913" s="882"/>
      <c r="I913" s="882"/>
      <c r="J913" s="882"/>
      <c r="K913" s="882"/>
      <c r="L913" s="882"/>
      <c r="M913" s="882"/>
      <c r="N913" s="882"/>
      <c r="O913" s="882"/>
      <c r="P913" s="882"/>
      <c r="Q913" s="882"/>
    </row>
    <row r="914" spans="3:17" ht="25.15" customHeight="1" x14ac:dyDescent="0.2">
      <c r="C914" s="882"/>
      <c r="D914" s="882"/>
      <c r="E914" s="882"/>
      <c r="F914" s="882"/>
      <c r="G914" s="882"/>
      <c r="H914" s="882"/>
      <c r="I914" s="882"/>
      <c r="J914" s="882"/>
      <c r="K914" s="882"/>
      <c r="L914" s="882"/>
      <c r="M914" s="882"/>
      <c r="N914" s="882"/>
      <c r="O914" s="882"/>
      <c r="P914" s="882"/>
      <c r="Q914" s="882"/>
    </row>
    <row r="915" spans="3:17" ht="25.15" customHeight="1" x14ac:dyDescent="0.2">
      <c r="C915" s="882"/>
      <c r="D915" s="882"/>
      <c r="E915" s="882"/>
      <c r="F915" s="882"/>
      <c r="G915" s="882"/>
      <c r="H915" s="882"/>
      <c r="I915" s="882"/>
      <c r="J915" s="882"/>
      <c r="K915" s="882"/>
      <c r="L915" s="882"/>
      <c r="M915" s="882"/>
      <c r="N915" s="882"/>
      <c r="O915" s="882"/>
      <c r="P915" s="882"/>
      <c r="Q915" s="882"/>
    </row>
    <row r="916" spans="3:17" ht="25.15" customHeight="1" x14ac:dyDescent="0.2">
      <c r="C916" s="882"/>
      <c r="D916" s="882"/>
      <c r="E916" s="882"/>
      <c r="F916" s="882"/>
      <c r="G916" s="882"/>
      <c r="H916" s="882"/>
      <c r="I916" s="882"/>
      <c r="J916" s="882"/>
      <c r="K916" s="882"/>
      <c r="L916" s="882"/>
      <c r="M916" s="882"/>
      <c r="N916" s="882"/>
      <c r="O916" s="882"/>
      <c r="P916" s="882"/>
      <c r="Q916" s="882"/>
    </row>
    <row r="917" spans="3:17" ht="25.15" customHeight="1" x14ac:dyDescent="0.2">
      <c r="C917" s="882"/>
      <c r="D917" s="882"/>
      <c r="E917" s="882"/>
      <c r="F917" s="882"/>
      <c r="G917" s="882"/>
      <c r="H917" s="882"/>
      <c r="I917" s="882"/>
      <c r="J917" s="882"/>
      <c r="K917" s="882"/>
      <c r="L917" s="882"/>
      <c r="M917" s="882"/>
      <c r="N917" s="882"/>
      <c r="O917" s="882"/>
      <c r="P917" s="882"/>
      <c r="Q917" s="882"/>
    </row>
    <row r="918" spans="3:17" ht="25.15" customHeight="1" x14ac:dyDescent="0.2">
      <c r="C918" s="882"/>
      <c r="D918" s="882"/>
      <c r="E918" s="882"/>
      <c r="F918" s="882"/>
      <c r="G918" s="882"/>
      <c r="H918" s="882"/>
      <c r="I918" s="882"/>
      <c r="J918" s="882"/>
      <c r="K918" s="882"/>
      <c r="L918" s="882"/>
      <c r="M918" s="882"/>
      <c r="N918" s="882"/>
      <c r="O918" s="882"/>
      <c r="P918" s="882"/>
      <c r="Q918" s="882"/>
    </row>
    <row r="919" spans="3:17" ht="25.15" customHeight="1" x14ac:dyDescent="0.2">
      <c r="C919" s="882"/>
      <c r="D919" s="882"/>
      <c r="E919" s="882"/>
      <c r="F919" s="882"/>
      <c r="G919" s="882"/>
      <c r="H919" s="882"/>
      <c r="I919" s="882"/>
      <c r="J919" s="882"/>
      <c r="K919" s="882"/>
      <c r="L919" s="882"/>
      <c r="M919" s="882"/>
      <c r="N919" s="882"/>
      <c r="O919" s="882"/>
      <c r="P919" s="882"/>
      <c r="Q919" s="882"/>
    </row>
    <row r="920" spans="3:17" ht="25.15" customHeight="1" x14ac:dyDescent="0.2">
      <c r="C920" s="882"/>
      <c r="D920" s="882"/>
      <c r="E920" s="882"/>
      <c r="F920" s="882"/>
      <c r="G920" s="882"/>
      <c r="H920" s="882"/>
      <c r="I920" s="882"/>
      <c r="J920" s="882"/>
      <c r="K920" s="882"/>
      <c r="L920" s="882"/>
      <c r="M920" s="882"/>
      <c r="N920" s="882"/>
      <c r="O920" s="882"/>
      <c r="P920" s="882"/>
      <c r="Q920" s="882"/>
    </row>
    <row r="921" spans="3:17" ht="25.15" customHeight="1" x14ac:dyDescent="0.2">
      <c r="C921" s="882"/>
      <c r="D921" s="882"/>
      <c r="E921" s="882"/>
      <c r="F921" s="882"/>
      <c r="G921" s="882"/>
      <c r="H921" s="882"/>
      <c r="I921" s="882"/>
      <c r="J921" s="882"/>
      <c r="K921" s="882"/>
      <c r="L921" s="882"/>
      <c r="M921" s="882"/>
      <c r="N921" s="882"/>
      <c r="O921" s="882"/>
      <c r="P921" s="882"/>
      <c r="Q921" s="882"/>
    </row>
    <row r="922" spans="3:17" ht="25.15" customHeight="1" x14ac:dyDescent="0.2">
      <c r="C922" s="882"/>
      <c r="D922" s="882"/>
      <c r="E922" s="882"/>
      <c r="F922" s="882"/>
      <c r="G922" s="882"/>
      <c r="H922" s="882"/>
      <c r="I922" s="882"/>
      <c r="J922" s="882"/>
      <c r="K922" s="882"/>
      <c r="L922" s="882"/>
      <c r="M922" s="882"/>
      <c r="N922" s="882"/>
      <c r="O922" s="882"/>
      <c r="P922" s="882"/>
      <c r="Q922" s="882"/>
    </row>
    <row r="923" spans="3:17" ht="25.15" customHeight="1" x14ac:dyDescent="0.2">
      <c r="C923" s="882"/>
      <c r="D923" s="882"/>
      <c r="E923" s="882"/>
      <c r="F923" s="882"/>
      <c r="G923" s="882"/>
      <c r="H923" s="882"/>
      <c r="I923" s="882"/>
      <c r="J923" s="882"/>
      <c r="K923" s="882"/>
      <c r="L923" s="882"/>
      <c r="M923" s="882"/>
      <c r="N923" s="882"/>
      <c r="O923" s="882"/>
      <c r="P923" s="882"/>
      <c r="Q923" s="882"/>
    </row>
    <row r="924" spans="3:17" ht="25.15" customHeight="1" x14ac:dyDescent="0.2">
      <c r="C924" s="882"/>
      <c r="D924" s="882"/>
      <c r="E924" s="882"/>
      <c r="F924" s="882"/>
      <c r="G924" s="882"/>
      <c r="H924" s="882"/>
      <c r="I924" s="882"/>
      <c r="J924" s="882"/>
      <c r="K924" s="882"/>
      <c r="L924" s="882"/>
      <c r="M924" s="882"/>
      <c r="N924" s="882"/>
      <c r="O924" s="882"/>
      <c r="P924" s="882"/>
      <c r="Q924" s="882"/>
    </row>
    <row r="925" spans="3:17" ht="25.15" customHeight="1" x14ac:dyDescent="0.2">
      <c r="C925" s="882"/>
      <c r="D925" s="882"/>
      <c r="E925" s="882"/>
      <c r="F925" s="882"/>
      <c r="G925" s="882"/>
      <c r="H925" s="882"/>
      <c r="I925" s="882"/>
      <c r="J925" s="882"/>
      <c r="K925" s="882"/>
      <c r="L925" s="882"/>
      <c r="M925" s="882"/>
      <c r="N925" s="882"/>
      <c r="O925" s="882"/>
      <c r="P925" s="882"/>
      <c r="Q925" s="882"/>
    </row>
    <row r="926" spans="3:17" ht="25.15" customHeight="1" x14ac:dyDescent="0.2">
      <c r="C926" s="882"/>
      <c r="D926" s="882"/>
      <c r="E926" s="882"/>
      <c r="F926" s="882"/>
      <c r="G926" s="882"/>
      <c r="H926" s="882"/>
      <c r="I926" s="882"/>
      <c r="J926" s="882"/>
      <c r="K926" s="882"/>
      <c r="L926" s="882"/>
      <c r="M926" s="882"/>
      <c r="N926" s="882"/>
      <c r="O926" s="882"/>
      <c r="P926" s="882"/>
      <c r="Q926" s="882"/>
    </row>
    <row r="927" spans="3:17" ht="25.15" customHeight="1" x14ac:dyDescent="0.2">
      <c r="C927" s="882"/>
      <c r="D927" s="882"/>
      <c r="E927" s="882"/>
      <c r="F927" s="882"/>
      <c r="G927" s="882"/>
      <c r="H927" s="882"/>
      <c r="I927" s="882"/>
      <c r="J927" s="882"/>
      <c r="K927" s="882"/>
      <c r="L927" s="882"/>
      <c r="M927" s="882"/>
      <c r="N927" s="882"/>
      <c r="O927" s="882"/>
      <c r="P927" s="882"/>
      <c r="Q927" s="882"/>
    </row>
    <row r="928" spans="3:17" ht="25.15" customHeight="1" x14ac:dyDescent="0.2">
      <c r="C928" s="882"/>
      <c r="D928" s="882"/>
      <c r="E928" s="882"/>
      <c r="F928" s="882"/>
      <c r="G928" s="882"/>
      <c r="H928" s="882"/>
      <c r="I928" s="882"/>
      <c r="J928" s="882"/>
      <c r="K928" s="882"/>
      <c r="L928" s="882"/>
      <c r="M928" s="882"/>
      <c r="N928" s="882"/>
      <c r="O928" s="882"/>
      <c r="P928" s="882"/>
      <c r="Q928" s="882"/>
    </row>
    <row r="929" spans="3:17" ht="25.15" customHeight="1" x14ac:dyDescent="0.2">
      <c r="C929" s="882"/>
      <c r="D929" s="882"/>
      <c r="E929" s="882"/>
      <c r="F929" s="882"/>
      <c r="G929" s="882"/>
      <c r="H929" s="882"/>
      <c r="I929" s="882"/>
      <c r="J929" s="882"/>
      <c r="K929" s="882"/>
      <c r="L929" s="882"/>
      <c r="M929" s="882"/>
      <c r="N929" s="882"/>
      <c r="O929" s="882"/>
      <c r="P929" s="882"/>
      <c r="Q929" s="882"/>
    </row>
    <row r="930" spans="3:17" ht="25.15" customHeight="1" x14ac:dyDescent="0.2">
      <c r="C930" s="882"/>
      <c r="D930" s="882"/>
      <c r="E930" s="882"/>
      <c r="F930" s="882"/>
      <c r="G930" s="882"/>
      <c r="H930" s="882"/>
      <c r="I930" s="882"/>
      <c r="J930" s="882"/>
      <c r="K930" s="882"/>
      <c r="L930" s="882"/>
      <c r="M930" s="882"/>
      <c r="N930" s="882"/>
      <c r="O930" s="882"/>
      <c r="P930" s="882"/>
      <c r="Q930" s="882"/>
    </row>
    <row r="931" spans="3:17" ht="25.15" customHeight="1" x14ac:dyDescent="0.2">
      <c r="C931" s="882"/>
      <c r="D931" s="882"/>
      <c r="E931" s="882"/>
      <c r="F931" s="882"/>
      <c r="G931" s="882"/>
      <c r="H931" s="882"/>
      <c r="I931" s="882"/>
      <c r="J931" s="882"/>
      <c r="K931" s="882"/>
      <c r="L931" s="882"/>
      <c r="M931" s="882"/>
      <c r="N931" s="882"/>
      <c r="O931" s="882"/>
      <c r="P931" s="882"/>
      <c r="Q931" s="882"/>
    </row>
    <row r="932" spans="3:17" ht="25.15" customHeight="1" x14ac:dyDescent="0.2">
      <c r="C932" s="882"/>
      <c r="D932" s="882"/>
      <c r="E932" s="882"/>
      <c r="F932" s="882"/>
      <c r="G932" s="882"/>
      <c r="H932" s="882"/>
      <c r="I932" s="882"/>
      <c r="J932" s="882"/>
      <c r="K932" s="882"/>
      <c r="L932" s="882"/>
      <c r="M932" s="882"/>
      <c r="N932" s="882"/>
      <c r="O932" s="882"/>
      <c r="P932" s="882"/>
      <c r="Q932" s="882"/>
    </row>
    <row r="933" spans="3:17" ht="25.15" customHeight="1" x14ac:dyDescent="0.2">
      <c r="C933" s="882"/>
      <c r="D933" s="882"/>
      <c r="E933" s="882"/>
      <c r="F933" s="882"/>
      <c r="G933" s="882"/>
      <c r="H933" s="882"/>
      <c r="I933" s="882"/>
      <c r="J933" s="882"/>
      <c r="K933" s="882"/>
      <c r="L933" s="882"/>
      <c r="M933" s="882"/>
      <c r="N933" s="882"/>
      <c r="O933" s="882"/>
      <c r="P933" s="882"/>
      <c r="Q933" s="882"/>
    </row>
    <row r="934" spans="3:17" ht="25.15" customHeight="1" x14ac:dyDescent="0.2">
      <c r="C934" s="882"/>
      <c r="D934" s="882"/>
      <c r="E934" s="882"/>
      <c r="F934" s="882"/>
      <c r="G934" s="882"/>
      <c r="H934" s="882"/>
      <c r="I934" s="882"/>
      <c r="J934" s="882"/>
      <c r="K934" s="882"/>
      <c r="L934" s="882"/>
      <c r="M934" s="882"/>
      <c r="N934" s="882"/>
      <c r="O934" s="882"/>
      <c r="P934" s="882"/>
      <c r="Q934" s="882"/>
    </row>
    <row r="935" spans="3:17" ht="25.15" customHeight="1" x14ac:dyDescent="0.2">
      <c r="C935" s="882"/>
      <c r="D935" s="882"/>
      <c r="E935" s="882"/>
      <c r="F935" s="882"/>
      <c r="G935" s="882"/>
      <c r="H935" s="882"/>
      <c r="I935" s="882"/>
      <c r="J935" s="882"/>
      <c r="K935" s="882"/>
      <c r="L935" s="882"/>
      <c r="M935" s="882"/>
      <c r="N935" s="882"/>
      <c r="O935" s="882"/>
      <c r="P935" s="882"/>
      <c r="Q935" s="882"/>
    </row>
    <row r="936" spans="3:17" ht="25.15" customHeight="1" x14ac:dyDescent="0.2">
      <c r="C936" s="882"/>
      <c r="D936" s="882"/>
      <c r="E936" s="882"/>
      <c r="F936" s="882"/>
      <c r="G936" s="882"/>
      <c r="H936" s="882"/>
      <c r="I936" s="882"/>
      <c r="J936" s="882"/>
      <c r="K936" s="882"/>
      <c r="L936" s="882"/>
      <c r="M936" s="882"/>
      <c r="N936" s="882"/>
      <c r="O936" s="882"/>
      <c r="P936" s="882"/>
      <c r="Q936" s="882"/>
    </row>
    <row r="937" spans="3:17" ht="25.15" customHeight="1" x14ac:dyDescent="0.2">
      <c r="C937" s="882"/>
      <c r="D937" s="882"/>
      <c r="E937" s="882"/>
      <c r="F937" s="882"/>
      <c r="G937" s="882"/>
      <c r="H937" s="882"/>
      <c r="I937" s="882"/>
      <c r="J937" s="882"/>
      <c r="K937" s="882"/>
      <c r="L937" s="882"/>
      <c r="M937" s="882"/>
      <c r="N937" s="882"/>
      <c r="O937" s="882"/>
      <c r="P937" s="882"/>
      <c r="Q937" s="882"/>
    </row>
    <row r="938" spans="3:17" ht="25.15" customHeight="1" x14ac:dyDescent="0.2">
      <c r="C938" s="882"/>
      <c r="D938" s="882"/>
      <c r="E938" s="882"/>
      <c r="F938" s="882"/>
      <c r="G938" s="882"/>
      <c r="H938" s="882"/>
      <c r="I938" s="882"/>
      <c r="J938" s="882"/>
      <c r="K938" s="882"/>
      <c r="L938" s="882"/>
      <c r="M938" s="882"/>
      <c r="N938" s="882"/>
      <c r="O938" s="882"/>
      <c r="P938" s="882"/>
      <c r="Q938" s="882"/>
    </row>
    <row r="939" spans="3:17" ht="25.15" customHeight="1" x14ac:dyDescent="0.2">
      <c r="C939" s="882"/>
      <c r="D939" s="882"/>
      <c r="E939" s="882"/>
      <c r="F939" s="882"/>
      <c r="G939" s="882"/>
      <c r="H939" s="882"/>
      <c r="I939" s="882"/>
      <c r="J939" s="882"/>
      <c r="K939" s="882"/>
      <c r="L939" s="882"/>
      <c r="M939" s="882"/>
      <c r="N939" s="882"/>
      <c r="O939" s="882"/>
      <c r="P939" s="882"/>
      <c r="Q939" s="882"/>
    </row>
    <row r="940" spans="3:17" ht="25.15" customHeight="1" x14ac:dyDescent="0.2">
      <c r="C940" s="882"/>
      <c r="D940" s="882"/>
      <c r="E940" s="882"/>
      <c r="F940" s="882"/>
      <c r="G940" s="882"/>
      <c r="H940" s="882"/>
      <c r="I940" s="882"/>
      <c r="J940" s="882"/>
      <c r="K940" s="882"/>
      <c r="L940" s="882"/>
      <c r="M940" s="882"/>
      <c r="N940" s="882"/>
      <c r="O940" s="882"/>
      <c r="P940" s="882"/>
      <c r="Q940" s="882"/>
    </row>
    <row r="941" spans="3:17" ht="25.15" customHeight="1" x14ac:dyDescent="0.2">
      <c r="C941" s="882"/>
      <c r="D941" s="882"/>
      <c r="E941" s="882"/>
      <c r="F941" s="882"/>
      <c r="G941" s="882"/>
      <c r="H941" s="882"/>
      <c r="I941" s="882"/>
      <c r="J941" s="882"/>
      <c r="K941" s="882"/>
      <c r="L941" s="882"/>
      <c r="M941" s="882"/>
      <c r="N941" s="882"/>
      <c r="O941" s="882"/>
      <c r="P941" s="882"/>
      <c r="Q941" s="882"/>
    </row>
    <row r="942" spans="3:17" ht="25.15" customHeight="1" x14ac:dyDescent="0.2">
      <c r="C942" s="882"/>
      <c r="D942" s="882"/>
      <c r="E942" s="882"/>
      <c r="F942" s="882"/>
      <c r="G942" s="882"/>
      <c r="H942" s="882"/>
      <c r="I942" s="882"/>
      <c r="J942" s="882"/>
      <c r="K942" s="882"/>
      <c r="L942" s="882"/>
      <c r="M942" s="882"/>
      <c r="N942" s="882"/>
      <c r="O942" s="882"/>
      <c r="P942" s="882"/>
      <c r="Q942" s="882"/>
    </row>
    <row r="943" spans="3:17" ht="25.15" customHeight="1" x14ac:dyDescent="0.2">
      <c r="C943" s="882"/>
      <c r="D943" s="882"/>
      <c r="E943" s="882"/>
      <c r="F943" s="882"/>
      <c r="G943" s="882"/>
      <c r="H943" s="882"/>
      <c r="I943" s="882"/>
      <c r="J943" s="882"/>
      <c r="K943" s="882"/>
      <c r="L943" s="882"/>
      <c r="M943" s="882"/>
      <c r="N943" s="882"/>
      <c r="O943" s="882"/>
      <c r="P943" s="882"/>
      <c r="Q943" s="882"/>
    </row>
    <row r="944" spans="3:17" ht="25.15" customHeight="1" x14ac:dyDescent="0.2">
      <c r="C944" s="882"/>
      <c r="D944" s="882"/>
      <c r="E944" s="882"/>
      <c r="F944" s="882"/>
      <c r="G944" s="882"/>
      <c r="H944" s="882"/>
      <c r="I944" s="882"/>
      <c r="J944" s="882"/>
      <c r="K944" s="882"/>
      <c r="L944" s="882"/>
      <c r="M944" s="882"/>
      <c r="N944" s="882"/>
      <c r="O944" s="882"/>
      <c r="P944" s="882"/>
      <c r="Q944" s="882"/>
    </row>
    <row r="945" spans="3:17" ht="25.15" customHeight="1" x14ac:dyDescent="0.2">
      <c r="C945" s="882"/>
      <c r="D945" s="882"/>
      <c r="E945" s="882"/>
      <c r="F945" s="882"/>
      <c r="G945" s="882"/>
      <c r="H945" s="882"/>
      <c r="I945" s="882"/>
      <c r="J945" s="882"/>
      <c r="K945" s="882"/>
      <c r="L945" s="882"/>
      <c r="M945" s="882"/>
      <c r="N945" s="882"/>
      <c r="O945" s="882"/>
      <c r="P945" s="882"/>
      <c r="Q945" s="882"/>
    </row>
    <row r="946" spans="3:17" ht="25.15" customHeight="1" x14ac:dyDescent="0.2">
      <c r="C946" s="882"/>
      <c r="D946" s="882"/>
      <c r="E946" s="882"/>
      <c r="F946" s="882"/>
      <c r="G946" s="882"/>
      <c r="H946" s="882"/>
      <c r="I946" s="882"/>
      <c r="J946" s="882"/>
      <c r="K946" s="882"/>
      <c r="L946" s="882"/>
      <c r="M946" s="882"/>
      <c r="N946" s="882"/>
      <c r="O946" s="882"/>
      <c r="P946" s="882"/>
      <c r="Q946" s="882"/>
    </row>
    <row r="947" spans="3:17" ht="25.15" customHeight="1" x14ac:dyDescent="0.2">
      <c r="C947" s="882"/>
      <c r="D947" s="882"/>
      <c r="E947" s="882"/>
      <c r="F947" s="882"/>
      <c r="G947" s="882"/>
      <c r="H947" s="882"/>
      <c r="I947" s="882"/>
      <c r="J947" s="882"/>
      <c r="K947" s="882"/>
      <c r="L947" s="882"/>
      <c r="M947" s="882"/>
      <c r="N947" s="882"/>
      <c r="O947" s="882"/>
      <c r="P947" s="882"/>
      <c r="Q947" s="882"/>
    </row>
    <row r="948" spans="3:17" ht="25.15" customHeight="1" x14ac:dyDescent="0.2">
      <c r="C948" s="882"/>
      <c r="D948" s="882"/>
      <c r="E948" s="882"/>
      <c r="F948" s="882"/>
      <c r="G948" s="882"/>
      <c r="H948" s="882"/>
      <c r="I948" s="882"/>
      <c r="J948" s="882"/>
      <c r="K948" s="882"/>
      <c r="L948" s="882"/>
      <c r="M948" s="882"/>
      <c r="N948" s="882"/>
      <c r="O948" s="882"/>
      <c r="P948" s="882"/>
      <c r="Q948" s="882"/>
    </row>
    <row r="949" spans="3:17" ht="25.15" customHeight="1" x14ac:dyDescent="0.2">
      <c r="C949" s="882"/>
      <c r="D949" s="882"/>
      <c r="E949" s="882"/>
      <c r="F949" s="882"/>
      <c r="G949" s="882"/>
      <c r="H949" s="882"/>
      <c r="I949" s="882"/>
      <c r="J949" s="882"/>
      <c r="K949" s="882"/>
      <c r="L949" s="882"/>
      <c r="M949" s="882"/>
      <c r="N949" s="882"/>
      <c r="O949" s="882"/>
      <c r="P949" s="882"/>
      <c r="Q949" s="882"/>
    </row>
    <row r="950" spans="3:17" ht="25.15" customHeight="1" x14ac:dyDescent="0.2">
      <c r="C950" s="882"/>
      <c r="D950" s="882"/>
      <c r="E950" s="882"/>
      <c r="F950" s="882"/>
      <c r="G950" s="882"/>
      <c r="H950" s="882"/>
      <c r="I950" s="882"/>
      <c r="J950" s="882"/>
      <c r="K950" s="882"/>
      <c r="L950" s="882"/>
      <c r="M950" s="882"/>
      <c r="N950" s="882"/>
      <c r="O950" s="882"/>
      <c r="P950" s="882"/>
      <c r="Q950" s="882"/>
    </row>
    <row r="951" spans="3:17" ht="25.15" customHeight="1" x14ac:dyDescent="0.2">
      <c r="C951" s="882"/>
      <c r="D951" s="882"/>
      <c r="E951" s="882"/>
      <c r="F951" s="882"/>
      <c r="G951" s="882"/>
      <c r="H951" s="882"/>
      <c r="I951" s="882"/>
      <c r="J951" s="882"/>
      <c r="K951" s="882"/>
      <c r="L951" s="882"/>
      <c r="M951" s="882"/>
      <c r="N951" s="882"/>
      <c r="O951" s="882"/>
      <c r="P951" s="882"/>
      <c r="Q951" s="882"/>
    </row>
    <row r="952" spans="3:17" ht="25.15" customHeight="1" x14ac:dyDescent="0.2">
      <c r="C952" s="882"/>
      <c r="D952" s="882"/>
      <c r="E952" s="882"/>
      <c r="F952" s="882"/>
      <c r="G952" s="882"/>
      <c r="H952" s="882"/>
      <c r="I952" s="882"/>
      <c r="J952" s="882"/>
      <c r="K952" s="882"/>
      <c r="L952" s="882"/>
      <c r="M952" s="882"/>
      <c r="N952" s="882"/>
      <c r="O952" s="882"/>
      <c r="P952" s="882"/>
      <c r="Q952" s="882"/>
    </row>
    <row r="953" spans="3:17" ht="25.15" customHeight="1" x14ac:dyDescent="0.2">
      <c r="C953" s="882"/>
      <c r="D953" s="882"/>
      <c r="E953" s="882"/>
      <c r="F953" s="882"/>
      <c r="G953" s="882"/>
      <c r="H953" s="882"/>
      <c r="I953" s="882"/>
      <c r="J953" s="882"/>
      <c r="K953" s="882"/>
      <c r="L953" s="882"/>
      <c r="M953" s="882"/>
      <c r="N953" s="882"/>
      <c r="O953" s="882"/>
      <c r="P953" s="882"/>
      <c r="Q953" s="882"/>
    </row>
    <row r="954" spans="3:17" ht="25.15" customHeight="1" x14ac:dyDescent="0.2">
      <c r="C954" s="882"/>
      <c r="D954" s="882"/>
      <c r="E954" s="882"/>
      <c r="F954" s="882"/>
      <c r="G954" s="882"/>
      <c r="H954" s="882"/>
      <c r="I954" s="882"/>
      <c r="J954" s="882"/>
      <c r="K954" s="882"/>
      <c r="L954" s="882"/>
      <c r="M954" s="882"/>
      <c r="N954" s="882"/>
      <c r="O954" s="882"/>
      <c r="P954" s="882"/>
      <c r="Q954" s="882"/>
    </row>
    <row r="955" spans="3:17" ht="25.15" customHeight="1" x14ac:dyDescent="0.2">
      <c r="C955" s="882"/>
      <c r="D955" s="882"/>
      <c r="E955" s="882"/>
      <c r="F955" s="882"/>
      <c r="G955" s="882"/>
      <c r="H955" s="882"/>
      <c r="I955" s="882"/>
      <c r="J955" s="882"/>
      <c r="K955" s="882"/>
      <c r="L955" s="882"/>
      <c r="M955" s="882"/>
      <c r="N955" s="882"/>
      <c r="O955" s="882"/>
      <c r="P955" s="882"/>
      <c r="Q955" s="882"/>
    </row>
    <row r="956" spans="3:17" ht="25.15" customHeight="1" x14ac:dyDescent="0.2">
      <c r="C956" s="882"/>
      <c r="D956" s="882"/>
      <c r="E956" s="882"/>
      <c r="F956" s="882"/>
      <c r="G956" s="882"/>
      <c r="H956" s="882"/>
      <c r="I956" s="882"/>
      <c r="J956" s="882"/>
      <c r="K956" s="882"/>
      <c r="L956" s="882"/>
      <c r="M956" s="882"/>
      <c r="N956" s="882"/>
      <c r="O956" s="882"/>
      <c r="P956" s="882"/>
      <c r="Q956" s="882"/>
    </row>
    <row r="957" spans="3:17" ht="25.15" customHeight="1" x14ac:dyDescent="0.2">
      <c r="C957" s="882"/>
      <c r="D957" s="882"/>
      <c r="E957" s="882"/>
      <c r="F957" s="882"/>
      <c r="G957" s="882"/>
      <c r="H957" s="882"/>
      <c r="I957" s="882"/>
      <c r="J957" s="882"/>
      <c r="K957" s="882"/>
      <c r="L957" s="882"/>
      <c r="M957" s="882"/>
      <c r="N957" s="882"/>
      <c r="O957" s="882"/>
      <c r="P957" s="882"/>
      <c r="Q957" s="882"/>
    </row>
    <row r="958" spans="3:17" ht="25.15" customHeight="1" x14ac:dyDescent="0.2">
      <c r="C958" s="882"/>
      <c r="D958" s="882"/>
      <c r="E958" s="882"/>
      <c r="F958" s="882"/>
      <c r="G958" s="882"/>
      <c r="H958" s="882"/>
      <c r="I958" s="882"/>
      <c r="J958" s="882"/>
      <c r="K958" s="882"/>
      <c r="L958" s="882"/>
      <c r="M958" s="882"/>
      <c r="N958" s="882"/>
      <c r="O958" s="882"/>
      <c r="P958" s="882"/>
      <c r="Q958" s="882"/>
    </row>
    <row r="959" spans="3:17" ht="25.15" customHeight="1" x14ac:dyDescent="0.2">
      <c r="C959" s="882"/>
      <c r="D959" s="882"/>
      <c r="E959" s="882"/>
      <c r="F959" s="882"/>
      <c r="G959" s="882"/>
      <c r="H959" s="882"/>
      <c r="I959" s="882"/>
      <c r="J959" s="882"/>
      <c r="K959" s="882"/>
      <c r="L959" s="882"/>
      <c r="M959" s="882"/>
      <c r="N959" s="882"/>
      <c r="O959" s="882"/>
      <c r="P959" s="882"/>
      <c r="Q959" s="882"/>
    </row>
    <row r="960" spans="3:17" ht="25.15" customHeight="1" x14ac:dyDescent="0.2">
      <c r="C960" s="882"/>
      <c r="D960" s="882"/>
      <c r="E960" s="882"/>
      <c r="F960" s="882"/>
      <c r="G960" s="882"/>
      <c r="H960" s="882"/>
      <c r="I960" s="882"/>
      <c r="J960" s="882"/>
      <c r="K960" s="882"/>
      <c r="L960" s="882"/>
      <c r="M960" s="882"/>
      <c r="N960" s="882"/>
      <c r="O960" s="882"/>
      <c r="P960" s="882"/>
      <c r="Q960" s="882"/>
    </row>
    <row r="961" spans="3:17" ht="25.15" customHeight="1" x14ac:dyDescent="0.2">
      <c r="C961" s="882"/>
      <c r="D961" s="882"/>
      <c r="E961" s="882"/>
      <c r="F961" s="882"/>
      <c r="G961" s="882"/>
      <c r="H961" s="882"/>
      <c r="I961" s="882"/>
      <c r="J961" s="882"/>
      <c r="K961" s="882"/>
      <c r="L961" s="882"/>
      <c r="M961" s="882"/>
      <c r="N961" s="882"/>
      <c r="O961" s="882"/>
      <c r="P961" s="882"/>
      <c r="Q961" s="882"/>
    </row>
    <row r="962" spans="3:17" ht="25.15" customHeight="1" x14ac:dyDescent="0.2">
      <c r="C962" s="882"/>
      <c r="D962" s="882"/>
      <c r="E962" s="882"/>
      <c r="F962" s="882"/>
      <c r="G962" s="882"/>
      <c r="H962" s="882"/>
      <c r="I962" s="882"/>
      <c r="J962" s="882"/>
      <c r="K962" s="882"/>
      <c r="L962" s="882"/>
      <c r="M962" s="882"/>
      <c r="N962" s="882"/>
      <c r="O962" s="882"/>
      <c r="P962" s="882"/>
      <c r="Q962" s="882"/>
    </row>
    <row r="963" spans="3:17" ht="25.15" customHeight="1" x14ac:dyDescent="0.2">
      <c r="C963" s="882"/>
      <c r="D963" s="882"/>
      <c r="E963" s="882"/>
      <c r="F963" s="882"/>
      <c r="G963" s="882"/>
      <c r="H963" s="882"/>
      <c r="I963" s="882"/>
      <c r="J963" s="882"/>
      <c r="K963" s="882"/>
      <c r="L963" s="882"/>
      <c r="M963" s="882"/>
      <c r="N963" s="882"/>
      <c r="O963" s="882"/>
      <c r="P963" s="882"/>
      <c r="Q963" s="882"/>
    </row>
    <row r="964" spans="3:17" ht="25.15" customHeight="1" x14ac:dyDescent="0.2">
      <c r="C964" s="882"/>
      <c r="D964" s="882"/>
      <c r="E964" s="882"/>
      <c r="F964" s="882"/>
      <c r="G964" s="882"/>
      <c r="H964" s="882"/>
      <c r="I964" s="882"/>
      <c r="J964" s="882"/>
      <c r="K964" s="882"/>
      <c r="L964" s="882"/>
      <c r="M964" s="882"/>
      <c r="N964" s="882"/>
      <c r="O964" s="882"/>
      <c r="P964" s="882"/>
      <c r="Q964" s="882"/>
    </row>
    <row r="965" spans="3:17" ht="25.15" customHeight="1" x14ac:dyDescent="0.2">
      <c r="C965" s="882"/>
      <c r="D965" s="882"/>
      <c r="E965" s="882"/>
      <c r="F965" s="882"/>
      <c r="G965" s="882"/>
      <c r="H965" s="882"/>
      <c r="I965" s="882"/>
      <c r="J965" s="882"/>
      <c r="K965" s="882"/>
      <c r="L965" s="882"/>
      <c r="M965" s="882"/>
      <c r="N965" s="882"/>
      <c r="O965" s="882"/>
      <c r="P965" s="882"/>
      <c r="Q965" s="882"/>
    </row>
    <row r="966" spans="3:17" ht="25.15" customHeight="1" x14ac:dyDescent="0.2">
      <c r="C966" s="882"/>
      <c r="D966" s="882"/>
      <c r="E966" s="882"/>
      <c r="F966" s="882"/>
      <c r="G966" s="882"/>
      <c r="H966" s="882"/>
      <c r="I966" s="882"/>
      <c r="J966" s="882"/>
      <c r="K966" s="882"/>
      <c r="L966" s="882"/>
      <c r="M966" s="882"/>
      <c r="N966" s="882"/>
      <c r="O966" s="882"/>
      <c r="P966" s="882"/>
      <c r="Q966" s="882"/>
    </row>
    <row r="967" spans="3:17" ht="25.15" customHeight="1" x14ac:dyDescent="0.2">
      <c r="C967" s="882"/>
      <c r="D967" s="882"/>
      <c r="E967" s="882"/>
      <c r="F967" s="882"/>
      <c r="G967" s="882"/>
      <c r="H967" s="882"/>
      <c r="I967" s="882"/>
      <c r="J967" s="882"/>
      <c r="K967" s="882"/>
      <c r="L967" s="882"/>
      <c r="M967" s="882"/>
      <c r="N967" s="882"/>
      <c r="O967" s="882"/>
      <c r="P967" s="882"/>
      <c r="Q967" s="882"/>
    </row>
    <row r="968" spans="3:17" ht="25.15" customHeight="1" x14ac:dyDescent="0.2">
      <c r="C968" s="882"/>
      <c r="D968" s="882"/>
      <c r="E968" s="882"/>
      <c r="F968" s="882"/>
      <c r="G968" s="882"/>
      <c r="H968" s="882"/>
      <c r="I968" s="882"/>
      <c r="J968" s="882"/>
      <c r="K968" s="882"/>
      <c r="L968" s="882"/>
      <c r="M968" s="882"/>
      <c r="N968" s="882"/>
      <c r="O968" s="882"/>
      <c r="P968" s="882"/>
      <c r="Q968" s="882"/>
    </row>
    <row r="969" spans="3:17" ht="25.15" customHeight="1" x14ac:dyDescent="0.2">
      <c r="C969" s="882"/>
      <c r="D969" s="882"/>
      <c r="E969" s="882"/>
      <c r="F969" s="882"/>
      <c r="G969" s="882"/>
      <c r="H969" s="882"/>
      <c r="I969" s="882"/>
      <c r="J969" s="882"/>
      <c r="K969" s="882"/>
      <c r="L969" s="882"/>
      <c r="M969" s="882"/>
      <c r="N969" s="882"/>
      <c r="O969" s="882"/>
      <c r="P969" s="882"/>
      <c r="Q969" s="882"/>
    </row>
    <row r="970" spans="3:17" ht="25.15" customHeight="1" x14ac:dyDescent="0.2">
      <c r="C970" s="882"/>
      <c r="D970" s="882"/>
      <c r="E970" s="882"/>
      <c r="F970" s="882"/>
      <c r="G970" s="882"/>
      <c r="H970" s="882"/>
      <c r="I970" s="882"/>
      <c r="J970" s="882"/>
      <c r="K970" s="882"/>
      <c r="L970" s="882"/>
      <c r="M970" s="882"/>
      <c r="N970" s="882"/>
      <c r="O970" s="882"/>
      <c r="P970" s="882"/>
      <c r="Q970" s="882"/>
    </row>
    <row r="971" spans="3:17" ht="25.15" customHeight="1" x14ac:dyDescent="0.2">
      <c r="C971" s="882"/>
      <c r="D971" s="882"/>
      <c r="E971" s="882"/>
      <c r="F971" s="882"/>
      <c r="G971" s="882"/>
      <c r="H971" s="882"/>
      <c r="I971" s="882"/>
      <c r="J971" s="882"/>
      <c r="K971" s="882"/>
      <c r="L971" s="882"/>
      <c r="M971" s="882"/>
      <c r="N971" s="882"/>
      <c r="O971" s="882"/>
      <c r="P971" s="882"/>
      <c r="Q971" s="882"/>
    </row>
    <row r="972" spans="3:17" ht="25.15" customHeight="1" x14ac:dyDescent="0.2">
      <c r="C972" s="882"/>
      <c r="D972" s="882"/>
      <c r="E972" s="882"/>
      <c r="F972" s="882"/>
      <c r="G972" s="882"/>
      <c r="H972" s="882"/>
      <c r="I972" s="882"/>
      <c r="J972" s="882"/>
      <c r="K972" s="882"/>
      <c r="L972" s="882"/>
      <c r="M972" s="882"/>
      <c r="N972" s="882"/>
      <c r="O972" s="882"/>
      <c r="P972" s="882"/>
      <c r="Q972" s="882"/>
    </row>
    <row r="973" spans="3:17" ht="25.15" customHeight="1" x14ac:dyDescent="0.2">
      <c r="C973" s="882"/>
      <c r="D973" s="882"/>
      <c r="E973" s="882"/>
      <c r="F973" s="882"/>
      <c r="G973" s="882"/>
      <c r="H973" s="882"/>
      <c r="I973" s="882"/>
      <c r="J973" s="882"/>
      <c r="K973" s="882"/>
      <c r="L973" s="882"/>
      <c r="M973" s="882"/>
      <c r="N973" s="882"/>
      <c r="O973" s="882"/>
      <c r="P973" s="882"/>
      <c r="Q973" s="882"/>
    </row>
    <row r="974" spans="3:17" ht="25.15" customHeight="1" x14ac:dyDescent="0.2">
      <c r="C974" s="882"/>
      <c r="D974" s="882"/>
      <c r="E974" s="882"/>
      <c r="F974" s="882"/>
      <c r="G974" s="882"/>
      <c r="H974" s="882"/>
      <c r="I974" s="882"/>
      <c r="J974" s="882"/>
      <c r="K974" s="882"/>
      <c r="L974" s="882"/>
      <c r="M974" s="882"/>
      <c r="N974" s="882"/>
      <c r="O974" s="882"/>
      <c r="P974" s="882"/>
      <c r="Q974" s="882"/>
    </row>
    <row r="975" spans="3:17" ht="25.15" customHeight="1" x14ac:dyDescent="0.2">
      <c r="C975" s="882"/>
      <c r="D975" s="882"/>
      <c r="E975" s="882"/>
      <c r="F975" s="882"/>
      <c r="G975" s="882"/>
      <c r="H975" s="882"/>
      <c r="I975" s="882"/>
      <c r="J975" s="882"/>
      <c r="K975" s="882"/>
      <c r="L975" s="882"/>
      <c r="M975" s="882"/>
      <c r="N975" s="882"/>
      <c r="O975" s="882"/>
      <c r="P975" s="882"/>
      <c r="Q975" s="882"/>
    </row>
    <row r="976" spans="3:17" ht="25.15" customHeight="1" x14ac:dyDescent="0.2">
      <c r="C976" s="882"/>
      <c r="D976" s="882"/>
      <c r="E976" s="882"/>
      <c r="F976" s="882"/>
      <c r="G976" s="882"/>
      <c r="H976" s="882"/>
      <c r="I976" s="882"/>
      <c r="J976" s="882"/>
      <c r="K976" s="882"/>
      <c r="L976" s="882"/>
      <c r="M976" s="882"/>
      <c r="N976" s="882"/>
      <c r="O976" s="882"/>
      <c r="P976" s="882"/>
      <c r="Q976" s="882"/>
    </row>
    <row r="977" spans="3:17" ht="25.15" customHeight="1" x14ac:dyDescent="0.2">
      <c r="C977" s="882"/>
      <c r="D977" s="882"/>
      <c r="E977" s="882"/>
      <c r="F977" s="882"/>
      <c r="G977" s="882"/>
      <c r="H977" s="882"/>
      <c r="I977" s="882"/>
      <c r="J977" s="882"/>
      <c r="K977" s="882"/>
      <c r="L977" s="882"/>
      <c r="M977" s="882"/>
      <c r="N977" s="882"/>
      <c r="O977" s="882"/>
      <c r="P977" s="882"/>
      <c r="Q977" s="882"/>
    </row>
    <row r="978" spans="3:17" ht="25.15" customHeight="1" x14ac:dyDescent="0.2">
      <c r="C978" s="882"/>
      <c r="D978" s="882"/>
      <c r="E978" s="882"/>
      <c r="F978" s="882"/>
      <c r="G978" s="882"/>
      <c r="H978" s="882"/>
      <c r="I978" s="882"/>
      <c r="J978" s="882"/>
      <c r="K978" s="882"/>
      <c r="L978" s="882"/>
      <c r="M978" s="882"/>
      <c r="N978" s="882"/>
      <c r="O978" s="882"/>
      <c r="P978" s="882"/>
      <c r="Q978" s="882"/>
    </row>
    <row r="979" spans="3:17" ht="25.15" customHeight="1" x14ac:dyDescent="0.2">
      <c r="C979" s="882"/>
      <c r="D979" s="882"/>
      <c r="E979" s="882"/>
      <c r="F979" s="882"/>
      <c r="G979" s="882"/>
      <c r="H979" s="882"/>
      <c r="I979" s="882"/>
      <c r="J979" s="882"/>
      <c r="K979" s="882"/>
      <c r="L979" s="882"/>
      <c r="M979" s="882"/>
      <c r="N979" s="882"/>
      <c r="O979" s="882"/>
      <c r="P979" s="882"/>
      <c r="Q979" s="882"/>
    </row>
    <row r="980" spans="3:17" ht="25.15" customHeight="1" x14ac:dyDescent="0.2">
      <c r="C980" s="882"/>
      <c r="D980" s="882"/>
      <c r="E980" s="882"/>
      <c r="F980" s="882"/>
      <c r="G980" s="882"/>
      <c r="H980" s="882"/>
      <c r="I980" s="882"/>
      <c r="J980" s="882"/>
      <c r="K980" s="882"/>
      <c r="L980" s="882"/>
      <c r="M980" s="882"/>
      <c r="N980" s="882"/>
      <c r="O980" s="882"/>
      <c r="P980" s="882"/>
      <c r="Q980" s="882"/>
    </row>
    <row r="981" spans="3:17" ht="25.15" customHeight="1" x14ac:dyDescent="0.2">
      <c r="C981" s="882"/>
      <c r="D981" s="882"/>
      <c r="E981" s="882"/>
      <c r="F981" s="882"/>
      <c r="G981" s="882"/>
      <c r="H981" s="882"/>
      <c r="I981" s="882"/>
      <c r="J981" s="882"/>
      <c r="K981" s="882"/>
      <c r="L981" s="882"/>
      <c r="M981" s="882"/>
      <c r="N981" s="882"/>
      <c r="O981" s="882"/>
      <c r="P981" s="882"/>
      <c r="Q981" s="882"/>
    </row>
    <row r="982" spans="3:17" ht="25.15" customHeight="1" x14ac:dyDescent="0.2">
      <c r="C982" s="882"/>
      <c r="D982" s="882"/>
      <c r="E982" s="882"/>
      <c r="F982" s="882"/>
      <c r="G982" s="882"/>
      <c r="H982" s="882"/>
      <c r="I982" s="882"/>
      <c r="J982" s="882"/>
      <c r="K982" s="882"/>
      <c r="L982" s="882"/>
      <c r="M982" s="882"/>
      <c r="N982" s="882"/>
      <c r="O982" s="882"/>
      <c r="P982" s="882"/>
      <c r="Q982" s="882"/>
    </row>
    <row r="983" spans="3:17" ht="25.15" customHeight="1" x14ac:dyDescent="0.2">
      <c r="C983" s="882"/>
      <c r="D983" s="882"/>
      <c r="E983" s="882"/>
      <c r="F983" s="882"/>
      <c r="G983" s="882"/>
      <c r="H983" s="882"/>
      <c r="I983" s="882"/>
      <c r="J983" s="882"/>
      <c r="K983" s="882"/>
      <c r="L983" s="882"/>
      <c r="M983" s="882"/>
      <c r="N983" s="882"/>
      <c r="O983" s="882"/>
      <c r="P983" s="882"/>
      <c r="Q983" s="882"/>
    </row>
    <row r="984" spans="3:17" ht="25.15" customHeight="1" x14ac:dyDescent="0.2">
      <c r="C984" s="882"/>
      <c r="D984" s="882"/>
      <c r="E984" s="882"/>
      <c r="F984" s="882"/>
      <c r="G984" s="882"/>
      <c r="H984" s="882"/>
      <c r="I984" s="882"/>
      <c r="J984" s="882"/>
      <c r="K984" s="882"/>
      <c r="L984" s="882"/>
      <c r="M984" s="882"/>
      <c r="N984" s="882"/>
      <c r="O984" s="882"/>
      <c r="P984" s="882"/>
      <c r="Q984" s="882"/>
    </row>
    <row r="985" spans="3:17" ht="25.15" customHeight="1" x14ac:dyDescent="0.2">
      <c r="C985" s="882"/>
      <c r="D985" s="882"/>
      <c r="E985" s="882"/>
      <c r="F985" s="882"/>
      <c r="G985" s="882"/>
      <c r="H985" s="882"/>
      <c r="I985" s="882"/>
      <c r="J985" s="882"/>
      <c r="K985" s="882"/>
      <c r="L985" s="882"/>
      <c r="M985" s="882"/>
      <c r="N985" s="882"/>
      <c r="O985" s="882"/>
      <c r="P985" s="882"/>
      <c r="Q985" s="882"/>
    </row>
    <row r="986" spans="3:17" ht="25.15" customHeight="1" x14ac:dyDescent="0.2">
      <c r="C986" s="882"/>
      <c r="D986" s="882"/>
      <c r="E986" s="882"/>
      <c r="F986" s="882"/>
      <c r="G986" s="882"/>
      <c r="H986" s="882"/>
      <c r="I986" s="882"/>
      <c r="J986" s="882"/>
      <c r="K986" s="882"/>
      <c r="L986" s="882"/>
      <c r="M986" s="882"/>
      <c r="N986" s="882"/>
      <c r="O986" s="882"/>
      <c r="P986" s="882"/>
      <c r="Q986" s="882"/>
    </row>
    <row r="987" spans="3:17" ht="25.15" customHeight="1" x14ac:dyDescent="0.2">
      <c r="C987" s="882"/>
      <c r="D987" s="882"/>
      <c r="E987" s="882"/>
      <c r="F987" s="882"/>
      <c r="G987" s="882"/>
      <c r="H987" s="882"/>
      <c r="I987" s="882"/>
      <c r="J987" s="882"/>
      <c r="K987" s="882"/>
      <c r="L987" s="882"/>
      <c r="M987" s="882"/>
      <c r="N987" s="882"/>
      <c r="O987" s="882"/>
      <c r="P987" s="882"/>
      <c r="Q987" s="882"/>
    </row>
    <row r="988" spans="3:17" ht="25.15" customHeight="1" x14ac:dyDescent="0.2">
      <c r="C988" s="882"/>
      <c r="D988" s="882"/>
      <c r="E988" s="882"/>
      <c r="F988" s="882"/>
      <c r="G988" s="882"/>
      <c r="H988" s="882"/>
      <c r="I988" s="882"/>
      <c r="J988" s="882"/>
      <c r="K988" s="882"/>
      <c r="L988" s="882"/>
      <c r="M988" s="882"/>
      <c r="N988" s="882"/>
      <c r="O988" s="882"/>
      <c r="P988" s="882"/>
      <c r="Q988" s="882"/>
    </row>
    <row r="989" spans="3:17" ht="25.15" customHeight="1" x14ac:dyDescent="0.2">
      <c r="C989" s="882"/>
      <c r="D989" s="882"/>
      <c r="E989" s="882"/>
      <c r="F989" s="882"/>
      <c r="G989" s="882"/>
      <c r="H989" s="882"/>
      <c r="I989" s="882"/>
      <c r="J989" s="882"/>
      <c r="K989" s="882"/>
      <c r="L989" s="882"/>
      <c r="M989" s="882"/>
      <c r="N989" s="882"/>
      <c r="O989" s="882"/>
      <c r="P989" s="882"/>
      <c r="Q989" s="882"/>
    </row>
    <row r="990" spans="3:17" ht="25.15" customHeight="1" x14ac:dyDescent="0.2">
      <c r="C990" s="882"/>
      <c r="D990" s="882"/>
      <c r="E990" s="882"/>
      <c r="F990" s="882"/>
      <c r="G990" s="882"/>
      <c r="H990" s="882"/>
      <c r="I990" s="882"/>
      <c r="J990" s="882"/>
      <c r="K990" s="882"/>
      <c r="L990" s="882"/>
      <c r="M990" s="882"/>
      <c r="N990" s="882"/>
      <c r="O990" s="882"/>
      <c r="P990" s="882"/>
      <c r="Q990" s="882"/>
    </row>
    <row r="991" spans="3:17" ht="25.15" customHeight="1" x14ac:dyDescent="0.2">
      <c r="C991" s="882"/>
      <c r="D991" s="882"/>
      <c r="E991" s="882"/>
      <c r="F991" s="882"/>
      <c r="G991" s="882"/>
      <c r="H991" s="882"/>
      <c r="I991" s="882"/>
      <c r="J991" s="882"/>
      <c r="K991" s="882"/>
      <c r="L991" s="882"/>
      <c r="M991" s="882"/>
      <c r="N991" s="882"/>
      <c r="O991" s="882"/>
      <c r="P991" s="882"/>
      <c r="Q991" s="882"/>
    </row>
    <row r="992" spans="3:17" ht="25.15" customHeight="1" x14ac:dyDescent="0.2">
      <c r="C992" s="882"/>
      <c r="D992" s="882"/>
      <c r="E992" s="882"/>
      <c r="F992" s="882"/>
      <c r="G992" s="882"/>
      <c r="H992" s="882"/>
      <c r="I992" s="882"/>
      <c r="J992" s="882"/>
      <c r="K992" s="882"/>
      <c r="L992" s="882"/>
      <c r="M992" s="882"/>
      <c r="N992" s="882"/>
      <c r="O992" s="882"/>
      <c r="P992" s="882"/>
      <c r="Q992" s="882"/>
    </row>
    <row r="993" spans="3:17" ht="25.15" customHeight="1" x14ac:dyDescent="0.2">
      <c r="C993" s="882"/>
      <c r="D993" s="882"/>
      <c r="E993" s="882"/>
      <c r="F993" s="882"/>
      <c r="G993" s="882"/>
      <c r="H993" s="882"/>
      <c r="I993" s="882"/>
      <c r="J993" s="882"/>
      <c r="K993" s="882"/>
      <c r="L993" s="882"/>
      <c r="M993" s="882"/>
      <c r="N993" s="882"/>
      <c r="O993" s="882"/>
      <c r="P993" s="882"/>
      <c r="Q993" s="882"/>
    </row>
    <row r="994" spans="3:17" ht="25.15" customHeight="1" x14ac:dyDescent="0.2">
      <c r="C994" s="882"/>
      <c r="D994" s="882"/>
      <c r="E994" s="882"/>
      <c r="F994" s="882"/>
      <c r="G994" s="882"/>
      <c r="H994" s="882"/>
      <c r="I994" s="882"/>
      <c r="J994" s="882"/>
      <c r="K994" s="882"/>
      <c r="L994" s="882"/>
      <c r="M994" s="882"/>
      <c r="N994" s="882"/>
      <c r="O994" s="882"/>
      <c r="P994" s="882"/>
      <c r="Q994" s="882"/>
    </row>
    <row r="995" spans="3:17" ht="25.15" customHeight="1" x14ac:dyDescent="0.2">
      <c r="C995" s="882"/>
      <c r="D995" s="882"/>
      <c r="E995" s="882"/>
      <c r="F995" s="882"/>
      <c r="G995" s="882"/>
      <c r="H995" s="882"/>
      <c r="I995" s="882"/>
      <c r="J995" s="882"/>
      <c r="K995" s="882"/>
      <c r="L995" s="882"/>
      <c r="M995" s="882"/>
      <c r="N995" s="882"/>
      <c r="O995" s="882"/>
      <c r="P995" s="882"/>
      <c r="Q995" s="882"/>
    </row>
    <row r="996" spans="3:17" ht="25.15" customHeight="1" x14ac:dyDescent="0.2">
      <c r="C996" s="882"/>
      <c r="D996" s="882"/>
      <c r="E996" s="882"/>
      <c r="F996" s="882"/>
      <c r="G996" s="882"/>
      <c r="H996" s="882"/>
      <c r="I996" s="882"/>
      <c r="J996" s="882"/>
      <c r="K996" s="882"/>
      <c r="L996" s="882"/>
      <c r="M996" s="882"/>
      <c r="N996" s="882"/>
      <c r="O996" s="882"/>
      <c r="P996" s="882"/>
      <c r="Q996" s="882"/>
    </row>
    <row r="997" spans="3:17" ht="25.15" customHeight="1" x14ac:dyDescent="0.2">
      <c r="C997" s="882"/>
      <c r="D997" s="882"/>
      <c r="E997" s="882"/>
      <c r="F997" s="882"/>
      <c r="G997" s="882"/>
      <c r="H997" s="882"/>
      <c r="I997" s="882"/>
      <c r="J997" s="882"/>
      <c r="K997" s="882"/>
      <c r="L997" s="882"/>
      <c r="M997" s="882"/>
      <c r="N997" s="882"/>
      <c r="O997" s="882"/>
      <c r="P997" s="882"/>
      <c r="Q997" s="882"/>
    </row>
    <row r="998" spans="3:17" ht="25.15" customHeight="1" x14ac:dyDescent="0.2">
      <c r="C998" s="882"/>
      <c r="D998" s="882"/>
      <c r="E998" s="882"/>
      <c r="F998" s="882"/>
      <c r="G998" s="882"/>
      <c r="H998" s="882"/>
      <c r="I998" s="882"/>
      <c r="J998" s="882"/>
      <c r="K998" s="882"/>
      <c r="L998" s="882"/>
      <c r="M998" s="882"/>
      <c r="N998" s="882"/>
      <c r="O998" s="882"/>
      <c r="P998" s="882"/>
      <c r="Q998" s="882"/>
    </row>
    <row r="999" spans="3:17" ht="25.15" customHeight="1" x14ac:dyDescent="0.2">
      <c r="C999" s="882"/>
      <c r="D999" s="882"/>
      <c r="E999" s="882"/>
      <c r="F999" s="882"/>
      <c r="G999" s="882"/>
      <c r="H999" s="882"/>
      <c r="I999" s="882"/>
      <c r="J999" s="882"/>
      <c r="K999" s="882"/>
      <c r="L999" s="882"/>
      <c r="M999" s="882"/>
      <c r="N999" s="882"/>
      <c r="O999" s="882"/>
      <c r="P999" s="882"/>
      <c r="Q999" s="882"/>
    </row>
    <row r="1000" spans="3:17" ht="25.15" customHeight="1" x14ac:dyDescent="0.2">
      <c r="C1000" s="882"/>
      <c r="D1000" s="882"/>
      <c r="E1000" s="882"/>
      <c r="F1000" s="882"/>
      <c r="G1000" s="882"/>
      <c r="H1000" s="882"/>
      <c r="I1000" s="882"/>
      <c r="J1000" s="882"/>
      <c r="K1000" s="882"/>
      <c r="L1000" s="882"/>
      <c r="M1000" s="882"/>
      <c r="N1000" s="882"/>
      <c r="O1000" s="882"/>
      <c r="P1000" s="882"/>
      <c r="Q1000" s="882"/>
    </row>
    <row r="1001" spans="3:17" ht="25.15" customHeight="1" x14ac:dyDescent="0.2">
      <c r="C1001" s="882"/>
      <c r="D1001" s="882"/>
      <c r="E1001" s="882"/>
      <c r="F1001" s="882"/>
      <c r="G1001" s="882"/>
      <c r="H1001" s="882"/>
      <c r="I1001" s="882"/>
      <c r="J1001" s="882"/>
      <c r="K1001" s="882"/>
      <c r="L1001" s="882"/>
      <c r="M1001" s="882"/>
      <c r="N1001" s="882"/>
      <c r="O1001" s="882"/>
      <c r="P1001" s="882"/>
      <c r="Q1001" s="882"/>
    </row>
    <row r="1002" spans="3:17" ht="25.15" customHeight="1" x14ac:dyDescent="0.2">
      <c r="C1002" s="882"/>
      <c r="D1002" s="882"/>
      <c r="E1002" s="882"/>
      <c r="F1002" s="882"/>
      <c r="G1002" s="882"/>
      <c r="H1002" s="882"/>
      <c r="I1002" s="882"/>
      <c r="J1002" s="882"/>
      <c r="K1002" s="882"/>
      <c r="L1002" s="882"/>
      <c r="M1002" s="882"/>
      <c r="N1002" s="882"/>
      <c r="O1002" s="882"/>
      <c r="P1002" s="882"/>
      <c r="Q1002" s="882"/>
    </row>
    <row r="1003" spans="3:17" ht="25.15" customHeight="1" x14ac:dyDescent="0.2">
      <c r="C1003" s="882"/>
      <c r="D1003" s="882"/>
      <c r="E1003" s="882"/>
      <c r="F1003" s="882"/>
      <c r="G1003" s="882"/>
      <c r="H1003" s="882"/>
      <c r="I1003" s="882"/>
      <c r="J1003" s="882"/>
      <c r="K1003" s="882"/>
      <c r="L1003" s="882"/>
      <c r="M1003" s="882"/>
      <c r="N1003" s="882"/>
      <c r="O1003" s="882"/>
      <c r="P1003" s="882"/>
      <c r="Q1003" s="882"/>
    </row>
    <row r="1004" spans="3:17" ht="25.15" customHeight="1" x14ac:dyDescent="0.2">
      <c r="C1004" s="882"/>
      <c r="D1004" s="882"/>
      <c r="E1004" s="882"/>
      <c r="F1004" s="882"/>
      <c r="G1004" s="882"/>
      <c r="H1004" s="882"/>
      <c r="I1004" s="882"/>
      <c r="J1004" s="882"/>
      <c r="K1004" s="882"/>
      <c r="L1004" s="882"/>
      <c r="M1004" s="882"/>
      <c r="N1004" s="882"/>
      <c r="O1004" s="882"/>
      <c r="P1004" s="882"/>
      <c r="Q1004" s="882"/>
    </row>
    <row r="1005" spans="3:17" ht="25.15" customHeight="1" x14ac:dyDescent="0.2">
      <c r="C1005" s="882"/>
      <c r="D1005" s="882"/>
      <c r="E1005" s="882"/>
      <c r="F1005" s="882"/>
      <c r="G1005" s="882"/>
      <c r="H1005" s="882"/>
      <c r="I1005" s="882"/>
      <c r="J1005" s="882"/>
      <c r="K1005" s="882"/>
      <c r="L1005" s="882"/>
      <c r="M1005" s="882"/>
      <c r="N1005" s="882"/>
      <c r="O1005" s="882"/>
      <c r="P1005" s="882"/>
      <c r="Q1005" s="882"/>
    </row>
    <row r="1006" spans="3:17" ht="25.15" customHeight="1" x14ac:dyDescent="0.2">
      <c r="C1006" s="882"/>
      <c r="D1006" s="882"/>
      <c r="E1006" s="882"/>
      <c r="F1006" s="882"/>
      <c r="G1006" s="882"/>
      <c r="H1006" s="882"/>
      <c r="I1006" s="882"/>
      <c r="J1006" s="882"/>
      <c r="K1006" s="882"/>
      <c r="L1006" s="882"/>
      <c r="M1006" s="882"/>
      <c r="N1006" s="882"/>
      <c r="O1006" s="882"/>
      <c r="P1006" s="882"/>
      <c r="Q1006" s="882"/>
    </row>
    <row r="1007" spans="3:17" ht="25.15" customHeight="1" x14ac:dyDescent="0.2">
      <c r="C1007" s="882"/>
      <c r="D1007" s="882"/>
      <c r="E1007" s="882"/>
      <c r="F1007" s="882"/>
      <c r="G1007" s="882"/>
      <c r="H1007" s="882"/>
      <c r="I1007" s="882"/>
      <c r="J1007" s="882"/>
      <c r="K1007" s="882"/>
      <c r="L1007" s="882"/>
      <c r="M1007" s="882"/>
      <c r="N1007" s="882"/>
      <c r="O1007" s="882"/>
      <c r="P1007" s="882"/>
      <c r="Q1007" s="882"/>
    </row>
    <row r="1008" spans="3:17" ht="25.15" customHeight="1" x14ac:dyDescent="0.2">
      <c r="C1008" s="882"/>
      <c r="D1008" s="882"/>
      <c r="E1008" s="882"/>
      <c r="F1008" s="882"/>
      <c r="G1008" s="882"/>
      <c r="H1008" s="882"/>
      <c r="I1008" s="882"/>
      <c r="J1008" s="882"/>
      <c r="K1008" s="882"/>
      <c r="L1008" s="882"/>
      <c r="M1008" s="882"/>
      <c r="N1008" s="882"/>
      <c r="O1008" s="882"/>
      <c r="P1008" s="882"/>
      <c r="Q1008" s="882"/>
    </row>
    <row r="1009" spans="3:17" ht="25.15" customHeight="1" x14ac:dyDescent="0.2">
      <c r="C1009" s="882"/>
      <c r="D1009" s="882"/>
      <c r="E1009" s="882"/>
      <c r="F1009" s="882"/>
      <c r="G1009" s="882"/>
      <c r="H1009" s="882"/>
      <c r="I1009" s="882"/>
      <c r="J1009" s="882"/>
      <c r="K1009" s="882"/>
      <c r="L1009" s="882"/>
      <c r="M1009" s="882"/>
      <c r="N1009" s="882"/>
      <c r="O1009" s="882"/>
      <c r="P1009" s="882"/>
      <c r="Q1009" s="882"/>
    </row>
    <row r="1010" spans="3:17" ht="25.15" customHeight="1" x14ac:dyDescent="0.2">
      <c r="C1010" s="882"/>
      <c r="D1010" s="882"/>
      <c r="E1010" s="882"/>
      <c r="F1010" s="882"/>
      <c r="G1010" s="882"/>
      <c r="H1010" s="882"/>
      <c r="I1010" s="882"/>
      <c r="J1010" s="882"/>
      <c r="K1010" s="882"/>
      <c r="L1010" s="882"/>
      <c r="M1010" s="882"/>
      <c r="N1010" s="882"/>
      <c r="O1010" s="882"/>
      <c r="P1010" s="882"/>
      <c r="Q1010" s="882"/>
    </row>
    <row r="1011" spans="3:17" ht="25.15" customHeight="1" x14ac:dyDescent="0.2">
      <c r="C1011" s="882"/>
      <c r="D1011" s="882"/>
      <c r="E1011" s="882"/>
      <c r="F1011" s="882"/>
      <c r="G1011" s="882"/>
      <c r="H1011" s="882"/>
      <c r="I1011" s="882"/>
      <c r="J1011" s="882"/>
      <c r="K1011" s="882"/>
      <c r="L1011" s="882"/>
      <c r="M1011" s="882"/>
      <c r="N1011" s="882"/>
      <c r="O1011" s="882"/>
      <c r="P1011" s="882"/>
      <c r="Q1011" s="882"/>
    </row>
    <row r="1012" spans="3:17" ht="25.15" customHeight="1" x14ac:dyDescent="0.2">
      <c r="C1012" s="882"/>
      <c r="D1012" s="882"/>
      <c r="E1012" s="882"/>
      <c r="F1012" s="882"/>
      <c r="G1012" s="882"/>
      <c r="H1012" s="882"/>
      <c r="I1012" s="882"/>
      <c r="J1012" s="882"/>
      <c r="K1012" s="882"/>
      <c r="L1012" s="882"/>
      <c r="M1012" s="882"/>
      <c r="N1012" s="882"/>
      <c r="O1012" s="882"/>
      <c r="P1012" s="882"/>
      <c r="Q1012" s="882"/>
    </row>
    <row r="1013" spans="3:17" ht="25.15" customHeight="1" x14ac:dyDescent="0.2">
      <c r="C1013" s="882"/>
      <c r="D1013" s="882"/>
      <c r="E1013" s="882"/>
      <c r="F1013" s="882"/>
      <c r="G1013" s="882"/>
      <c r="H1013" s="882"/>
      <c r="I1013" s="882"/>
      <c r="J1013" s="882"/>
      <c r="K1013" s="882"/>
      <c r="L1013" s="882"/>
      <c r="M1013" s="882"/>
      <c r="N1013" s="882"/>
      <c r="O1013" s="882"/>
      <c r="P1013" s="882"/>
      <c r="Q1013" s="882"/>
    </row>
    <row r="1014" spans="3:17" ht="25.15" customHeight="1" x14ac:dyDescent="0.2">
      <c r="C1014" s="882"/>
      <c r="D1014" s="882"/>
      <c r="E1014" s="882"/>
      <c r="F1014" s="882"/>
      <c r="G1014" s="882"/>
      <c r="H1014" s="882"/>
      <c r="I1014" s="882"/>
      <c r="J1014" s="882"/>
      <c r="K1014" s="882"/>
      <c r="L1014" s="882"/>
      <c r="M1014" s="882"/>
      <c r="N1014" s="882"/>
      <c r="O1014" s="882"/>
      <c r="P1014" s="882"/>
      <c r="Q1014" s="882"/>
    </row>
    <row r="1015" spans="3:17" ht="25.15" customHeight="1" x14ac:dyDescent="0.2">
      <c r="C1015" s="882"/>
      <c r="D1015" s="882"/>
      <c r="E1015" s="882"/>
      <c r="F1015" s="882"/>
      <c r="G1015" s="882"/>
      <c r="H1015" s="882"/>
      <c r="I1015" s="882"/>
      <c r="J1015" s="882"/>
      <c r="K1015" s="882"/>
      <c r="L1015" s="882"/>
      <c r="M1015" s="882"/>
      <c r="N1015" s="882"/>
      <c r="O1015" s="882"/>
      <c r="P1015" s="882"/>
      <c r="Q1015" s="882"/>
    </row>
    <row r="1016" spans="3:17" ht="25.15" customHeight="1" x14ac:dyDescent="0.2">
      <c r="C1016" s="882"/>
      <c r="D1016" s="882"/>
      <c r="E1016" s="882"/>
      <c r="F1016" s="882"/>
      <c r="G1016" s="882"/>
      <c r="H1016" s="882"/>
      <c r="I1016" s="882"/>
      <c r="J1016" s="882"/>
      <c r="K1016" s="882"/>
      <c r="L1016" s="882"/>
      <c r="M1016" s="882"/>
      <c r="N1016" s="882"/>
      <c r="O1016" s="882"/>
      <c r="P1016" s="882"/>
      <c r="Q1016" s="882"/>
    </row>
    <row r="1017" spans="3:17" ht="25.15" customHeight="1" x14ac:dyDescent="0.2">
      <c r="C1017" s="882"/>
      <c r="D1017" s="882"/>
      <c r="E1017" s="882"/>
      <c r="F1017" s="882"/>
      <c r="G1017" s="882"/>
      <c r="H1017" s="882"/>
      <c r="I1017" s="882"/>
      <c r="J1017" s="882"/>
      <c r="K1017" s="882"/>
      <c r="L1017" s="882"/>
      <c r="M1017" s="882"/>
      <c r="N1017" s="882"/>
      <c r="O1017" s="882"/>
      <c r="P1017" s="882"/>
      <c r="Q1017" s="882"/>
    </row>
    <row r="1018" spans="3:17" ht="25.15" customHeight="1" x14ac:dyDescent="0.2">
      <c r="C1018" s="882"/>
      <c r="D1018" s="882"/>
      <c r="E1018" s="882"/>
      <c r="F1018" s="882"/>
      <c r="G1018" s="882"/>
      <c r="H1018" s="882"/>
      <c r="I1018" s="882"/>
      <c r="J1018" s="882"/>
      <c r="K1018" s="882"/>
      <c r="L1018" s="882"/>
      <c r="M1018" s="882"/>
      <c r="N1018" s="882"/>
      <c r="O1018" s="882"/>
      <c r="P1018" s="882"/>
      <c r="Q1018" s="882"/>
    </row>
    <row r="1019" spans="3:17" ht="25.15" customHeight="1" x14ac:dyDescent="0.2">
      <c r="C1019" s="882"/>
      <c r="D1019" s="882"/>
      <c r="E1019" s="882"/>
      <c r="F1019" s="882"/>
      <c r="G1019" s="882"/>
      <c r="H1019" s="882"/>
      <c r="I1019" s="882"/>
      <c r="J1019" s="882"/>
      <c r="K1019" s="882"/>
      <c r="L1019" s="882"/>
      <c r="M1019" s="882"/>
      <c r="N1019" s="882"/>
      <c r="O1019" s="882"/>
      <c r="P1019" s="882"/>
      <c r="Q1019" s="882"/>
    </row>
    <row r="1020" spans="3:17" ht="25.15" customHeight="1" x14ac:dyDescent="0.2">
      <c r="C1020" s="882"/>
      <c r="D1020" s="882"/>
      <c r="E1020" s="882"/>
      <c r="F1020" s="882"/>
      <c r="G1020" s="882"/>
      <c r="H1020" s="882"/>
      <c r="I1020" s="882"/>
      <c r="J1020" s="882"/>
      <c r="K1020" s="882"/>
      <c r="L1020" s="882"/>
      <c r="M1020" s="882"/>
      <c r="N1020" s="882"/>
      <c r="O1020" s="882"/>
      <c r="P1020" s="882"/>
      <c r="Q1020" s="882"/>
    </row>
    <row r="1021" spans="3:17" ht="25.15" customHeight="1" x14ac:dyDescent="0.2">
      <c r="C1021" s="882"/>
      <c r="D1021" s="882"/>
      <c r="E1021" s="882"/>
      <c r="F1021" s="882"/>
      <c r="G1021" s="882"/>
      <c r="H1021" s="882"/>
      <c r="I1021" s="882"/>
      <c r="J1021" s="882"/>
      <c r="K1021" s="882"/>
      <c r="L1021" s="882"/>
      <c r="M1021" s="882"/>
      <c r="N1021" s="882"/>
      <c r="O1021" s="882"/>
      <c r="P1021" s="882"/>
      <c r="Q1021" s="882"/>
    </row>
    <row r="1022" spans="3:17" ht="25.15" customHeight="1" x14ac:dyDescent="0.2">
      <c r="C1022" s="882"/>
      <c r="D1022" s="882"/>
      <c r="E1022" s="882"/>
      <c r="F1022" s="882"/>
      <c r="G1022" s="882"/>
      <c r="H1022" s="882"/>
      <c r="I1022" s="882"/>
      <c r="J1022" s="882"/>
      <c r="K1022" s="882"/>
      <c r="L1022" s="882"/>
      <c r="M1022" s="882"/>
      <c r="N1022" s="882"/>
      <c r="O1022" s="882"/>
      <c r="P1022" s="882"/>
      <c r="Q1022" s="882"/>
    </row>
    <row r="1023" spans="3:17" ht="25.15" customHeight="1" x14ac:dyDescent="0.2">
      <c r="C1023" s="882"/>
      <c r="D1023" s="882"/>
      <c r="E1023" s="882"/>
      <c r="F1023" s="882"/>
      <c r="G1023" s="882"/>
      <c r="H1023" s="882"/>
      <c r="I1023" s="882"/>
      <c r="J1023" s="882"/>
      <c r="K1023" s="882"/>
      <c r="L1023" s="882"/>
      <c r="M1023" s="882"/>
      <c r="N1023" s="882"/>
      <c r="O1023" s="882"/>
      <c r="P1023" s="882"/>
      <c r="Q1023" s="882"/>
    </row>
    <row r="1024" spans="3:17" ht="25.15" customHeight="1" x14ac:dyDescent="0.2">
      <c r="C1024" s="882"/>
      <c r="D1024" s="882"/>
      <c r="E1024" s="882"/>
      <c r="F1024" s="882"/>
      <c r="G1024" s="882"/>
      <c r="H1024" s="882"/>
      <c r="I1024" s="882"/>
      <c r="J1024" s="882"/>
      <c r="K1024" s="882"/>
      <c r="L1024" s="882"/>
      <c r="M1024" s="882"/>
      <c r="N1024" s="882"/>
      <c r="O1024" s="882"/>
      <c r="P1024" s="882"/>
      <c r="Q1024" s="882"/>
    </row>
    <row r="1025" spans="1:104" s="242" customFormat="1" ht="21" customHeight="1" x14ac:dyDescent="0.2">
      <c r="A1025" s="2301" t="s">
        <v>188</v>
      </c>
      <c r="B1025" s="2302"/>
      <c r="C1025" s="2303"/>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pans="1:104" s="242" customFormat="1" ht="15.95" customHeight="1" x14ac:dyDescent="0.2">
      <c r="A1026" s="2304" t="s">
        <v>541</v>
      </c>
      <c r="B1026" s="2305"/>
      <c r="C1026" s="810" t="s">
        <v>189</v>
      </c>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pans="1:104" s="242" customFormat="1" ht="17.100000000000001" hidden="1" customHeight="1" x14ac:dyDescent="0.2">
      <c r="A1027" s="811" t="s">
        <v>190</v>
      </c>
      <c r="B1027" s="812" t="s">
        <v>191</v>
      </c>
      <c r="C1027" s="813">
        <v>13629</v>
      </c>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pans="1:104" s="242" customFormat="1" ht="17.100000000000001" hidden="1" customHeight="1" x14ac:dyDescent="0.2">
      <c r="A1028" s="814" t="s">
        <v>192</v>
      </c>
      <c r="B1028" s="815" t="s">
        <v>193</v>
      </c>
      <c r="C1028" s="816">
        <v>13629</v>
      </c>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pans="1:104" s="242" customFormat="1" ht="17.100000000000001" hidden="1" customHeight="1" x14ac:dyDescent="0.2">
      <c r="A1029" s="814" t="s">
        <v>194</v>
      </c>
      <c r="B1029" s="815" t="s">
        <v>193</v>
      </c>
      <c r="C1029" s="816">
        <v>13629</v>
      </c>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pans="1:104" s="242" customFormat="1" ht="17.100000000000001" hidden="1" customHeight="1" x14ac:dyDescent="0.2">
      <c r="A1030" s="814" t="s">
        <v>195</v>
      </c>
      <c r="B1030" s="815" t="s">
        <v>193</v>
      </c>
      <c r="C1030" s="816">
        <v>13629</v>
      </c>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pans="1:104" s="242" customFormat="1" ht="17.100000000000001" customHeight="1" x14ac:dyDescent="0.2">
      <c r="A1031" s="2287" t="s">
        <v>196</v>
      </c>
      <c r="B1031" s="815" t="s">
        <v>197</v>
      </c>
      <c r="C1031" s="816">
        <v>9771</v>
      </c>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pans="1:104" s="242" customFormat="1" ht="17.100000000000001" customHeight="1" x14ac:dyDescent="0.2">
      <c r="A1032" s="2287"/>
      <c r="B1032" s="815" t="s">
        <v>198</v>
      </c>
      <c r="C1032" s="816">
        <v>2491</v>
      </c>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pans="1:104" s="242" customFormat="1" ht="17.100000000000001" customHeight="1" x14ac:dyDescent="0.2">
      <c r="A1033" s="2287"/>
      <c r="B1033" s="817" t="s">
        <v>199</v>
      </c>
      <c r="C1033" s="816">
        <v>1367</v>
      </c>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27"/>
      <c r="BB1033" s="136"/>
      <c r="BC1033" s="827"/>
      <c r="BD1033" s="827"/>
      <c r="BE1033" s="827"/>
      <c r="BF1033" s="827"/>
      <c r="BG1033" s="827"/>
      <c r="BH1033" s="827"/>
      <c r="BI1033" s="827"/>
      <c r="BJ1033" s="827"/>
      <c r="BK1033" s="827"/>
      <c r="BL1033" s="827"/>
      <c r="BM1033" s="827"/>
      <c r="BN1033" s="827"/>
      <c r="BO1033" s="827"/>
      <c r="BP1033" s="827"/>
      <c r="BQ1033" s="827"/>
      <c r="BR1033" s="827"/>
      <c r="BS1033" s="827"/>
      <c r="BT1033" s="827"/>
      <c r="BU1033" s="827"/>
      <c r="BV1033" s="827"/>
      <c r="BW1033" s="827"/>
      <c r="BX1033" s="827"/>
      <c r="BY1033" s="827"/>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pans="1:104" s="242" customFormat="1" ht="17.100000000000001" customHeight="1" x14ac:dyDescent="0.2">
      <c r="A1034" s="2288"/>
      <c r="B1034" s="818" t="s">
        <v>200</v>
      </c>
      <c r="C1034" s="819">
        <v>0</v>
      </c>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pans="1:104" s="242" customFormat="1" ht="12.95" customHeight="1" x14ac:dyDescent="0.2">
      <c r="A1035" s="2289" t="s">
        <v>201</v>
      </c>
      <c r="B1035" s="2290"/>
      <c r="C1035" s="2291"/>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00"/>
      <c r="BB1035" s="268"/>
      <c r="BC1035" s="800"/>
      <c r="BD1035" s="800"/>
      <c r="BE1035" s="800"/>
      <c r="BF1035" s="800"/>
      <c r="BG1035" s="800"/>
      <c r="BH1035" s="800"/>
      <c r="BI1035" s="800"/>
      <c r="BJ1035" s="800"/>
      <c r="BK1035" s="800"/>
      <c r="BL1035" s="800"/>
      <c r="BM1035" s="800"/>
      <c r="BN1035" s="800"/>
      <c r="BO1035" s="800"/>
      <c r="BP1035" s="800"/>
      <c r="BQ1035" s="800"/>
      <c r="BR1035" s="800"/>
      <c r="BS1035" s="800"/>
      <c r="BT1035" s="800"/>
      <c r="BU1035" s="800"/>
      <c r="BV1035" s="800"/>
      <c r="BW1035" s="800"/>
      <c r="BX1035" s="800"/>
      <c r="BY1035" s="800"/>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spans="1:104" ht="15" customHeight="1" x14ac:dyDescent="0.25">
      <c r="A1036" s="428" t="s">
        <v>121</v>
      </c>
      <c r="B1036" s="118" t="s">
        <v>122</v>
      </c>
    </row>
    <row r="1037" spans="1:104" ht="15" customHeight="1" x14ac:dyDescent="0.2">
      <c r="A1037" s="429" t="str">
        <f>R15</f>
        <v>Bethlehem</v>
      </c>
      <c r="B1037" s="429">
        <f>BR122+BR123</f>
        <v>3762.9209681718748</v>
      </c>
    </row>
    <row r="1038" spans="1:104" ht="15" customHeight="1" x14ac:dyDescent="0.2">
      <c r="A1038" s="429" t="str">
        <f>S15</f>
        <v>Dier El-Balah</v>
      </c>
      <c r="B1038" s="429">
        <f>BS122+BS123</f>
        <v>4197.3968027871988</v>
      </c>
    </row>
    <row r="1039" spans="1:104" ht="15" customHeight="1" x14ac:dyDescent="0.2">
      <c r="A1039" s="429" t="str">
        <f>T15</f>
        <v>Gaza</v>
      </c>
      <c r="B1039" s="429">
        <f>BT122+BT123</f>
        <v>10248.141048469062</v>
      </c>
    </row>
    <row r="1040" spans="1:104" ht="15" customHeight="1" x14ac:dyDescent="0.2">
      <c r="A1040" s="429" t="str">
        <f>U15</f>
        <v>Hebron</v>
      </c>
      <c r="B1040" s="429">
        <f>BU122+BU123</f>
        <v>12033.961127155178</v>
      </c>
    </row>
    <row r="1041" spans="1:2" ht="15" customHeight="1" x14ac:dyDescent="0.2">
      <c r="A1041" s="429" t="str">
        <f>V15</f>
        <v>Jenin</v>
      </c>
      <c r="B1041" s="429">
        <f>BV122+BV123</f>
        <v>5475.5491593123988</v>
      </c>
    </row>
    <row r="1042" spans="1:2" ht="15" customHeight="1" x14ac:dyDescent="0.2">
      <c r="A1042" s="429" t="str">
        <f>W15</f>
        <v>Jericho</v>
      </c>
      <c r="B1042" s="429">
        <f>BW122+BW123</f>
        <v>862.05165513397321</v>
      </c>
    </row>
    <row r="1043" spans="1:2" ht="15" customHeight="1" x14ac:dyDescent="0.2">
      <c r="A1043" s="429" t="str">
        <f>X15</f>
        <v>Jerusalem</v>
      </c>
      <c r="B1043" s="429">
        <f>BX122+XR123</f>
        <v>7556.0759037503112</v>
      </c>
    </row>
    <row r="1044" spans="1:2" ht="15" customHeight="1" x14ac:dyDescent="0.2">
      <c r="A1044" s="429" t="str">
        <f>Y15</f>
        <v>Khan Yunis</v>
      </c>
      <c r="B1044" s="429">
        <f>BY122+BY123</f>
        <v>5755.814636651744</v>
      </c>
    </row>
    <row r="1045" spans="1:2" ht="15" customHeight="1" x14ac:dyDescent="0.2">
      <c r="A1045" s="429" t="str">
        <f>Z15</f>
        <v>Nablus</v>
      </c>
      <c r="B1045" s="429">
        <f>BZ122+BZ123</f>
        <v>6878.8635510589229</v>
      </c>
    </row>
    <row r="1046" spans="1:2" ht="15" customHeight="1" x14ac:dyDescent="0.2">
      <c r="A1046" s="268" t="str">
        <f>AA15</f>
        <v>North Gaza</v>
      </c>
      <c r="B1046" s="429">
        <f>CA122+CA123</f>
        <v>5801.5104177995636</v>
      </c>
    </row>
    <row r="1047" spans="1:2" ht="15" customHeight="1" x14ac:dyDescent="0.2">
      <c r="A1047" s="268" t="str">
        <f>AB15</f>
        <v>Qalqiliya</v>
      </c>
      <c r="B1047" s="429">
        <f>CB122+CB123</f>
        <v>2015.7581673646437</v>
      </c>
    </row>
    <row r="1048" spans="1:2" ht="15" customHeight="1" x14ac:dyDescent="0.2">
      <c r="A1048" s="268" t="str">
        <f>AC15</f>
        <v>Rafah</v>
      </c>
      <c r="B1048" s="429">
        <f>CC122+CC123</f>
        <v>3870.2120162218207</v>
      </c>
    </row>
    <row r="1049" spans="1:2" ht="15" customHeight="1" x14ac:dyDescent="0.2">
      <c r="A1049" s="268" t="str">
        <f>AD15</f>
        <v>Ramallah &amp; Al-Bireh</v>
      </c>
      <c r="B1049" s="429">
        <f>CD122+CD123</f>
        <v>6210.7392103690927</v>
      </c>
    </row>
    <row r="1050" spans="1:2" ht="15" customHeight="1" x14ac:dyDescent="0.2">
      <c r="A1050" s="268" t="str">
        <f>AE15</f>
        <v>Salfit</v>
      </c>
      <c r="B1050" s="429">
        <f>CE122+CE123</f>
        <v>1317.8794259205042</v>
      </c>
    </row>
    <row r="1051" spans="1:2" ht="15" customHeight="1" x14ac:dyDescent="0.2">
      <c r="A1051" s="268" t="str">
        <f>AF15</f>
        <v>Tubas</v>
      </c>
      <c r="B1051" s="429">
        <f>CF122+CF123</f>
        <v>1111.1170594283299</v>
      </c>
    </row>
    <row r="1052" spans="1:2" ht="15" customHeight="1" x14ac:dyDescent="0.2">
      <c r="A1052" s="268" t="str">
        <f>AG15</f>
        <v>Tulkarm</v>
      </c>
      <c r="B1052" s="429">
        <f>CG122+CG123</f>
        <v>3536.3908717989166</v>
      </c>
    </row>
    <row r="1053" spans="1:2" ht="15" customHeight="1" x14ac:dyDescent="0.2">
      <c r="A1053" s="268">
        <f>AH15</f>
        <v>0</v>
      </c>
      <c r="B1053" s="429">
        <f>CH122+CH123</f>
        <v>0</v>
      </c>
    </row>
    <row r="1054" spans="1:2" ht="15" customHeight="1" x14ac:dyDescent="0.2">
      <c r="A1054" s="268">
        <f>AI15</f>
        <v>0</v>
      </c>
      <c r="B1054" s="429">
        <f>CI122+CI123</f>
        <v>0</v>
      </c>
    </row>
    <row r="1055" spans="1:2" ht="15" customHeight="1" x14ac:dyDescent="0.2">
      <c r="A1055" s="268">
        <f>AJ15</f>
        <v>0</v>
      </c>
      <c r="B1055" s="429">
        <f>CJ122+CJ123</f>
        <v>0</v>
      </c>
    </row>
    <row r="1056" spans="1:2" ht="15" customHeight="1" x14ac:dyDescent="0.2">
      <c r="A1056" s="268">
        <f>AK15</f>
        <v>0</v>
      </c>
      <c r="B1056" s="429">
        <f>CK122+CK123</f>
        <v>0</v>
      </c>
    </row>
    <row r="1057" spans="1:2" ht="15" customHeight="1" x14ac:dyDescent="0.2">
      <c r="A1057" s="268">
        <f>AL15</f>
        <v>0</v>
      </c>
      <c r="B1057" s="429">
        <f>CL122+CL123</f>
        <v>0</v>
      </c>
    </row>
    <row r="1058" spans="1:2" ht="15" customHeight="1" x14ac:dyDescent="0.2">
      <c r="A1058" s="268">
        <f>AM15</f>
        <v>0</v>
      </c>
      <c r="B1058" s="429">
        <f>CM122+CM123</f>
        <v>0</v>
      </c>
    </row>
    <row r="1059" spans="1:2" ht="15" customHeight="1" x14ac:dyDescent="0.2">
      <c r="A1059" s="268">
        <f>AN15</f>
        <v>0</v>
      </c>
      <c r="B1059" s="429">
        <f>CN122+CN123</f>
        <v>0</v>
      </c>
    </row>
    <row r="1060" spans="1:2" ht="15" customHeight="1" x14ac:dyDescent="0.2">
      <c r="A1060" s="268">
        <f>AO15</f>
        <v>0</v>
      </c>
      <c r="B1060" s="429">
        <f>CO122+CO123</f>
        <v>0</v>
      </c>
    </row>
    <row r="1061" spans="1:2" ht="15" customHeight="1" x14ac:dyDescent="0.2">
      <c r="A1061" s="268">
        <f>AP15</f>
        <v>0</v>
      </c>
      <c r="B1061" s="429">
        <f>CP122+CP123</f>
        <v>0</v>
      </c>
    </row>
    <row r="1062" spans="1:2" ht="15" customHeight="1" x14ac:dyDescent="0.2">
      <c r="A1062" s="268">
        <f>AQ15</f>
        <v>0</v>
      </c>
      <c r="B1062" s="429">
        <f>CQ122+CQ123</f>
        <v>0</v>
      </c>
    </row>
    <row r="1063" spans="1:2" ht="15" customHeight="1" x14ac:dyDescent="0.2">
      <c r="A1063" s="268">
        <f>AR15</f>
        <v>0</v>
      </c>
      <c r="B1063" s="429">
        <f>CR122+CR123</f>
        <v>0</v>
      </c>
    </row>
    <row r="1064" spans="1:2" ht="15" customHeight="1" x14ac:dyDescent="0.2">
      <c r="A1064" s="268">
        <f>AS15</f>
        <v>0</v>
      </c>
      <c r="B1064" s="429">
        <f>CS122+CS123</f>
        <v>0</v>
      </c>
    </row>
    <row r="1065" spans="1:2" ht="15" customHeight="1" x14ac:dyDescent="0.2">
      <c r="A1065" s="268">
        <f>AT15</f>
        <v>0</v>
      </c>
      <c r="B1065" s="429">
        <f>CT122+CT123</f>
        <v>0</v>
      </c>
    </row>
    <row r="1066" spans="1:2" ht="15" customHeight="1" x14ac:dyDescent="0.2">
      <c r="A1066" s="268">
        <f>AU15</f>
        <v>0</v>
      </c>
      <c r="B1066" s="429">
        <f>CU122+CU123</f>
        <v>0</v>
      </c>
    </row>
    <row r="1067" spans="1:2" ht="15" customHeight="1" x14ac:dyDescent="0.2">
      <c r="A1067" s="268">
        <f>AV15</f>
        <v>0</v>
      </c>
      <c r="B1067" s="429">
        <f>CV122+CV123</f>
        <v>0</v>
      </c>
    </row>
    <row r="1068" spans="1:2" ht="15" customHeight="1" x14ac:dyDescent="0.2">
      <c r="A1068" s="268">
        <f>AW15</f>
        <v>0</v>
      </c>
      <c r="B1068" s="429">
        <f>CW122+CW123</f>
        <v>0</v>
      </c>
    </row>
    <row r="1069" spans="1:2" ht="15" customHeight="1" x14ac:dyDescent="0.2">
      <c r="A1069" s="268">
        <f>AX15</f>
        <v>0</v>
      </c>
      <c r="B1069" s="429">
        <f>CX122+CX123</f>
        <v>0</v>
      </c>
    </row>
    <row r="1070" spans="1:2" ht="15" customHeight="1" x14ac:dyDescent="0.2">
      <c r="A1070" s="268">
        <f>AY15</f>
        <v>0</v>
      </c>
      <c r="B1070" s="429">
        <f>CY122+CY123</f>
        <v>0</v>
      </c>
    </row>
    <row r="1071" spans="1:2" ht="15" customHeight="1" x14ac:dyDescent="0.2">
      <c r="A1071" s="268"/>
      <c r="B1071" s="429"/>
    </row>
    <row r="1072" spans="1:2" ht="15" customHeight="1" x14ac:dyDescent="0.2">
      <c r="A1072" s="429">
        <f>34-COUNTIF(A1037:A1071,"0")</f>
        <v>16</v>
      </c>
      <c r="B1072" s="268" t="s">
        <v>139</v>
      </c>
    </row>
    <row r="1100" spans="1:77" s="235" customFormat="1" ht="17.100000000000001" customHeight="1" x14ac:dyDescent="0.2">
      <c r="A1100" s="963"/>
      <c r="B1100" s="953"/>
      <c r="BA1100" s="800"/>
      <c r="BB1100" s="268"/>
      <c r="BC1100" s="800"/>
      <c r="BD1100" s="800"/>
      <c r="BE1100" s="800"/>
      <c r="BF1100" s="800"/>
      <c r="BG1100" s="800"/>
      <c r="BH1100" s="800"/>
      <c r="BI1100" s="800"/>
      <c r="BJ1100" s="800"/>
      <c r="BK1100" s="800"/>
      <c r="BL1100" s="800"/>
      <c r="BM1100" s="800"/>
      <c r="BN1100" s="800"/>
      <c r="BO1100" s="800"/>
      <c r="BP1100" s="800"/>
      <c r="BQ1100" s="800"/>
      <c r="BR1100" s="800"/>
      <c r="BS1100" s="800"/>
      <c r="BT1100" s="800"/>
      <c r="BU1100" s="800"/>
      <c r="BV1100" s="800"/>
      <c r="BW1100" s="800"/>
      <c r="BX1100" s="800"/>
      <c r="BY1100" s="800"/>
    </row>
    <row r="1101" spans="1:77" s="235" customFormat="1" ht="17.100000000000001" customHeight="1" x14ac:dyDescent="0.2">
      <c r="A1101" s="964"/>
      <c r="B1101" s="954"/>
      <c r="BA1101" s="800"/>
      <c r="BB1101" s="268"/>
      <c r="BC1101" s="800"/>
      <c r="BD1101" s="800"/>
      <c r="BE1101" s="800"/>
      <c r="BF1101" s="800"/>
      <c r="BG1101" s="800"/>
      <c r="BH1101" s="800"/>
      <c r="BI1101" s="800"/>
      <c r="BJ1101" s="800"/>
      <c r="BK1101" s="800"/>
      <c r="BL1101" s="800"/>
      <c r="BM1101" s="800"/>
      <c r="BN1101" s="800"/>
      <c r="BO1101" s="800"/>
      <c r="BP1101" s="800"/>
      <c r="BQ1101" s="800"/>
      <c r="BR1101" s="800"/>
      <c r="BS1101" s="800"/>
      <c r="BT1101" s="800"/>
      <c r="BU1101" s="800"/>
      <c r="BV1101" s="800"/>
      <c r="BW1101" s="800"/>
      <c r="BX1101" s="800"/>
      <c r="BY1101" s="800"/>
    </row>
    <row r="1102" spans="1:77" s="235" customFormat="1" ht="15" customHeight="1" x14ac:dyDescent="0.2">
      <c r="BA1102" s="800"/>
      <c r="BB1102" s="268"/>
      <c r="BC1102" s="800"/>
      <c r="BD1102" s="800"/>
      <c r="BE1102" s="800"/>
      <c r="BF1102" s="800"/>
      <c r="BG1102" s="800"/>
      <c r="BH1102" s="800"/>
      <c r="BI1102" s="800"/>
      <c r="BJ1102" s="800"/>
      <c r="BK1102" s="800"/>
      <c r="BL1102" s="800"/>
      <c r="BM1102" s="800"/>
      <c r="BN1102" s="800"/>
      <c r="BO1102" s="800"/>
      <c r="BP1102" s="800"/>
      <c r="BQ1102" s="800"/>
      <c r="BR1102" s="800"/>
      <c r="BS1102" s="800"/>
      <c r="BT1102" s="800"/>
      <c r="BU1102" s="800"/>
      <c r="BV1102" s="800"/>
      <c r="BW1102" s="800"/>
      <c r="BX1102" s="800"/>
      <c r="BY1102" s="800"/>
    </row>
    <row r="1103" spans="1:77" s="235" customFormat="1" ht="15" customHeight="1" x14ac:dyDescent="0.2">
      <c r="BA1103" s="800"/>
      <c r="BB1103" s="268"/>
      <c r="BC1103" s="800"/>
      <c r="BD1103" s="800"/>
      <c r="BE1103" s="800"/>
      <c r="BF1103" s="800"/>
      <c r="BG1103" s="800"/>
      <c r="BH1103" s="800"/>
      <c r="BI1103" s="800"/>
      <c r="BJ1103" s="800"/>
      <c r="BK1103" s="800"/>
      <c r="BL1103" s="800"/>
      <c r="BM1103" s="800"/>
      <c r="BN1103" s="800"/>
      <c r="BO1103" s="800"/>
      <c r="BP1103" s="800"/>
      <c r="BQ1103" s="800"/>
      <c r="BR1103" s="800"/>
      <c r="BS1103" s="800"/>
      <c r="BT1103" s="800"/>
      <c r="BU1103" s="800"/>
      <c r="BV1103" s="800"/>
      <c r="BW1103" s="800"/>
      <c r="BX1103" s="800"/>
      <c r="BY1103" s="800"/>
    </row>
    <row r="1104" spans="1:77" s="235" customFormat="1" ht="15" customHeight="1" x14ac:dyDescent="0.2">
      <c r="BA1104" s="800"/>
      <c r="BB1104" s="268"/>
      <c r="BC1104" s="800"/>
      <c r="BD1104" s="800"/>
      <c r="BE1104" s="800"/>
      <c r="BF1104" s="800"/>
      <c r="BG1104" s="800"/>
      <c r="BH1104" s="800"/>
      <c r="BI1104" s="800"/>
      <c r="BJ1104" s="800"/>
      <c r="BK1104" s="800"/>
      <c r="BL1104" s="800"/>
      <c r="BM1104" s="800"/>
      <c r="BN1104" s="800"/>
      <c r="BO1104" s="800"/>
      <c r="BP1104" s="800"/>
      <c r="BQ1104" s="800"/>
      <c r="BR1104" s="800"/>
      <c r="BS1104" s="800"/>
      <c r="BT1104" s="800"/>
      <c r="BU1104" s="800"/>
      <c r="BV1104" s="800"/>
      <c r="BW1104" s="800"/>
      <c r="BX1104" s="800"/>
      <c r="BY1104" s="800"/>
    </row>
    <row r="1105" spans="1:77" s="235" customFormat="1" ht="15" customHeight="1" x14ac:dyDescent="0.2">
      <c r="BA1105" s="800"/>
      <c r="BB1105" s="268"/>
      <c r="BC1105" s="800"/>
      <c r="BD1105" s="800"/>
      <c r="BE1105" s="800"/>
      <c r="BF1105" s="800"/>
      <c r="BG1105" s="800"/>
      <c r="BH1105" s="800"/>
      <c r="BI1105" s="800"/>
      <c r="BJ1105" s="800"/>
      <c r="BK1105" s="800"/>
      <c r="BL1105" s="800"/>
      <c r="BM1105" s="800"/>
      <c r="BN1105" s="800"/>
      <c r="BO1105" s="800"/>
      <c r="BP1105" s="800"/>
      <c r="BQ1105" s="800"/>
      <c r="BR1105" s="800"/>
      <c r="BS1105" s="800"/>
      <c r="BT1105" s="800"/>
      <c r="BU1105" s="800"/>
      <c r="BV1105" s="800"/>
      <c r="BW1105" s="800"/>
      <c r="BX1105" s="800"/>
      <c r="BY1105" s="800"/>
    </row>
    <row r="1106" spans="1:77" s="235" customFormat="1" ht="15" customHeight="1" x14ac:dyDescent="0.2">
      <c r="BA1106" s="800"/>
      <c r="BB1106" s="268"/>
      <c r="BC1106" s="800"/>
      <c r="BD1106" s="800"/>
      <c r="BE1106" s="800"/>
      <c r="BF1106" s="800"/>
      <c r="BG1106" s="800"/>
      <c r="BH1106" s="800"/>
      <c r="BI1106" s="800"/>
      <c r="BJ1106" s="800"/>
      <c r="BK1106" s="800"/>
      <c r="BL1106" s="800"/>
      <c r="BM1106" s="800"/>
      <c r="BN1106" s="800"/>
      <c r="BO1106" s="800"/>
      <c r="BP1106" s="800"/>
      <c r="BQ1106" s="800"/>
      <c r="BR1106" s="800"/>
      <c r="BS1106" s="800"/>
      <c r="BT1106" s="800"/>
      <c r="BU1106" s="800"/>
      <c r="BV1106" s="800"/>
      <c r="BW1106" s="800"/>
      <c r="BX1106" s="800"/>
      <c r="BY1106" s="800"/>
    </row>
    <row r="1107" spans="1:77" s="235" customFormat="1" ht="15" customHeight="1" x14ac:dyDescent="0.2">
      <c r="BA1107" s="800"/>
      <c r="BB1107" s="268"/>
      <c r="BC1107" s="800"/>
      <c r="BD1107" s="800"/>
      <c r="BE1107" s="800"/>
      <c r="BF1107" s="800"/>
      <c r="BG1107" s="800"/>
      <c r="BH1107" s="800"/>
      <c r="BI1107" s="800"/>
      <c r="BJ1107" s="800"/>
      <c r="BK1107" s="800"/>
      <c r="BL1107" s="800"/>
      <c r="BM1107" s="800"/>
      <c r="BN1107" s="800"/>
      <c r="BO1107" s="800"/>
      <c r="BP1107" s="800"/>
      <c r="BQ1107" s="800"/>
      <c r="BR1107" s="800"/>
      <c r="BS1107" s="800"/>
      <c r="BT1107" s="800"/>
      <c r="BU1107" s="800"/>
      <c r="BV1107" s="800"/>
      <c r="BW1107" s="800"/>
      <c r="BX1107" s="800"/>
      <c r="BY1107" s="800"/>
    </row>
    <row r="1108" spans="1:77" s="235" customFormat="1" ht="15" customHeight="1" x14ac:dyDescent="0.2">
      <c r="BA1108" s="800"/>
      <c r="BB1108" s="268"/>
      <c r="BC1108" s="800"/>
      <c r="BD1108" s="800"/>
      <c r="BE1108" s="800"/>
      <c r="BF1108" s="800"/>
      <c r="BG1108" s="800"/>
      <c r="BH1108" s="800"/>
      <c r="BI1108" s="800"/>
      <c r="BJ1108" s="800"/>
      <c r="BK1108" s="800"/>
      <c r="BL1108" s="800"/>
      <c r="BM1108" s="800"/>
      <c r="BN1108" s="800"/>
      <c r="BO1108" s="800"/>
      <c r="BP1108" s="800"/>
      <c r="BQ1108" s="800"/>
      <c r="BR1108" s="800"/>
      <c r="BS1108" s="800"/>
      <c r="BT1108" s="800"/>
      <c r="BU1108" s="800"/>
      <c r="BV1108" s="800"/>
      <c r="BW1108" s="800"/>
      <c r="BX1108" s="800"/>
      <c r="BY1108" s="800"/>
    </row>
    <row r="1109" spans="1:77" s="235" customFormat="1" ht="15" customHeight="1" x14ac:dyDescent="0.2">
      <c r="BA1109" s="800"/>
      <c r="BB1109" s="268"/>
      <c r="BC1109" s="800"/>
      <c r="BD1109" s="800"/>
      <c r="BE1109" s="800"/>
      <c r="BF1109" s="800"/>
      <c r="BG1109" s="800"/>
      <c r="BH1109" s="800"/>
      <c r="BI1109" s="800"/>
      <c r="BJ1109" s="800"/>
      <c r="BK1109" s="800"/>
      <c r="BL1109" s="800"/>
      <c r="BM1109" s="800"/>
      <c r="BN1109" s="800"/>
      <c r="BO1109" s="800"/>
      <c r="BP1109" s="800"/>
      <c r="BQ1109" s="800"/>
      <c r="BR1109" s="800"/>
      <c r="BS1109" s="800"/>
      <c r="BT1109" s="800"/>
      <c r="BU1109" s="800"/>
      <c r="BV1109" s="800"/>
      <c r="BW1109" s="800"/>
      <c r="BX1109" s="800"/>
      <c r="BY1109" s="800"/>
    </row>
    <row r="1110" spans="1:77" s="235" customFormat="1" ht="15" customHeight="1" x14ac:dyDescent="0.2">
      <c r="BA1110" s="800"/>
      <c r="BB1110" s="268"/>
      <c r="BC1110" s="800"/>
      <c r="BD1110" s="800"/>
      <c r="BE1110" s="800"/>
      <c r="BF1110" s="800"/>
      <c r="BG1110" s="800"/>
      <c r="BH1110" s="800"/>
      <c r="BI1110" s="800"/>
      <c r="BJ1110" s="800"/>
      <c r="BK1110" s="800"/>
      <c r="BL1110" s="800"/>
      <c r="BM1110" s="800"/>
      <c r="BN1110" s="800"/>
      <c r="BO1110" s="800"/>
      <c r="BP1110" s="800"/>
      <c r="BQ1110" s="800"/>
      <c r="BR1110" s="800"/>
      <c r="BS1110" s="800"/>
      <c r="BT1110" s="800"/>
      <c r="BU1110" s="800"/>
      <c r="BV1110" s="800"/>
      <c r="BW1110" s="800"/>
      <c r="BX1110" s="800"/>
      <c r="BY1110" s="800"/>
    </row>
    <row r="1111" spans="1:77" s="235" customFormat="1" ht="15" customHeight="1" x14ac:dyDescent="0.2">
      <c r="BA1111" s="800"/>
      <c r="BB1111" s="268"/>
      <c r="BC1111" s="800"/>
      <c r="BD1111" s="800"/>
      <c r="BE1111" s="800"/>
      <c r="BF1111" s="800"/>
      <c r="BG1111" s="800"/>
      <c r="BH1111" s="800"/>
      <c r="BI1111" s="800"/>
      <c r="BJ1111" s="800"/>
      <c r="BK1111" s="800"/>
      <c r="BL1111" s="800"/>
      <c r="BM1111" s="800"/>
      <c r="BN1111" s="800"/>
      <c r="BO1111" s="800"/>
      <c r="BP1111" s="800"/>
      <c r="BQ1111" s="800"/>
      <c r="BR1111" s="800"/>
      <c r="BS1111" s="800"/>
      <c r="BT1111" s="800"/>
      <c r="BU1111" s="800"/>
      <c r="BV1111" s="800"/>
      <c r="BW1111" s="800"/>
      <c r="BX1111" s="800"/>
      <c r="BY1111" s="800"/>
    </row>
    <row r="1112" spans="1:77" s="235" customFormat="1" ht="15" customHeight="1" x14ac:dyDescent="0.2">
      <c r="BA1112" s="800"/>
      <c r="BB1112" s="268"/>
      <c r="BC1112" s="800"/>
      <c r="BD1112" s="800"/>
      <c r="BE1112" s="800"/>
      <c r="BF1112" s="800"/>
      <c r="BG1112" s="800"/>
      <c r="BH1112" s="800"/>
      <c r="BI1112" s="800"/>
      <c r="BJ1112" s="800"/>
      <c r="BK1112" s="800"/>
      <c r="BL1112" s="800"/>
      <c r="BM1112" s="800"/>
      <c r="BN1112" s="800"/>
      <c r="BO1112" s="800"/>
      <c r="BP1112" s="800"/>
      <c r="BQ1112" s="800"/>
      <c r="BR1112" s="800"/>
      <c r="BS1112" s="800"/>
      <c r="BT1112" s="800"/>
      <c r="BU1112" s="800"/>
      <c r="BV1112" s="800"/>
      <c r="BW1112" s="800"/>
      <c r="BX1112" s="800"/>
      <c r="BY1112" s="800"/>
    </row>
    <row r="1113" spans="1:77" s="235" customFormat="1" ht="15" customHeight="1" x14ac:dyDescent="0.2">
      <c r="BA1113" s="800"/>
      <c r="BB1113" s="268"/>
      <c r="BC1113" s="800"/>
      <c r="BD1113" s="800"/>
      <c r="BE1113" s="800"/>
      <c r="BF1113" s="800"/>
      <c r="BG1113" s="800"/>
      <c r="BH1113" s="800"/>
      <c r="BI1113" s="800"/>
      <c r="BJ1113" s="800"/>
      <c r="BK1113" s="800"/>
      <c r="BL1113" s="800"/>
      <c r="BM1113" s="800"/>
      <c r="BN1113" s="800"/>
      <c r="BO1113" s="800"/>
      <c r="BP1113" s="800"/>
      <c r="BQ1113" s="800"/>
      <c r="BR1113" s="800"/>
      <c r="BS1113" s="800"/>
      <c r="BT1113" s="800"/>
      <c r="BU1113" s="800"/>
      <c r="BV1113" s="800"/>
      <c r="BW1113" s="800"/>
      <c r="BX1113" s="800"/>
      <c r="BY1113" s="800"/>
    </row>
    <row r="1114" spans="1:77" s="235" customFormat="1" ht="17.100000000000001" customHeight="1" x14ac:dyDescent="0.2">
      <c r="A1114" s="964"/>
      <c r="B1114" s="954"/>
      <c r="C1114" s="955"/>
      <c r="D1114" s="955"/>
      <c r="E1114" s="955"/>
      <c r="F1114" s="955"/>
      <c r="G1114" s="955"/>
      <c r="H1114" s="955"/>
      <c r="I1114" s="955"/>
      <c r="J1114" s="955"/>
      <c r="K1114" s="955"/>
      <c r="L1114" s="955"/>
      <c r="M1114" s="955"/>
      <c r="N1114" s="955"/>
      <c r="O1114" s="955"/>
      <c r="P1114" s="955"/>
      <c r="Q1114" s="955"/>
      <c r="R1114" s="955"/>
      <c r="S1114" s="955"/>
      <c r="T1114" s="955"/>
      <c r="U1114" s="955"/>
      <c r="V1114" s="955"/>
      <c r="W1114" s="955"/>
      <c r="X1114" s="955"/>
      <c r="Y1114" s="955"/>
      <c r="Z1114" s="955"/>
      <c r="AA1114" s="955"/>
      <c r="AB1114" s="955"/>
      <c r="AC1114" s="955"/>
      <c r="AD1114" s="955"/>
      <c r="AE1114" s="955"/>
      <c r="AF1114" s="955"/>
      <c r="AG1114" s="955"/>
      <c r="BA1114" s="800"/>
      <c r="BB1114" s="268"/>
      <c r="BC1114" s="800"/>
      <c r="BD1114" s="800"/>
      <c r="BE1114" s="800"/>
      <c r="BF1114" s="800"/>
      <c r="BG1114" s="800"/>
      <c r="BH1114" s="800"/>
      <c r="BI1114" s="800"/>
      <c r="BJ1114" s="800"/>
      <c r="BK1114" s="800"/>
      <c r="BL1114" s="800"/>
      <c r="BM1114" s="800"/>
      <c r="BN1114" s="800"/>
      <c r="BO1114" s="800"/>
      <c r="BP1114" s="800"/>
      <c r="BQ1114" s="800"/>
      <c r="BR1114" s="800"/>
      <c r="BS1114" s="800"/>
      <c r="BT1114" s="800"/>
      <c r="BU1114" s="800"/>
      <c r="BV1114" s="800"/>
      <c r="BW1114" s="800"/>
      <c r="BX1114" s="800"/>
      <c r="BY1114" s="800"/>
    </row>
    <row r="1115" spans="1:77" s="235" customFormat="1" ht="17.100000000000001" customHeight="1" x14ac:dyDescent="0.2">
      <c r="A1115" s="964"/>
      <c r="B1115" s="954"/>
      <c r="C1115" s="955"/>
      <c r="D1115" s="955"/>
      <c r="E1115" s="955"/>
      <c r="F1115" s="955"/>
      <c r="G1115" s="955"/>
      <c r="H1115" s="955"/>
      <c r="I1115" s="955"/>
      <c r="J1115" s="955"/>
      <c r="K1115" s="955"/>
      <c r="L1115" s="955"/>
      <c r="M1115" s="955"/>
      <c r="N1115" s="955"/>
      <c r="O1115" s="955"/>
      <c r="P1115" s="955"/>
      <c r="Q1115" s="955"/>
      <c r="R1115" s="955"/>
      <c r="S1115" s="955"/>
      <c r="T1115" s="955"/>
      <c r="U1115" s="955"/>
      <c r="V1115" s="955"/>
      <c r="W1115" s="955"/>
      <c r="X1115" s="955"/>
      <c r="Y1115" s="955"/>
      <c r="Z1115" s="955"/>
      <c r="AA1115" s="955"/>
      <c r="AB1115" s="955"/>
      <c r="AC1115" s="955"/>
      <c r="AD1115" s="955"/>
      <c r="AE1115" s="955"/>
      <c r="AF1115" s="955"/>
      <c r="AG1115" s="955"/>
      <c r="BA1115" s="800"/>
      <c r="BB1115" s="268"/>
      <c r="BC1115" s="800"/>
      <c r="BD1115" s="800"/>
      <c r="BE1115" s="800"/>
      <c r="BF1115" s="800"/>
      <c r="BG1115" s="800"/>
      <c r="BH1115" s="800"/>
      <c r="BI1115" s="800"/>
      <c r="BJ1115" s="800"/>
      <c r="BK1115" s="800"/>
      <c r="BL1115" s="800"/>
      <c r="BM1115" s="800"/>
      <c r="BN1115" s="800"/>
      <c r="BO1115" s="800"/>
      <c r="BP1115" s="800"/>
      <c r="BQ1115" s="800"/>
      <c r="BR1115" s="800"/>
      <c r="BS1115" s="800"/>
      <c r="BT1115" s="800"/>
      <c r="BU1115" s="800"/>
      <c r="BV1115" s="800"/>
      <c r="BW1115" s="800"/>
      <c r="BX1115" s="800"/>
      <c r="BY1115" s="800"/>
    </row>
    <row r="1116" spans="1:77" s="235" customFormat="1" ht="17.100000000000001" customHeight="1" x14ac:dyDescent="0.2">
      <c r="A1116" s="964"/>
      <c r="B1116" s="954"/>
      <c r="C1116" s="955"/>
      <c r="D1116" s="955"/>
      <c r="E1116" s="955"/>
      <c r="F1116" s="955"/>
      <c r="G1116" s="955"/>
      <c r="H1116" s="955"/>
      <c r="I1116" s="955"/>
      <c r="J1116" s="955"/>
      <c r="K1116" s="955"/>
      <c r="L1116" s="955"/>
      <c r="M1116" s="955"/>
      <c r="N1116" s="955"/>
      <c r="O1116" s="955"/>
      <c r="P1116" s="955"/>
      <c r="Q1116" s="955"/>
      <c r="R1116" s="955"/>
      <c r="S1116" s="955"/>
      <c r="T1116" s="955"/>
      <c r="U1116" s="955"/>
      <c r="V1116" s="955"/>
      <c r="W1116" s="955"/>
      <c r="X1116" s="955"/>
      <c r="Y1116" s="955"/>
      <c r="Z1116" s="955"/>
      <c r="AA1116" s="955"/>
      <c r="AB1116" s="955"/>
      <c r="AC1116" s="955"/>
      <c r="AD1116" s="955"/>
      <c r="AE1116" s="955"/>
      <c r="AF1116" s="955"/>
      <c r="AG1116" s="955"/>
      <c r="BA1116" s="800"/>
      <c r="BB1116" s="268"/>
      <c r="BC1116" s="800"/>
      <c r="BD1116" s="800"/>
      <c r="BE1116" s="800"/>
      <c r="BF1116" s="800"/>
      <c r="BG1116" s="800"/>
      <c r="BH1116" s="800"/>
      <c r="BI1116" s="800"/>
      <c r="BJ1116" s="800"/>
      <c r="BK1116" s="800"/>
      <c r="BL1116" s="800"/>
      <c r="BM1116" s="800"/>
      <c r="BN1116" s="800"/>
      <c r="BO1116" s="800"/>
      <c r="BP1116" s="800"/>
      <c r="BQ1116" s="800"/>
      <c r="BR1116" s="800"/>
      <c r="BS1116" s="800"/>
      <c r="BT1116" s="800"/>
      <c r="BU1116" s="800"/>
      <c r="BV1116" s="800"/>
      <c r="BW1116" s="800"/>
      <c r="BX1116" s="800"/>
      <c r="BY1116" s="800"/>
    </row>
    <row r="1117" spans="1:77" s="235" customFormat="1" ht="17.100000000000001" customHeight="1" x14ac:dyDescent="0.2">
      <c r="A1117" s="965"/>
      <c r="B1117" s="956"/>
      <c r="C1117" s="957"/>
      <c r="D1117" s="957"/>
      <c r="E1117" s="957"/>
      <c r="F1117" s="957"/>
      <c r="G1117" s="957"/>
      <c r="H1117" s="957"/>
      <c r="I1117" s="957"/>
      <c r="J1117" s="957"/>
      <c r="K1117" s="957"/>
      <c r="L1117" s="957"/>
      <c r="M1117" s="957"/>
      <c r="N1117" s="957"/>
      <c r="O1117" s="957"/>
      <c r="P1117" s="957"/>
      <c r="Q1117" s="957"/>
      <c r="R1117" s="957"/>
      <c r="S1117" s="957"/>
      <c r="T1117" s="957"/>
      <c r="U1117" s="957"/>
      <c r="V1117" s="957"/>
      <c r="W1117" s="957"/>
      <c r="X1117" s="957"/>
      <c r="Y1117" s="957"/>
      <c r="Z1117" s="957"/>
      <c r="AA1117" s="957"/>
      <c r="AB1117" s="957"/>
      <c r="AC1117" s="957"/>
      <c r="AD1117" s="957"/>
      <c r="AE1117" s="957"/>
      <c r="AF1117" s="957"/>
      <c r="AG1117" s="957"/>
      <c r="BA1117" s="800"/>
      <c r="BB1117" s="268"/>
      <c r="BC1117" s="800"/>
      <c r="BD1117" s="800"/>
      <c r="BE1117" s="800"/>
      <c r="BF1117" s="800"/>
      <c r="BG1117" s="800"/>
      <c r="BH1117" s="800"/>
      <c r="BI1117" s="800"/>
      <c r="BJ1117" s="800"/>
      <c r="BK1117" s="800"/>
      <c r="BL1117" s="800"/>
      <c r="BM1117" s="800"/>
      <c r="BN1117" s="800"/>
      <c r="BO1117" s="800"/>
      <c r="BP1117" s="800"/>
      <c r="BQ1117" s="800"/>
      <c r="BR1117" s="800"/>
      <c r="BS1117" s="800"/>
      <c r="BT1117" s="800"/>
      <c r="BU1117" s="800"/>
      <c r="BV1117" s="800"/>
      <c r="BW1117" s="800"/>
      <c r="BX1117" s="800"/>
      <c r="BY1117" s="800"/>
    </row>
    <row r="1118" spans="1:77" s="235" customFormat="1" ht="15" customHeight="1" x14ac:dyDescent="0.2">
      <c r="BA1118" s="800"/>
      <c r="BB1118" s="268"/>
      <c r="BC1118" s="800"/>
      <c r="BD1118" s="800"/>
      <c r="BE1118" s="800"/>
      <c r="BF1118" s="800"/>
      <c r="BG1118" s="800"/>
      <c r="BH1118" s="800"/>
      <c r="BI1118" s="800"/>
      <c r="BJ1118" s="800"/>
      <c r="BK1118" s="800"/>
      <c r="BL1118" s="800"/>
      <c r="BM1118" s="800"/>
      <c r="BN1118" s="800"/>
      <c r="BO1118" s="800"/>
      <c r="BP1118" s="800"/>
      <c r="BQ1118" s="800"/>
      <c r="BR1118" s="800"/>
      <c r="BS1118" s="800"/>
      <c r="BT1118" s="800"/>
      <c r="BU1118" s="800"/>
      <c r="BV1118" s="800"/>
      <c r="BW1118" s="800"/>
      <c r="BX1118" s="800"/>
      <c r="BY1118" s="800"/>
    </row>
    <row r="1119" spans="1:77" s="235" customFormat="1" ht="15" customHeight="1" x14ac:dyDescent="0.2">
      <c r="BA1119" s="800"/>
      <c r="BB1119" s="268"/>
      <c r="BC1119" s="800"/>
      <c r="BD1119" s="800"/>
      <c r="BE1119" s="800"/>
      <c r="BF1119" s="800"/>
      <c r="BG1119" s="800"/>
      <c r="BH1119" s="800"/>
      <c r="BI1119" s="800"/>
      <c r="BJ1119" s="800"/>
      <c r="BK1119" s="800"/>
      <c r="BL1119" s="800"/>
      <c r="BM1119" s="800"/>
      <c r="BN1119" s="800"/>
      <c r="BO1119" s="800"/>
      <c r="BP1119" s="800"/>
      <c r="BQ1119" s="800"/>
      <c r="BR1119" s="800"/>
      <c r="BS1119" s="800"/>
      <c r="BT1119" s="800"/>
      <c r="BU1119" s="800"/>
      <c r="BV1119" s="800"/>
      <c r="BW1119" s="800"/>
      <c r="BX1119" s="800"/>
      <c r="BY1119" s="800"/>
    </row>
    <row r="1120" spans="1:77" s="235" customFormat="1" ht="15" customHeight="1" x14ac:dyDescent="0.2">
      <c r="BA1120" s="800"/>
      <c r="BB1120" s="268"/>
      <c r="BC1120" s="800"/>
      <c r="BD1120" s="800"/>
      <c r="BE1120" s="800"/>
      <c r="BF1120" s="800"/>
      <c r="BG1120" s="800"/>
      <c r="BH1120" s="800"/>
      <c r="BI1120" s="800"/>
      <c r="BJ1120" s="800"/>
      <c r="BK1120" s="800"/>
      <c r="BL1120" s="800"/>
      <c r="BM1120" s="800"/>
      <c r="BN1120" s="800"/>
      <c r="BO1120" s="800"/>
      <c r="BP1120" s="800"/>
      <c r="BQ1120" s="800"/>
      <c r="BR1120" s="800"/>
      <c r="BS1120" s="800"/>
      <c r="BT1120" s="800"/>
      <c r="BU1120" s="800"/>
      <c r="BV1120" s="800"/>
      <c r="BW1120" s="800"/>
      <c r="BX1120" s="800"/>
      <c r="BY1120" s="800"/>
    </row>
    <row r="1121" spans="53:77" s="235" customFormat="1" ht="15" customHeight="1" x14ac:dyDescent="0.2">
      <c r="BA1121" s="800"/>
      <c r="BB1121" s="268"/>
      <c r="BC1121" s="800"/>
      <c r="BD1121" s="800"/>
      <c r="BE1121" s="800"/>
      <c r="BF1121" s="800"/>
      <c r="BG1121" s="800"/>
      <c r="BH1121" s="800"/>
      <c r="BI1121" s="800"/>
      <c r="BJ1121" s="800"/>
      <c r="BK1121" s="800"/>
      <c r="BL1121" s="800"/>
      <c r="BM1121" s="800"/>
      <c r="BN1121" s="800"/>
      <c r="BO1121" s="800"/>
      <c r="BP1121" s="800"/>
      <c r="BQ1121" s="800"/>
      <c r="BR1121" s="800"/>
      <c r="BS1121" s="800"/>
      <c r="BT1121" s="800"/>
      <c r="BU1121" s="800"/>
      <c r="BV1121" s="800"/>
      <c r="BW1121" s="800"/>
      <c r="BX1121" s="800"/>
      <c r="BY1121" s="800"/>
    </row>
    <row r="1122" spans="53:77" s="235" customFormat="1" ht="15" customHeight="1" x14ac:dyDescent="0.2">
      <c r="BA1122" s="800"/>
      <c r="BB1122" s="268"/>
      <c r="BC1122" s="800"/>
      <c r="BD1122" s="800"/>
      <c r="BE1122" s="800"/>
      <c r="BF1122" s="800"/>
      <c r="BG1122" s="800"/>
      <c r="BH1122" s="800"/>
      <c r="BI1122" s="800"/>
      <c r="BJ1122" s="800"/>
      <c r="BK1122" s="800"/>
      <c r="BL1122" s="800"/>
      <c r="BM1122" s="800"/>
      <c r="BN1122" s="800"/>
      <c r="BO1122" s="800"/>
      <c r="BP1122" s="800"/>
      <c r="BQ1122" s="800"/>
      <c r="BR1122" s="800"/>
      <c r="BS1122" s="800"/>
      <c r="BT1122" s="800"/>
      <c r="BU1122" s="800"/>
      <c r="BV1122" s="800"/>
      <c r="BW1122" s="800"/>
      <c r="BX1122" s="800"/>
      <c r="BY1122" s="800"/>
    </row>
    <row r="1123" spans="53:77" s="235" customFormat="1" ht="15" customHeight="1" x14ac:dyDescent="0.2">
      <c r="BA1123" s="800"/>
      <c r="BB1123" s="268"/>
      <c r="BC1123" s="800"/>
      <c r="BD1123" s="800"/>
      <c r="BE1123" s="800"/>
      <c r="BF1123" s="800"/>
      <c r="BG1123" s="800"/>
      <c r="BH1123" s="800"/>
      <c r="BI1123" s="800"/>
      <c r="BJ1123" s="800"/>
      <c r="BK1123" s="800"/>
      <c r="BL1123" s="800"/>
      <c r="BM1123" s="800"/>
      <c r="BN1123" s="800"/>
      <c r="BO1123" s="800"/>
      <c r="BP1123" s="800"/>
      <c r="BQ1123" s="800"/>
      <c r="BR1123" s="800"/>
      <c r="BS1123" s="800"/>
      <c r="BT1123" s="800"/>
      <c r="BU1123" s="800"/>
      <c r="BV1123" s="800"/>
      <c r="BW1123" s="800"/>
      <c r="BX1123" s="800"/>
      <c r="BY1123" s="800"/>
    </row>
    <row r="1124" spans="53:77" s="235" customFormat="1" ht="15" customHeight="1" x14ac:dyDescent="0.2">
      <c r="BA1124" s="800"/>
      <c r="BB1124" s="268"/>
      <c r="BC1124" s="800"/>
      <c r="BD1124" s="800"/>
      <c r="BE1124" s="800"/>
      <c r="BF1124" s="800"/>
      <c r="BG1124" s="800"/>
      <c r="BH1124" s="800"/>
      <c r="BI1124" s="800"/>
      <c r="BJ1124" s="800"/>
      <c r="BK1124" s="800"/>
      <c r="BL1124" s="800"/>
      <c r="BM1124" s="800"/>
      <c r="BN1124" s="800"/>
      <c r="BO1124" s="800"/>
      <c r="BP1124" s="800"/>
      <c r="BQ1124" s="800"/>
      <c r="BR1124" s="800"/>
      <c r="BS1124" s="800"/>
      <c r="BT1124" s="800"/>
      <c r="BU1124" s="800"/>
      <c r="BV1124" s="800"/>
      <c r="BW1124" s="800"/>
      <c r="BX1124" s="800"/>
      <c r="BY1124" s="800"/>
    </row>
    <row r="1125" spans="53:77" s="235" customFormat="1" ht="15" customHeight="1" x14ac:dyDescent="0.2">
      <c r="BA1125" s="800"/>
      <c r="BB1125" s="268"/>
      <c r="BC1125" s="800"/>
      <c r="BD1125" s="800"/>
      <c r="BE1125" s="800"/>
      <c r="BF1125" s="800"/>
      <c r="BG1125" s="800"/>
      <c r="BH1125" s="800"/>
      <c r="BI1125" s="800"/>
      <c r="BJ1125" s="800"/>
      <c r="BK1125" s="800"/>
      <c r="BL1125" s="800"/>
      <c r="BM1125" s="800"/>
      <c r="BN1125" s="800"/>
      <c r="BO1125" s="800"/>
      <c r="BP1125" s="800"/>
      <c r="BQ1125" s="800"/>
      <c r="BR1125" s="800"/>
      <c r="BS1125" s="800"/>
      <c r="BT1125" s="800"/>
      <c r="BU1125" s="800"/>
      <c r="BV1125" s="800"/>
      <c r="BW1125" s="800"/>
      <c r="BX1125" s="800"/>
      <c r="BY1125" s="800"/>
    </row>
    <row r="1126" spans="53:77" s="235" customFormat="1" ht="15" customHeight="1" x14ac:dyDescent="0.2">
      <c r="BA1126" s="800"/>
      <c r="BB1126" s="268"/>
      <c r="BC1126" s="800"/>
      <c r="BD1126" s="800"/>
      <c r="BE1126" s="800"/>
      <c r="BF1126" s="800"/>
      <c r="BG1126" s="800"/>
      <c r="BH1126" s="800"/>
      <c r="BI1126" s="800"/>
      <c r="BJ1126" s="800"/>
      <c r="BK1126" s="800"/>
      <c r="BL1126" s="800"/>
      <c r="BM1126" s="800"/>
      <c r="BN1126" s="800"/>
      <c r="BO1126" s="800"/>
      <c r="BP1126" s="800"/>
      <c r="BQ1126" s="800"/>
      <c r="BR1126" s="800"/>
      <c r="BS1126" s="800"/>
      <c r="BT1126" s="800"/>
      <c r="BU1126" s="800"/>
      <c r="BV1126" s="800"/>
      <c r="BW1126" s="800"/>
      <c r="BX1126" s="800"/>
      <c r="BY1126" s="800"/>
    </row>
    <row r="1127" spans="53:77" s="235" customFormat="1" ht="15" customHeight="1" x14ac:dyDescent="0.2">
      <c r="BA1127" s="800"/>
      <c r="BB1127" s="268"/>
      <c r="BC1127" s="800"/>
      <c r="BD1127" s="800"/>
      <c r="BE1127" s="800"/>
      <c r="BF1127" s="800"/>
      <c r="BG1127" s="800"/>
      <c r="BH1127" s="800"/>
      <c r="BI1127" s="800"/>
      <c r="BJ1127" s="800"/>
      <c r="BK1127" s="800"/>
      <c r="BL1127" s="800"/>
      <c r="BM1127" s="800"/>
      <c r="BN1127" s="800"/>
      <c r="BO1127" s="800"/>
      <c r="BP1127" s="800"/>
      <c r="BQ1127" s="800"/>
      <c r="BR1127" s="800"/>
      <c r="BS1127" s="800"/>
      <c r="BT1127" s="800"/>
      <c r="BU1127" s="800"/>
      <c r="BV1127" s="800"/>
      <c r="BW1127" s="800"/>
      <c r="BX1127" s="800"/>
      <c r="BY1127" s="800"/>
    </row>
    <row r="1128" spans="53:77" s="235" customFormat="1" ht="15" customHeight="1" x14ac:dyDescent="0.2">
      <c r="BA1128" s="800"/>
      <c r="BB1128" s="268"/>
      <c r="BC1128" s="800"/>
      <c r="BD1128" s="800"/>
      <c r="BE1128" s="800"/>
      <c r="BF1128" s="800"/>
      <c r="BG1128" s="800"/>
      <c r="BH1128" s="800"/>
      <c r="BI1128" s="800"/>
      <c r="BJ1128" s="800"/>
      <c r="BK1128" s="800"/>
      <c r="BL1128" s="800"/>
      <c r="BM1128" s="800"/>
      <c r="BN1128" s="800"/>
      <c r="BO1128" s="800"/>
      <c r="BP1128" s="800"/>
      <c r="BQ1128" s="800"/>
      <c r="BR1128" s="800"/>
      <c r="BS1128" s="800"/>
      <c r="BT1128" s="800"/>
      <c r="BU1128" s="800"/>
      <c r="BV1128" s="800"/>
      <c r="BW1128" s="800"/>
      <c r="BX1128" s="800"/>
      <c r="BY1128" s="800"/>
    </row>
    <row r="1129" spans="53:77" s="235" customFormat="1" ht="15" customHeight="1" x14ac:dyDescent="0.2">
      <c r="BA1129" s="800"/>
      <c r="BB1129" s="268"/>
      <c r="BC1129" s="800"/>
      <c r="BD1129" s="800"/>
      <c r="BE1129" s="800"/>
      <c r="BF1129" s="800"/>
      <c r="BG1129" s="800"/>
      <c r="BH1129" s="800"/>
      <c r="BI1129" s="800"/>
      <c r="BJ1129" s="800"/>
      <c r="BK1129" s="800"/>
      <c r="BL1129" s="800"/>
      <c r="BM1129" s="800"/>
      <c r="BN1129" s="800"/>
      <c r="BO1129" s="800"/>
      <c r="BP1129" s="800"/>
      <c r="BQ1129" s="800"/>
      <c r="BR1129" s="800"/>
      <c r="BS1129" s="800"/>
      <c r="BT1129" s="800"/>
      <c r="BU1129" s="800"/>
      <c r="BV1129" s="800"/>
      <c r="BW1129" s="800"/>
      <c r="BX1129" s="800"/>
      <c r="BY1129" s="800"/>
    </row>
    <row r="1130" spans="53:77" s="235" customFormat="1" ht="15" customHeight="1" x14ac:dyDescent="0.2">
      <c r="BA1130" s="800"/>
      <c r="BB1130" s="268"/>
      <c r="BC1130" s="800"/>
      <c r="BD1130" s="800"/>
      <c r="BE1130" s="800"/>
      <c r="BF1130" s="800"/>
      <c r="BG1130" s="800"/>
      <c r="BH1130" s="800"/>
      <c r="BI1130" s="800"/>
      <c r="BJ1130" s="800"/>
      <c r="BK1130" s="800"/>
      <c r="BL1130" s="800"/>
      <c r="BM1130" s="800"/>
      <c r="BN1130" s="800"/>
      <c r="BO1130" s="800"/>
      <c r="BP1130" s="800"/>
      <c r="BQ1130" s="800"/>
      <c r="BR1130" s="800"/>
      <c r="BS1130" s="800"/>
      <c r="BT1130" s="800"/>
      <c r="BU1130" s="800"/>
      <c r="BV1130" s="800"/>
      <c r="BW1130" s="800"/>
      <c r="BX1130" s="800"/>
      <c r="BY1130" s="800"/>
    </row>
    <row r="1131" spans="53:77" s="235" customFormat="1" ht="15" customHeight="1" x14ac:dyDescent="0.2">
      <c r="BA1131" s="800"/>
      <c r="BB1131" s="268"/>
      <c r="BC1131" s="800"/>
      <c r="BD1131" s="800"/>
      <c r="BE1131" s="800"/>
      <c r="BF1131" s="800"/>
      <c r="BG1131" s="800"/>
      <c r="BH1131" s="800"/>
      <c r="BI1131" s="800"/>
      <c r="BJ1131" s="800"/>
      <c r="BK1131" s="800"/>
      <c r="BL1131" s="800"/>
      <c r="BM1131" s="800"/>
      <c r="BN1131" s="800"/>
      <c r="BO1131" s="800"/>
      <c r="BP1131" s="800"/>
      <c r="BQ1131" s="800"/>
      <c r="BR1131" s="800"/>
      <c r="BS1131" s="800"/>
      <c r="BT1131" s="800"/>
      <c r="BU1131" s="800"/>
      <c r="BV1131" s="800"/>
      <c r="BW1131" s="800"/>
      <c r="BX1131" s="800"/>
      <c r="BY1131" s="800"/>
    </row>
    <row r="1132" spans="53:77" s="235" customFormat="1" ht="15" customHeight="1" x14ac:dyDescent="0.2">
      <c r="BA1132" s="800"/>
      <c r="BB1132" s="268"/>
      <c r="BC1132" s="800"/>
      <c r="BD1132" s="800"/>
      <c r="BE1132" s="800"/>
      <c r="BF1132" s="800"/>
      <c r="BG1132" s="800"/>
      <c r="BH1132" s="800"/>
      <c r="BI1132" s="800"/>
      <c r="BJ1132" s="800"/>
      <c r="BK1132" s="800"/>
      <c r="BL1132" s="800"/>
      <c r="BM1132" s="800"/>
      <c r="BN1132" s="800"/>
      <c r="BO1132" s="800"/>
      <c r="BP1132" s="800"/>
      <c r="BQ1132" s="800"/>
      <c r="BR1132" s="800"/>
      <c r="BS1132" s="800"/>
      <c r="BT1132" s="800"/>
      <c r="BU1132" s="800"/>
      <c r="BV1132" s="800"/>
      <c r="BW1132" s="800"/>
      <c r="BX1132" s="800"/>
      <c r="BY1132" s="800"/>
    </row>
    <row r="1133" spans="53:77" s="235" customFormat="1" ht="15" customHeight="1" x14ac:dyDescent="0.2">
      <c r="BA1133" s="800"/>
      <c r="BB1133" s="268"/>
      <c r="BC1133" s="800"/>
      <c r="BD1133" s="800"/>
      <c r="BE1133" s="800"/>
      <c r="BF1133" s="800"/>
      <c r="BG1133" s="800"/>
      <c r="BH1133" s="800"/>
      <c r="BI1133" s="800"/>
      <c r="BJ1133" s="800"/>
      <c r="BK1133" s="800"/>
      <c r="BL1133" s="800"/>
      <c r="BM1133" s="800"/>
      <c r="BN1133" s="800"/>
      <c r="BO1133" s="800"/>
      <c r="BP1133" s="800"/>
      <c r="BQ1133" s="800"/>
      <c r="BR1133" s="800"/>
      <c r="BS1133" s="800"/>
      <c r="BT1133" s="800"/>
      <c r="BU1133" s="800"/>
      <c r="BV1133" s="800"/>
      <c r="BW1133" s="800"/>
      <c r="BX1133" s="800"/>
      <c r="BY1133" s="800"/>
    </row>
    <row r="1134" spans="53:77" s="235" customFormat="1" ht="15" customHeight="1" x14ac:dyDescent="0.2">
      <c r="BA1134" s="800"/>
      <c r="BB1134" s="268"/>
      <c r="BC1134" s="800"/>
      <c r="BD1134" s="800"/>
      <c r="BE1134" s="800"/>
      <c r="BF1134" s="800"/>
      <c r="BG1134" s="800"/>
      <c r="BH1134" s="800"/>
      <c r="BI1134" s="800"/>
      <c r="BJ1134" s="800"/>
      <c r="BK1134" s="800"/>
      <c r="BL1134" s="800"/>
      <c r="BM1134" s="800"/>
      <c r="BN1134" s="800"/>
      <c r="BO1134" s="800"/>
      <c r="BP1134" s="800"/>
      <c r="BQ1134" s="800"/>
      <c r="BR1134" s="800"/>
      <c r="BS1134" s="800"/>
      <c r="BT1134" s="800"/>
      <c r="BU1134" s="800"/>
      <c r="BV1134" s="800"/>
      <c r="BW1134" s="800"/>
      <c r="BX1134" s="800"/>
      <c r="BY1134" s="800"/>
    </row>
    <row r="1135" spans="53:77" s="235" customFormat="1" ht="15" customHeight="1" x14ac:dyDescent="0.2">
      <c r="BA1135" s="800"/>
      <c r="BB1135" s="268"/>
      <c r="BC1135" s="800"/>
      <c r="BD1135" s="800"/>
      <c r="BE1135" s="800"/>
      <c r="BF1135" s="800"/>
      <c r="BG1135" s="800"/>
      <c r="BH1135" s="800"/>
      <c r="BI1135" s="800"/>
      <c r="BJ1135" s="800"/>
      <c r="BK1135" s="800"/>
      <c r="BL1135" s="800"/>
      <c r="BM1135" s="800"/>
      <c r="BN1135" s="800"/>
      <c r="BO1135" s="800"/>
      <c r="BP1135" s="800"/>
      <c r="BQ1135" s="800"/>
      <c r="BR1135" s="800"/>
      <c r="BS1135" s="800"/>
      <c r="BT1135" s="800"/>
      <c r="BU1135" s="800"/>
      <c r="BV1135" s="800"/>
      <c r="BW1135" s="800"/>
      <c r="BX1135" s="800"/>
      <c r="BY1135" s="800"/>
    </row>
    <row r="1136" spans="53:77" s="235" customFormat="1" ht="15" customHeight="1" x14ac:dyDescent="0.2">
      <c r="BA1136" s="800"/>
      <c r="BB1136" s="268"/>
      <c r="BC1136" s="800"/>
      <c r="BD1136" s="800"/>
      <c r="BE1136" s="800"/>
      <c r="BF1136" s="800"/>
      <c r="BG1136" s="800"/>
      <c r="BH1136" s="800"/>
      <c r="BI1136" s="800"/>
      <c r="BJ1136" s="800"/>
      <c r="BK1136" s="800"/>
      <c r="BL1136" s="800"/>
      <c r="BM1136" s="800"/>
      <c r="BN1136" s="800"/>
      <c r="BO1136" s="800"/>
      <c r="BP1136" s="800"/>
      <c r="BQ1136" s="800"/>
      <c r="BR1136" s="800"/>
      <c r="BS1136" s="800"/>
      <c r="BT1136" s="800"/>
      <c r="BU1136" s="800"/>
      <c r="BV1136" s="800"/>
      <c r="BW1136" s="800"/>
      <c r="BX1136" s="800"/>
      <c r="BY1136" s="800"/>
    </row>
    <row r="1137" spans="53:77" s="235" customFormat="1" ht="15" customHeight="1" x14ac:dyDescent="0.2">
      <c r="BA1137" s="800"/>
      <c r="BB1137" s="268"/>
      <c r="BC1137" s="800"/>
      <c r="BD1137" s="800"/>
      <c r="BE1137" s="800"/>
      <c r="BF1137" s="800"/>
      <c r="BG1137" s="800"/>
      <c r="BH1137" s="800"/>
      <c r="BI1137" s="800"/>
      <c r="BJ1137" s="800"/>
      <c r="BK1137" s="800"/>
      <c r="BL1137" s="800"/>
      <c r="BM1137" s="800"/>
      <c r="BN1137" s="800"/>
      <c r="BO1137" s="800"/>
      <c r="BP1137" s="800"/>
      <c r="BQ1137" s="800"/>
      <c r="BR1137" s="800"/>
      <c r="BS1137" s="800"/>
      <c r="BT1137" s="800"/>
      <c r="BU1137" s="800"/>
      <c r="BV1137" s="800"/>
      <c r="BW1137" s="800"/>
      <c r="BX1137" s="800"/>
      <c r="BY1137" s="800"/>
    </row>
    <row r="1138" spans="53:77" s="235" customFormat="1" ht="15" customHeight="1" x14ac:dyDescent="0.2">
      <c r="BA1138" s="800"/>
      <c r="BB1138" s="268"/>
      <c r="BC1138" s="800"/>
      <c r="BD1138" s="800"/>
      <c r="BE1138" s="800"/>
      <c r="BF1138" s="800"/>
      <c r="BG1138" s="800"/>
      <c r="BH1138" s="800"/>
      <c r="BI1138" s="800"/>
      <c r="BJ1138" s="800"/>
      <c r="BK1138" s="800"/>
      <c r="BL1138" s="800"/>
      <c r="BM1138" s="800"/>
      <c r="BN1138" s="800"/>
      <c r="BO1138" s="800"/>
      <c r="BP1138" s="800"/>
      <c r="BQ1138" s="800"/>
      <c r="BR1138" s="800"/>
      <c r="BS1138" s="800"/>
      <c r="BT1138" s="800"/>
      <c r="BU1138" s="800"/>
      <c r="BV1138" s="800"/>
      <c r="BW1138" s="800"/>
      <c r="BX1138" s="800"/>
      <c r="BY1138" s="800"/>
    </row>
    <row r="1139" spans="53:77" s="235" customFormat="1" ht="15" customHeight="1" x14ac:dyDescent="0.2">
      <c r="BA1139" s="800"/>
      <c r="BB1139" s="268"/>
      <c r="BC1139" s="800"/>
      <c r="BD1139" s="800"/>
      <c r="BE1139" s="800"/>
      <c r="BF1139" s="800"/>
      <c r="BG1139" s="800"/>
      <c r="BH1139" s="800"/>
      <c r="BI1139" s="800"/>
      <c r="BJ1139" s="800"/>
      <c r="BK1139" s="800"/>
      <c r="BL1139" s="800"/>
      <c r="BM1139" s="800"/>
      <c r="BN1139" s="800"/>
      <c r="BO1139" s="800"/>
      <c r="BP1139" s="800"/>
      <c r="BQ1139" s="800"/>
      <c r="BR1139" s="800"/>
      <c r="BS1139" s="800"/>
      <c r="BT1139" s="800"/>
      <c r="BU1139" s="800"/>
      <c r="BV1139" s="800"/>
      <c r="BW1139" s="800"/>
      <c r="BX1139" s="800"/>
      <c r="BY1139" s="800"/>
    </row>
    <row r="1140" spans="53:77" s="235" customFormat="1" ht="15" customHeight="1" x14ac:dyDescent="0.2">
      <c r="BA1140" s="800"/>
      <c r="BB1140" s="268"/>
      <c r="BC1140" s="800"/>
      <c r="BD1140" s="800"/>
      <c r="BE1140" s="800"/>
      <c r="BF1140" s="800"/>
      <c r="BG1140" s="800"/>
      <c r="BH1140" s="800"/>
      <c r="BI1140" s="800"/>
      <c r="BJ1140" s="800"/>
      <c r="BK1140" s="800"/>
      <c r="BL1140" s="800"/>
      <c r="BM1140" s="800"/>
      <c r="BN1140" s="800"/>
      <c r="BO1140" s="800"/>
      <c r="BP1140" s="800"/>
      <c r="BQ1140" s="800"/>
      <c r="BR1140" s="800"/>
      <c r="BS1140" s="800"/>
      <c r="BT1140" s="800"/>
      <c r="BU1140" s="800"/>
      <c r="BV1140" s="800"/>
      <c r="BW1140" s="800"/>
      <c r="BX1140" s="800"/>
      <c r="BY1140" s="800"/>
    </row>
    <row r="1141" spans="53:77" s="235" customFormat="1" ht="15" customHeight="1" x14ac:dyDescent="0.2">
      <c r="BA1141" s="800"/>
      <c r="BB1141" s="268"/>
      <c r="BC1141" s="800"/>
      <c r="BD1141" s="800"/>
      <c r="BE1141" s="800"/>
      <c r="BF1141" s="800"/>
      <c r="BG1141" s="800"/>
      <c r="BH1141" s="800"/>
      <c r="BI1141" s="800"/>
      <c r="BJ1141" s="800"/>
      <c r="BK1141" s="800"/>
      <c r="BL1141" s="800"/>
      <c r="BM1141" s="800"/>
      <c r="BN1141" s="800"/>
      <c r="BO1141" s="800"/>
      <c r="BP1141" s="800"/>
      <c r="BQ1141" s="800"/>
      <c r="BR1141" s="800"/>
      <c r="BS1141" s="800"/>
      <c r="BT1141" s="800"/>
      <c r="BU1141" s="800"/>
      <c r="BV1141" s="800"/>
      <c r="BW1141" s="800"/>
      <c r="BX1141" s="800"/>
      <c r="BY1141" s="800"/>
    </row>
    <row r="1142" spans="53:77" s="235" customFormat="1" ht="15" customHeight="1" x14ac:dyDescent="0.2">
      <c r="BA1142" s="800"/>
      <c r="BB1142" s="268"/>
      <c r="BC1142" s="800"/>
      <c r="BD1142" s="800"/>
      <c r="BE1142" s="800"/>
      <c r="BF1142" s="800"/>
      <c r="BG1142" s="800"/>
      <c r="BH1142" s="800"/>
      <c r="BI1142" s="800"/>
      <c r="BJ1142" s="800"/>
      <c r="BK1142" s="800"/>
      <c r="BL1142" s="800"/>
      <c r="BM1142" s="800"/>
      <c r="BN1142" s="800"/>
      <c r="BO1142" s="800"/>
      <c r="BP1142" s="800"/>
      <c r="BQ1142" s="800"/>
      <c r="BR1142" s="800"/>
      <c r="BS1142" s="800"/>
      <c r="BT1142" s="800"/>
      <c r="BU1142" s="800"/>
      <c r="BV1142" s="800"/>
      <c r="BW1142" s="800"/>
      <c r="BX1142" s="800"/>
      <c r="BY1142" s="800"/>
    </row>
    <row r="1143" spans="53:77" s="235" customFormat="1" ht="15" customHeight="1" x14ac:dyDescent="0.2">
      <c r="BA1143" s="800"/>
      <c r="BB1143" s="268"/>
      <c r="BC1143" s="800"/>
      <c r="BD1143" s="800"/>
      <c r="BE1143" s="800"/>
      <c r="BF1143" s="800"/>
      <c r="BG1143" s="800"/>
      <c r="BH1143" s="800"/>
      <c r="BI1143" s="800"/>
      <c r="BJ1143" s="800"/>
      <c r="BK1143" s="800"/>
      <c r="BL1143" s="800"/>
      <c r="BM1143" s="800"/>
      <c r="BN1143" s="800"/>
      <c r="BO1143" s="800"/>
      <c r="BP1143" s="800"/>
      <c r="BQ1143" s="800"/>
      <c r="BR1143" s="800"/>
      <c r="BS1143" s="800"/>
      <c r="BT1143" s="800"/>
      <c r="BU1143" s="800"/>
      <c r="BV1143" s="800"/>
      <c r="BW1143" s="800"/>
      <c r="BX1143" s="800"/>
      <c r="BY1143" s="800"/>
    </row>
    <row r="1144" spans="53:77" s="235" customFormat="1" ht="15" customHeight="1" x14ac:dyDescent="0.2">
      <c r="BA1144" s="800"/>
      <c r="BB1144" s="268"/>
      <c r="BC1144" s="800"/>
      <c r="BD1144" s="800"/>
      <c r="BE1144" s="800"/>
      <c r="BF1144" s="800"/>
      <c r="BG1144" s="800"/>
      <c r="BH1144" s="800"/>
      <c r="BI1144" s="800"/>
      <c r="BJ1144" s="800"/>
      <c r="BK1144" s="800"/>
      <c r="BL1144" s="800"/>
      <c r="BM1144" s="800"/>
      <c r="BN1144" s="800"/>
      <c r="BO1144" s="800"/>
      <c r="BP1144" s="800"/>
      <c r="BQ1144" s="800"/>
      <c r="BR1144" s="800"/>
      <c r="BS1144" s="800"/>
      <c r="BT1144" s="800"/>
      <c r="BU1144" s="800"/>
      <c r="BV1144" s="800"/>
      <c r="BW1144" s="800"/>
      <c r="BX1144" s="800"/>
      <c r="BY1144" s="800"/>
    </row>
    <row r="1145" spans="53:77" s="235" customFormat="1" ht="15" customHeight="1" x14ac:dyDescent="0.2">
      <c r="BA1145" s="800"/>
      <c r="BB1145" s="268"/>
      <c r="BC1145" s="800"/>
      <c r="BD1145" s="800"/>
      <c r="BE1145" s="800"/>
      <c r="BF1145" s="800"/>
      <c r="BG1145" s="800"/>
      <c r="BH1145" s="800"/>
      <c r="BI1145" s="800"/>
      <c r="BJ1145" s="800"/>
      <c r="BK1145" s="800"/>
      <c r="BL1145" s="800"/>
      <c r="BM1145" s="800"/>
      <c r="BN1145" s="800"/>
      <c r="BO1145" s="800"/>
      <c r="BP1145" s="800"/>
      <c r="BQ1145" s="800"/>
      <c r="BR1145" s="800"/>
      <c r="BS1145" s="800"/>
      <c r="BT1145" s="800"/>
      <c r="BU1145" s="800"/>
      <c r="BV1145" s="800"/>
      <c r="BW1145" s="800"/>
      <c r="BX1145" s="800"/>
      <c r="BY1145" s="800"/>
    </row>
    <row r="1146" spans="53:77" s="235" customFormat="1" ht="15" customHeight="1" x14ac:dyDescent="0.2">
      <c r="BA1146" s="800"/>
      <c r="BB1146" s="268"/>
      <c r="BC1146" s="800"/>
      <c r="BD1146" s="800"/>
      <c r="BE1146" s="800"/>
      <c r="BF1146" s="800"/>
      <c r="BG1146" s="800"/>
      <c r="BH1146" s="800"/>
      <c r="BI1146" s="800"/>
      <c r="BJ1146" s="800"/>
      <c r="BK1146" s="800"/>
      <c r="BL1146" s="800"/>
      <c r="BM1146" s="800"/>
      <c r="BN1146" s="800"/>
      <c r="BO1146" s="800"/>
      <c r="BP1146" s="800"/>
      <c r="BQ1146" s="800"/>
      <c r="BR1146" s="800"/>
      <c r="BS1146" s="800"/>
      <c r="BT1146" s="800"/>
      <c r="BU1146" s="800"/>
      <c r="BV1146" s="800"/>
      <c r="BW1146" s="800"/>
      <c r="BX1146" s="800"/>
      <c r="BY1146" s="800"/>
    </row>
    <row r="1147" spans="53:77" s="235" customFormat="1" ht="15" customHeight="1" x14ac:dyDescent="0.2">
      <c r="BA1147" s="800"/>
      <c r="BB1147" s="268"/>
      <c r="BC1147" s="800"/>
      <c r="BD1147" s="800"/>
      <c r="BE1147" s="800"/>
      <c r="BF1147" s="800"/>
      <c r="BG1147" s="800"/>
      <c r="BH1147" s="800"/>
      <c r="BI1147" s="800"/>
      <c r="BJ1147" s="800"/>
      <c r="BK1147" s="800"/>
      <c r="BL1147" s="800"/>
      <c r="BM1147" s="800"/>
      <c r="BN1147" s="800"/>
      <c r="BO1147" s="800"/>
      <c r="BP1147" s="800"/>
      <c r="BQ1147" s="800"/>
      <c r="BR1147" s="800"/>
      <c r="BS1147" s="800"/>
      <c r="BT1147" s="800"/>
      <c r="BU1147" s="800"/>
      <c r="BV1147" s="800"/>
      <c r="BW1147" s="800"/>
      <c r="BX1147" s="800"/>
      <c r="BY1147" s="800"/>
    </row>
    <row r="1148" spans="53:77" s="235" customFormat="1" ht="15" customHeight="1" x14ac:dyDescent="0.2">
      <c r="BA1148" s="800"/>
      <c r="BB1148" s="268"/>
      <c r="BC1148" s="800"/>
      <c r="BD1148" s="800"/>
      <c r="BE1148" s="800"/>
      <c r="BF1148" s="800"/>
      <c r="BG1148" s="800"/>
      <c r="BH1148" s="800"/>
      <c r="BI1148" s="800"/>
      <c r="BJ1148" s="800"/>
      <c r="BK1148" s="800"/>
      <c r="BL1148" s="800"/>
      <c r="BM1148" s="800"/>
      <c r="BN1148" s="800"/>
      <c r="BO1148" s="800"/>
      <c r="BP1148" s="800"/>
      <c r="BQ1148" s="800"/>
      <c r="BR1148" s="800"/>
      <c r="BS1148" s="800"/>
      <c r="BT1148" s="800"/>
      <c r="BU1148" s="800"/>
      <c r="BV1148" s="800"/>
      <c r="BW1148" s="800"/>
      <c r="BX1148" s="800"/>
      <c r="BY1148" s="800"/>
    </row>
    <row r="1149" spans="53:77" s="235" customFormat="1" ht="15" customHeight="1" x14ac:dyDescent="0.2">
      <c r="BA1149" s="800"/>
      <c r="BB1149" s="268"/>
      <c r="BC1149" s="800"/>
      <c r="BD1149" s="800"/>
      <c r="BE1149" s="800"/>
      <c r="BF1149" s="800"/>
      <c r="BG1149" s="800"/>
      <c r="BH1149" s="800"/>
      <c r="BI1149" s="800"/>
      <c r="BJ1149" s="800"/>
      <c r="BK1149" s="800"/>
      <c r="BL1149" s="800"/>
      <c r="BM1149" s="800"/>
      <c r="BN1149" s="800"/>
      <c r="BO1149" s="800"/>
      <c r="BP1149" s="800"/>
      <c r="BQ1149" s="800"/>
      <c r="BR1149" s="800"/>
      <c r="BS1149" s="800"/>
      <c r="BT1149" s="800"/>
      <c r="BU1149" s="800"/>
      <c r="BV1149" s="800"/>
      <c r="BW1149" s="800"/>
      <c r="BX1149" s="800"/>
      <c r="BY1149" s="800"/>
    </row>
    <row r="1150" spans="53:77" s="235" customFormat="1" ht="15" customHeight="1" x14ac:dyDescent="0.2">
      <c r="BA1150" s="800"/>
      <c r="BB1150" s="268"/>
      <c r="BC1150" s="800"/>
      <c r="BD1150" s="800"/>
      <c r="BE1150" s="800"/>
      <c r="BF1150" s="800"/>
      <c r="BG1150" s="800"/>
      <c r="BH1150" s="800"/>
      <c r="BI1150" s="800"/>
      <c r="BJ1150" s="800"/>
      <c r="BK1150" s="800"/>
      <c r="BL1150" s="800"/>
      <c r="BM1150" s="800"/>
      <c r="BN1150" s="800"/>
      <c r="BO1150" s="800"/>
      <c r="BP1150" s="800"/>
      <c r="BQ1150" s="800"/>
      <c r="BR1150" s="800"/>
      <c r="BS1150" s="800"/>
      <c r="BT1150" s="800"/>
      <c r="BU1150" s="800"/>
      <c r="BV1150" s="800"/>
      <c r="BW1150" s="800"/>
      <c r="BX1150" s="800"/>
      <c r="BY1150" s="800"/>
    </row>
    <row r="1151" spans="53:77" s="235" customFormat="1" ht="15" customHeight="1" x14ac:dyDescent="0.2">
      <c r="BA1151" s="800"/>
      <c r="BB1151" s="268"/>
      <c r="BC1151" s="800"/>
      <c r="BD1151" s="800"/>
      <c r="BE1151" s="800"/>
      <c r="BF1151" s="800"/>
      <c r="BG1151" s="800"/>
      <c r="BH1151" s="800"/>
      <c r="BI1151" s="800"/>
      <c r="BJ1151" s="800"/>
      <c r="BK1151" s="800"/>
      <c r="BL1151" s="800"/>
      <c r="BM1151" s="800"/>
      <c r="BN1151" s="800"/>
      <c r="BO1151" s="800"/>
      <c r="BP1151" s="800"/>
      <c r="BQ1151" s="800"/>
      <c r="BR1151" s="800"/>
      <c r="BS1151" s="800"/>
      <c r="BT1151" s="800"/>
      <c r="BU1151" s="800"/>
      <c r="BV1151" s="800"/>
      <c r="BW1151" s="800"/>
      <c r="BX1151" s="800"/>
      <c r="BY1151" s="800"/>
    </row>
    <row r="1152" spans="53:77" s="235" customFormat="1" ht="15" customHeight="1" x14ac:dyDescent="0.2">
      <c r="BA1152" s="800"/>
      <c r="BB1152" s="268"/>
      <c r="BC1152" s="800"/>
      <c r="BD1152" s="800"/>
      <c r="BE1152" s="800"/>
      <c r="BF1152" s="800"/>
      <c r="BG1152" s="800"/>
      <c r="BH1152" s="800"/>
      <c r="BI1152" s="800"/>
      <c r="BJ1152" s="800"/>
      <c r="BK1152" s="800"/>
      <c r="BL1152" s="800"/>
      <c r="BM1152" s="800"/>
      <c r="BN1152" s="800"/>
      <c r="BO1152" s="800"/>
      <c r="BP1152" s="800"/>
      <c r="BQ1152" s="800"/>
      <c r="BR1152" s="800"/>
      <c r="BS1152" s="800"/>
      <c r="BT1152" s="800"/>
      <c r="BU1152" s="800"/>
      <c r="BV1152" s="800"/>
      <c r="BW1152" s="800"/>
      <c r="BX1152" s="800"/>
      <c r="BY1152" s="800"/>
    </row>
    <row r="1153" spans="53:77" s="235" customFormat="1" ht="15" customHeight="1" x14ac:dyDescent="0.2">
      <c r="BA1153" s="800"/>
      <c r="BB1153" s="268"/>
      <c r="BC1153" s="800"/>
      <c r="BD1153" s="800"/>
      <c r="BE1153" s="800"/>
      <c r="BF1153" s="800"/>
      <c r="BG1153" s="800"/>
      <c r="BH1153" s="800"/>
      <c r="BI1153" s="800"/>
      <c r="BJ1153" s="800"/>
      <c r="BK1153" s="800"/>
      <c r="BL1153" s="800"/>
      <c r="BM1153" s="800"/>
      <c r="BN1153" s="800"/>
      <c r="BO1153" s="800"/>
      <c r="BP1153" s="800"/>
      <c r="BQ1153" s="800"/>
      <c r="BR1153" s="800"/>
      <c r="BS1153" s="800"/>
      <c r="BT1153" s="800"/>
      <c r="BU1153" s="800"/>
      <c r="BV1153" s="800"/>
      <c r="BW1153" s="800"/>
      <c r="BX1153" s="800"/>
      <c r="BY1153" s="800"/>
    </row>
    <row r="1154" spans="53:77" s="235" customFormat="1" ht="15" customHeight="1" x14ac:dyDescent="0.2">
      <c r="BA1154" s="800"/>
      <c r="BB1154" s="268"/>
      <c r="BC1154" s="800"/>
      <c r="BD1154" s="800"/>
      <c r="BE1154" s="800"/>
      <c r="BF1154" s="800"/>
      <c r="BG1154" s="800"/>
      <c r="BH1154" s="800"/>
      <c r="BI1154" s="800"/>
      <c r="BJ1154" s="800"/>
      <c r="BK1154" s="800"/>
      <c r="BL1154" s="800"/>
      <c r="BM1154" s="800"/>
      <c r="BN1154" s="800"/>
      <c r="BO1154" s="800"/>
      <c r="BP1154" s="800"/>
      <c r="BQ1154" s="800"/>
      <c r="BR1154" s="800"/>
      <c r="BS1154" s="800"/>
      <c r="BT1154" s="800"/>
      <c r="BU1154" s="800"/>
      <c r="BV1154" s="800"/>
      <c r="BW1154" s="800"/>
      <c r="BX1154" s="800"/>
      <c r="BY1154" s="800"/>
    </row>
    <row r="1155" spans="53:77" s="235" customFormat="1" ht="15" customHeight="1" x14ac:dyDescent="0.2">
      <c r="BA1155" s="800"/>
      <c r="BB1155" s="268"/>
      <c r="BC1155" s="800"/>
      <c r="BD1155" s="800"/>
      <c r="BE1155" s="800"/>
      <c r="BF1155" s="800"/>
      <c r="BG1155" s="800"/>
      <c r="BH1155" s="800"/>
      <c r="BI1155" s="800"/>
      <c r="BJ1155" s="800"/>
      <c r="BK1155" s="800"/>
      <c r="BL1155" s="800"/>
      <c r="BM1155" s="800"/>
      <c r="BN1155" s="800"/>
      <c r="BO1155" s="800"/>
      <c r="BP1155" s="800"/>
      <c r="BQ1155" s="800"/>
      <c r="BR1155" s="800"/>
      <c r="BS1155" s="800"/>
      <c r="BT1155" s="800"/>
      <c r="BU1155" s="800"/>
      <c r="BV1155" s="800"/>
      <c r="BW1155" s="800"/>
      <c r="BX1155" s="800"/>
      <c r="BY1155" s="800"/>
    </row>
    <row r="1156" spans="53:77" s="235" customFormat="1" ht="15" customHeight="1" x14ac:dyDescent="0.2">
      <c r="BA1156" s="800"/>
      <c r="BB1156" s="268"/>
      <c r="BC1156" s="800"/>
      <c r="BD1156" s="800"/>
      <c r="BE1156" s="800"/>
      <c r="BF1156" s="800"/>
      <c r="BG1156" s="800"/>
      <c r="BH1156" s="800"/>
      <c r="BI1156" s="800"/>
      <c r="BJ1156" s="800"/>
      <c r="BK1156" s="800"/>
      <c r="BL1156" s="800"/>
      <c r="BM1156" s="800"/>
      <c r="BN1156" s="800"/>
      <c r="BO1156" s="800"/>
      <c r="BP1156" s="800"/>
      <c r="BQ1156" s="800"/>
      <c r="BR1156" s="800"/>
      <c r="BS1156" s="800"/>
      <c r="BT1156" s="800"/>
      <c r="BU1156" s="800"/>
      <c r="BV1156" s="800"/>
      <c r="BW1156" s="800"/>
      <c r="BX1156" s="800"/>
      <c r="BY1156" s="800"/>
    </row>
    <row r="1157" spans="53:77" s="235" customFormat="1" ht="15" customHeight="1" x14ac:dyDescent="0.2">
      <c r="BA1157" s="800"/>
      <c r="BB1157" s="268"/>
      <c r="BC1157" s="800"/>
      <c r="BD1157" s="800"/>
      <c r="BE1157" s="800"/>
      <c r="BF1157" s="800"/>
      <c r="BG1157" s="800"/>
      <c r="BH1157" s="800"/>
      <c r="BI1157" s="800"/>
      <c r="BJ1157" s="800"/>
      <c r="BK1157" s="800"/>
      <c r="BL1157" s="800"/>
      <c r="BM1157" s="800"/>
      <c r="BN1157" s="800"/>
      <c r="BO1157" s="800"/>
      <c r="BP1157" s="800"/>
      <c r="BQ1157" s="800"/>
      <c r="BR1157" s="800"/>
      <c r="BS1157" s="800"/>
      <c r="BT1157" s="800"/>
      <c r="BU1157" s="800"/>
      <c r="BV1157" s="800"/>
      <c r="BW1157" s="800"/>
      <c r="BX1157" s="800"/>
      <c r="BY1157" s="800"/>
    </row>
    <row r="1158" spans="53:77" s="235" customFormat="1" ht="15" customHeight="1" x14ac:dyDescent="0.2">
      <c r="BA1158" s="800"/>
      <c r="BB1158" s="268"/>
      <c r="BC1158" s="800"/>
      <c r="BD1158" s="800"/>
      <c r="BE1158" s="800"/>
      <c r="BF1158" s="800"/>
      <c r="BG1158" s="800"/>
      <c r="BH1158" s="800"/>
      <c r="BI1158" s="800"/>
      <c r="BJ1158" s="800"/>
      <c r="BK1158" s="800"/>
      <c r="BL1158" s="800"/>
      <c r="BM1158" s="800"/>
      <c r="BN1158" s="800"/>
      <c r="BO1158" s="800"/>
      <c r="BP1158" s="800"/>
      <c r="BQ1158" s="800"/>
      <c r="BR1158" s="800"/>
      <c r="BS1158" s="800"/>
      <c r="BT1158" s="800"/>
      <c r="BU1158" s="800"/>
      <c r="BV1158" s="800"/>
      <c r="BW1158" s="800"/>
      <c r="BX1158" s="800"/>
      <c r="BY1158" s="800"/>
    </row>
    <row r="1159" spans="53:77" s="235" customFormat="1" ht="15" customHeight="1" x14ac:dyDescent="0.2">
      <c r="BA1159" s="800"/>
      <c r="BB1159" s="268"/>
      <c r="BC1159" s="800"/>
      <c r="BD1159" s="800"/>
      <c r="BE1159" s="800"/>
      <c r="BF1159" s="800"/>
      <c r="BG1159" s="800"/>
      <c r="BH1159" s="800"/>
      <c r="BI1159" s="800"/>
      <c r="BJ1159" s="800"/>
      <c r="BK1159" s="800"/>
      <c r="BL1159" s="800"/>
      <c r="BM1159" s="800"/>
      <c r="BN1159" s="800"/>
      <c r="BO1159" s="800"/>
      <c r="BP1159" s="800"/>
      <c r="BQ1159" s="800"/>
      <c r="BR1159" s="800"/>
      <c r="BS1159" s="800"/>
      <c r="BT1159" s="800"/>
      <c r="BU1159" s="800"/>
      <c r="BV1159" s="800"/>
      <c r="BW1159" s="800"/>
      <c r="BX1159" s="800"/>
      <c r="BY1159" s="800"/>
    </row>
    <row r="1160" spans="53:77" s="235" customFormat="1" ht="15" customHeight="1" x14ac:dyDescent="0.2">
      <c r="BA1160" s="800"/>
      <c r="BB1160" s="268"/>
      <c r="BC1160" s="800"/>
      <c r="BD1160" s="800"/>
      <c r="BE1160" s="800"/>
      <c r="BF1160" s="800"/>
      <c r="BG1160" s="800"/>
      <c r="BH1160" s="800"/>
      <c r="BI1160" s="800"/>
      <c r="BJ1160" s="800"/>
      <c r="BK1160" s="800"/>
      <c r="BL1160" s="800"/>
      <c r="BM1160" s="800"/>
      <c r="BN1160" s="800"/>
      <c r="BO1160" s="800"/>
      <c r="BP1160" s="800"/>
      <c r="BQ1160" s="800"/>
      <c r="BR1160" s="800"/>
      <c r="BS1160" s="800"/>
      <c r="BT1160" s="800"/>
      <c r="BU1160" s="800"/>
      <c r="BV1160" s="800"/>
      <c r="BW1160" s="800"/>
      <c r="BX1160" s="800"/>
      <c r="BY1160" s="800"/>
    </row>
    <row r="1161" spans="53:77" s="235" customFormat="1" ht="15" customHeight="1" x14ac:dyDescent="0.2">
      <c r="BA1161" s="800"/>
      <c r="BB1161" s="268"/>
      <c r="BC1161" s="800"/>
      <c r="BD1161" s="800"/>
      <c r="BE1161" s="800"/>
      <c r="BF1161" s="800"/>
      <c r="BG1161" s="800"/>
      <c r="BH1161" s="800"/>
      <c r="BI1161" s="800"/>
      <c r="BJ1161" s="800"/>
      <c r="BK1161" s="800"/>
      <c r="BL1161" s="800"/>
      <c r="BM1161" s="800"/>
      <c r="BN1161" s="800"/>
      <c r="BO1161" s="800"/>
      <c r="BP1161" s="800"/>
      <c r="BQ1161" s="800"/>
      <c r="BR1161" s="800"/>
      <c r="BS1161" s="800"/>
      <c r="BT1161" s="800"/>
      <c r="BU1161" s="800"/>
      <c r="BV1161" s="800"/>
      <c r="BW1161" s="800"/>
      <c r="BX1161" s="800"/>
      <c r="BY1161" s="800"/>
    </row>
    <row r="1162" spans="53:77" s="235" customFormat="1" ht="15" customHeight="1" x14ac:dyDescent="0.2">
      <c r="BA1162" s="800"/>
      <c r="BB1162" s="268"/>
      <c r="BC1162" s="800"/>
      <c r="BD1162" s="800"/>
      <c r="BE1162" s="800"/>
      <c r="BF1162" s="800"/>
      <c r="BG1162" s="800"/>
      <c r="BH1162" s="800"/>
      <c r="BI1162" s="800"/>
      <c r="BJ1162" s="800"/>
      <c r="BK1162" s="800"/>
      <c r="BL1162" s="800"/>
      <c r="BM1162" s="800"/>
      <c r="BN1162" s="800"/>
      <c r="BO1162" s="800"/>
      <c r="BP1162" s="800"/>
      <c r="BQ1162" s="800"/>
      <c r="BR1162" s="800"/>
      <c r="BS1162" s="800"/>
      <c r="BT1162" s="800"/>
      <c r="BU1162" s="800"/>
      <c r="BV1162" s="800"/>
      <c r="BW1162" s="800"/>
      <c r="BX1162" s="800"/>
      <c r="BY1162" s="800"/>
    </row>
    <row r="1163" spans="53:77" s="235" customFormat="1" ht="15" customHeight="1" x14ac:dyDescent="0.2">
      <c r="BA1163" s="800"/>
      <c r="BB1163" s="268"/>
      <c r="BC1163" s="800"/>
      <c r="BD1163" s="800"/>
      <c r="BE1163" s="800"/>
      <c r="BF1163" s="800"/>
      <c r="BG1163" s="800"/>
      <c r="BH1163" s="800"/>
      <c r="BI1163" s="800"/>
      <c r="BJ1163" s="800"/>
      <c r="BK1163" s="800"/>
      <c r="BL1163" s="800"/>
      <c r="BM1163" s="800"/>
      <c r="BN1163" s="800"/>
      <c r="BO1163" s="800"/>
      <c r="BP1163" s="800"/>
      <c r="BQ1163" s="800"/>
      <c r="BR1163" s="800"/>
      <c r="BS1163" s="800"/>
      <c r="BT1163" s="800"/>
      <c r="BU1163" s="800"/>
      <c r="BV1163" s="800"/>
      <c r="BW1163" s="800"/>
      <c r="BX1163" s="800"/>
      <c r="BY1163" s="800"/>
    </row>
    <row r="1164" spans="53:77" s="235" customFormat="1" ht="15" customHeight="1" x14ac:dyDescent="0.2">
      <c r="BA1164" s="800"/>
      <c r="BB1164" s="268"/>
      <c r="BC1164" s="800"/>
      <c r="BD1164" s="800"/>
      <c r="BE1164" s="800"/>
      <c r="BF1164" s="800"/>
      <c r="BG1164" s="800"/>
      <c r="BH1164" s="800"/>
      <c r="BI1164" s="800"/>
      <c r="BJ1164" s="800"/>
      <c r="BK1164" s="800"/>
      <c r="BL1164" s="800"/>
      <c r="BM1164" s="800"/>
      <c r="BN1164" s="800"/>
      <c r="BO1164" s="800"/>
      <c r="BP1164" s="800"/>
      <c r="BQ1164" s="800"/>
      <c r="BR1164" s="800"/>
      <c r="BS1164" s="800"/>
      <c r="BT1164" s="800"/>
      <c r="BU1164" s="800"/>
      <c r="BV1164" s="800"/>
      <c r="BW1164" s="800"/>
      <c r="BX1164" s="800"/>
      <c r="BY1164" s="800"/>
    </row>
    <row r="1165" spans="53:77" s="235" customFormat="1" ht="15" customHeight="1" x14ac:dyDescent="0.2">
      <c r="BA1165" s="800"/>
      <c r="BB1165" s="268"/>
      <c r="BC1165" s="800"/>
      <c r="BD1165" s="800"/>
      <c r="BE1165" s="800"/>
      <c r="BF1165" s="800"/>
      <c r="BG1165" s="800"/>
      <c r="BH1165" s="800"/>
      <c r="BI1165" s="800"/>
      <c r="BJ1165" s="800"/>
      <c r="BK1165" s="800"/>
      <c r="BL1165" s="800"/>
      <c r="BM1165" s="800"/>
      <c r="BN1165" s="800"/>
      <c r="BO1165" s="800"/>
      <c r="BP1165" s="800"/>
      <c r="BQ1165" s="800"/>
      <c r="BR1165" s="800"/>
      <c r="BS1165" s="800"/>
      <c r="BT1165" s="800"/>
      <c r="BU1165" s="800"/>
      <c r="BV1165" s="800"/>
      <c r="BW1165" s="800"/>
      <c r="BX1165" s="800"/>
      <c r="BY1165" s="800"/>
    </row>
    <row r="1166" spans="53:77" s="235" customFormat="1" ht="15" customHeight="1" x14ac:dyDescent="0.2">
      <c r="BA1166" s="800"/>
      <c r="BB1166" s="268"/>
      <c r="BC1166" s="800"/>
      <c r="BD1166" s="800"/>
      <c r="BE1166" s="800"/>
      <c r="BF1166" s="800"/>
      <c r="BG1166" s="800"/>
      <c r="BH1166" s="800"/>
      <c r="BI1166" s="800"/>
      <c r="BJ1166" s="800"/>
      <c r="BK1166" s="800"/>
      <c r="BL1166" s="800"/>
      <c r="BM1166" s="800"/>
      <c r="BN1166" s="800"/>
      <c r="BO1166" s="800"/>
      <c r="BP1166" s="800"/>
      <c r="BQ1166" s="800"/>
      <c r="BR1166" s="800"/>
      <c r="BS1166" s="800"/>
      <c r="BT1166" s="800"/>
      <c r="BU1166" s="800"/>
      <c r="BV1166" s="800"/>
      <c r="BW1166" s="800"/>
      <c r="BX1166" s="800"/>
      <c r="BY1166" s="800"/>
    </row>
    <row r="1167" spans="53:77" s="235" customFormat="1" ht="15" customHeight="1" x14ac:dyDescent="0.2">
      <c r="BA1167" s="800"/>
      <c r="BB1167" s="268"/>
      <c r="BC1167" s="800"/>
      <c r="BD1167" s="800"/>
      <c r="BE1167" s="800"/>
      <c r="BF1167" s="800"/>
      <c r="BG1167" s="800"/>
      <c r="BH1167" s="800"/>
      <c r="BI1167" s="800"/>
      <c r="BJ1167" s="800"/>
      <c r="BK1167" s="800"/>
      <c r="BL1167" s="800"/>
      <c r="BM1167" s="800"/>
      <c r="BN1167" s="800"/>
      <c r="BO1167" s="800"/>
      <c r="BP1167" s="800"/>
      <c r="BQ1167" s="800"/>
      <c r="BR1167" s="800"/>
      <c r="BS1167" s="800"/>
      <c r="BT1167" s="800"/>
      <c r="BU1167" s="800"/>
      <c r="BV1167" s="800"/>
      <c r="BW1167" s="800"/>
      <c r="BX1167" s="800"/>
      <c r="BY1167" s="800"/>
    </row>
    <row r="1168" spans="53:77" s="235" customFormat="1" ht="15" customHeight="1" x14ac:dyDescent="0.2">
      <c r="BA1168" s="800"/>
      <c r="BB1168" s="268"/>
      <c r="BC1168" s="800"/>
      <c r="BD1168" s="800"/>
      <c r="BE1168" s="800"/>
      <c r="BF1168" s="800"/>
      <c r="BG1168" s="800"/>
      <c r="BH1168" s="800"/>
      <c r="BI1168" s="800"/>
      <c r="BJ1168" s="800"/>
      <c r="BK1168" s="800"/>
      <c r="BL1168" s="800"/>
      <c r="BM1168" s="800"/>
      <c r="BN1168" s="800"/>
      <c r="BO1168" s="800"/>
      <c r="BP1168" s="800"/>
      <c r="BQ1168" s="800"/>
      <c r="BR1168" s="800"/>
      <c r="BS1168" s="800"/>
      <c r="BT1168" s="800"/>
      <c r="BU1168" s="800"/>
      <c r="BV1168" s="800"/>
      <c r="BW1168" s="800"/>
      <c r="BX1168" s="800"/>
      <c r="BY1168" s="800"/>
    </row>
    <row r="1169" spans="1:77" s="235" customFormat="1" ht="15" customHeight="1" x14ac:dyDescent="0.2">
      <c r="BA1169" s="800"/>
      <c r="BB1169" s="268"/>
      <c r="BC1169" s="800"/>
      <c r="BD1169" s="800"/>
      <c r="BE1169" s="800"/>
      <c r="BF1169" s="800"/>
      <c r="BG1169" s="800"/>
      <c r="BH1169" s="800"/>
      <c r="BI1169" s="800"/>
      <c r="BJ1169" s="800"/>
      <c r="BK1169" s="800"/>
      <c r="BL1169" s="800"/>
      <c r="BM1169" s="800"/>
      <c r="BN1169" s="800"/>
      <c r="BO1169" s="800"/>
      <c r="BP1169" s="800"/>
      <c r="BQ1169" s="800"/>
      <c r="BR1169" s="800"/>
      <c r="BS1169" s="800"/>
      <c r="BT1169" s="800"/>
      <c r="BU1169" s="800"/>
      <c r="BV1169" s="800"/>
      <c r="BW1169" s="800"/>
      <c r="BX1169" s="800"/>
      <c r="BY1169" s="800"/>
    </row>
    <row r="1170" spans="1:77" s="235" customFormat="1" ht="15" customHeight="1" x14ac:dyDescent="0.2">
      <c r="A1170" s="450"/>
      <c r="B1170" s="958"/>
      <c r="C1170" s="959"/>
      <c r="D1170" s="959"/>
      <c r="E1170" s="959"/>
      <c r="F1170" s="959"/>
      <c r="G1170" s="959"/>
      <c r="H1170" s="959"/>
      <c r="I1170" s="959"/>
      <c r="J1170" s="959"/>
      <c r="K1170" s="959"/>
      <c r="L1170" s="959"/>
      <c r="M1170" s="959"/>
      <c r="N1170" s="959"/>
      <c r="O1170" s="959"/>
      <c r="P1170" s="959"/>
      <c r="Q1170" s="959"/>
      <c r="R1170" s="959"/>
      <c r="S1170" s="959"/>
      <c r="T1170" s="959"/>
      <c r="U1170" s="959"/>
      <c r="V1170" s="959"/>
      <c r="W1170" s="959"/>
      <c r="X1170" s="959"/>
      <c r="Y1170" s="959"/>
      <c r="Z1170" s="959"/>
      <c r="AA1170" s="959"/>
      <c r="AB1170" s="959"/>
      <c r="BA1170" s="800"/>
      <c r="BB1170" s="268"/>
      <c r="BC1170" s="800"/>
      <c r="BD1170" s="800"/>
      <c r="BE1170" s="800"/>
      <c r="BF1170" s="800"/>
      <c r="BG1170" s="800"/>
      <c r="BH1170" s="800"/>
      <c r="BI1170" s="800"/>
      <c r="BJ1170" s="800"/>
      <c r="BK1170" s="800"/>
      <c r="BL1170" s="800"/>
      <c r="BM1170" s="800"/>
      <c r="BN1170" s="800"/>
      <c r="BO1170" s="800"/>
      <c r="BP1170" s="800"/>
      <c r="BQ1170" s="800"/>
      <c r="BR1170" s="800"/>
      <c r="BS1170" s="800"/>
      <c r="BT1170" s="800"/>
      <c r="BU1170" s="800"/>
      <c r="BV1170" s="800"/>
      <c r="BW1170" s="800"/>
      <c r="BX1170" s="800"/>
      <c r="BY1170" s="800"/>
    </row>
    <row r="1171" spans="1:77" s="235" customFormat="1" ht="15" customHeight="1" x14ac:dyDescent="0.2">
      <c r="A1171" s="450"/>
      <c r="B1171" s="958"/>
      <c r="C1171" s="959"/>
      <c r="D1171" s="959"/>
      <c r="E1171" s="959"/>
      <c r="F1171" s="959"/>
      <c r="G1171" s="959"/>
      <c r="H1171" s="959"/>
      <c r="I1171" s="959"/>
      <c r="J1171" s="959"/>
      <c r="K1171" s="959"/>
      <c r="L1171" s="959"/>
      <c r="M1171" s="959"/>
      <c r="N1171" s="959"/>
      <c r="O1171" s="959"/>
      <c r="P1171" s="959"/>
      <c r="Q1171" s="959"/>
      <c r="R1171" s="959"/>
      <c r="S1171" s="959"/>
      <c r="T1171" s="959"/>
      <c r="U1171" s="959"/>
      <c r="V1171" s="959"/>
      <c r="W1171" s="959"/>
      <c r="X1171" s="959"/>
      <c r="Y1171" s="959"/>
      <c r="Z1171" s="959"/>
      <c r="AA1171" s="959"/>
      <c r="AB1171" s="959"/>
      <c r="BA1171" s="800"/>
      <c r="BB1171" s="268"/>
      <c r="BC1171" s="800"/>
      <c r="BD1171" s="800"/>
      <c r="BE1171" s="800"/>
      <c r="BF1171" s="800"/>
      <c r="BG1171" s="800"/>
      <c r="BH1171" s="800"/>
      <c r="BI1171" s="800"/>
      <c r="BJ1171" s="800"/>
      <c r="BK1171" s="800"/>
      <c r="BL1171" s="800"/>
      <c r="BM1171" s="800"/>
      <c r="BN1171" s="800"/>
      <c r="BO1171" s="800"/>
      <c r="BP1171" s="800"/>
      <c r="BQ1171" s="800"/>
      <c r="BR1171" s="800"/>
      <c r="BS1171" s="800"/>
      <c r="BT1171" s="800"/>
      <c r="BU1171" s="800"/>
      <c r="BV1171" s="800"/>
      <c r="BW1171" s="800"/>
      <c r="BX1171" s="800"/>
      <c r="BY1171" s="800"/>
    </row>
    <row r="1172" spans="1:77" s="235" customFormat="1" ht="15" customHeight="1" x14ac:dyDescent="0.2">
      <c r="A1172" s="450"/>
      <c r="B1172" s="958"/>
      <c r="C1172" s="959"/>
      <c r="D1172" s="959"/>
      <c r="E1172" s="959"/>
      <c r="F1172" s="959"/>
      <c r="G1172" s="959"/>
      <c r="H1172" s="959"/>
      <c r="I1172" s="959"/>
      <c r="J1172" s="959"/>
      <c r="K1172" s="959"/>
      <c r="L1172" s="959"/>
      <c r="M1172" s="959"/>
      <c r="N1172" s="959"/>
      <c r="O1172" s="959"/>
      <c r="P1172" s="959"/>
      <c r="Q1172" s="959"/>
      <c r="R1172" s="959"/>
      <c r="S1172" s="959"/>
      <c r="T1172" s="959"/>
      <c r="U1172" s="959"/>
      <c r="V1172" s="959"/>
      <c r="W1172" s="959"/>
      <c r="X1172" s="959"/>
      <c r="Y1172" s="959"/>
      <c r="Z1172" s="959"/>
      <c r="AA1172" s="959"/>
      <c r="AB1172" s="959"/>
      <c r="BA1172" s="800"/>
      <c r="BB1172" s="268"/>
      <c r="BC1172" s="800"/>
      <c r="BD1172" s="800"/>
      <c r="BE1172" s="800"/>
      <c r="BF1172" s="800"/>
      <c r="BG1172" s="800"/>
      <c r="BH1172" s="800"/>
      <c r="BI1172" s="800"/>
      <c r="BJ1172" s="800"/>
      <c r="BK1172" s="800"/>
      <c r="BL1172" s="800"/>
      <c r="BM1172" s="800"/>
      <c r="BN1172" s="800"/>
      <c r="BO1172" s="800"/>
      <c r="BP1172" s="800"/>
      <c r="BQ1172" s="800"/>
      <c r="BR1172" s="800"/>
      <c r="BS1172" s="800"/>
      <c r="BT1172" s="800"/>
      <c r="BU1172" s="800"/>
      <c r="BV1172" s="800"/>
      <c r="BW1172" s="800"/>
      <c r="BX1172" s="800"/>
      <c r="BY1172" s="800"/>
    </row>
    <row r="1173" spans="1:77" s="235" customFormat="1" ht="15" customHeight="1" x14ac:dyDescent="0.2">
      <c r="A1173" s="450"/>
      <c r="B1173" s="958"/>
      <c r="C1173" s="959"/>
      <c r="D1173" s="959"/>
      <c r="E1173" s="959"/>
      <c r="F1173" s="959"/>
      <c r="G1173" s="959"/>
      <c r="H1173" s="959"/>
      <c r="I1173" s="959"/>
      <c r="J1173" s="959"/>
      <c r="K1173" s="959"/>
      <c r="L1173" s="959"/>
      <c r="M1173" s="959"/>
      <c r="N1173" s="959"/>
      <c r="O1173" s="959"/>
      <c r="P1173" s="959"/>
      <c r="Q1173" s="959"/>
      <c r="R1173" s="959"/>
      <c r="S1173" s="959"/>
      <c r="T1173" s="959"/>
      <c r="U1173" s="959"/>
      <c r="V1173" s="959"/>
      <c r="W1173" s="959"/>
      <c r="X1173" s="959"/>
      <c r="Y1173" s="959"/>
      <c r="Z1173" s="959"/>
      <c r="AA1173" s="959"/>
      <c r="AB1173" s="959"/>
      <c r="BA1173" s="800"/>
      <c r="BB1173" s="268"/>
      <c r="BC1173" s="800"/>
      <c r="BD1173" s="800"/>
      <c r="BE1173" s="800"/>
      <c r="BF1173" s="800"/>
      <c r="BG1173" s="800"/>
      <c r="BH1173" s="800"/>
      <c r="BI1173" s="800"/>
      <c r="BJ1173" s="800"/>
      <c r="BK1173" s="800"/>
      <c r="BL1173" s="800"/>
      <c r="BM1173" s="800"/>
      <c r="BN1173" s="800"/>
      <c r="BO1173" s="800"/>
      <c r="BP1173" s="800"/>
      <c r="BQ1173" s="800"/>
      <c r="BR1173" s="800"/>
      <c r="BS1173" s="800"/>
      <c r="BT1173" s="800"/>
      <c r="BU1173" s="800"/>
      <c r="BV1173" s="800"/>
      <c r="BW1173" s="800"/>
      <c r="BX1173" s="800"/>
      <c r="BY1173" s="800"/>
    </row>
    <row r="1174" spans="1:77" s="235" customFormat="1" ht="15" customHeight="1" x14ac:dyDescent="0.2">
      <c r="A1174" s="450"/>
      <c r="B1174" s="958"/>
      <c r="C1174" s="959"/>
      <c r="D1174" s="959"/>
      <c r="E1174" s="959"/>
      <c r="F1174" s="959"/>
      <c r="G1174" s="959"/>
      <c r="H1174" s="959"/>
      <c r="I1174" s="959"/>
      <c r="J1174" s="959"/>
      <c r="K1174" s="959"/>
      <c r="L1174" s="959"/>
      <c r="M1174" s="959"/>
      <c r="N1174" s="959"/>
      <c r="O1174" s="959"/>
      <c r="P1174" s="959"/>
      <c r="Q1174" s="959"/>
      <c r="R1174" s="959"/>
      <c r="S1174" s="959"/>
      <c r="T1174" s="959"/>
      <c r="U1174" s="959"/>
      <c r="V1174" s="959"/>
      <c r="W1174" s="959"/>
      <c r="X1174" s="959"/>
      <c r="Y1174" s="959"/>
      <c r="Z1174" s="959"/>
      <c r="AA1174" s="959"/>
      <c r="AB1174" s="959"/>
      <c r="BA1174" s="800"/>
      <c r="BB1174" s="268"/>
      <c r="BC1174" s="800"/>
      <c r="BD1174" s="800"/>
      <c r="BE1174" s="800"/>
      <c r="BF1174" s="800"/>
      <c r="BG1174" s="800"/>
      <c r="BH1174" s="800"/>
      <c r="BI1174" s="800"/>
      <c r="BJ1174" s="800"/>
      <c r="BK1174" s="800"/>
      <c r="BL1174" s="800"/>
      <c r="BM1174" s="800"/>
      <c r="BN1174" s="800"/>
      <c r="BO1174" s="800"/>
      <c r="BP1174" s="800"/>
      <c r="BQ1174" s="800"/>
      <c r="BR1174" s="800"/>
      <c r="BS1174" s="800"/>
      <c r="BT1174" s="800"/>
      <c r="BU1174" s="800"/>
      <c r="BV1174" s="800"/>
      <c r="BW1174" s="800"/>
      <c r="BX1174" s="800"/>
      <c r="BY1174" s="800"/>
    </row>
    <row r="1175" spans="1:77" s="235" customFormat="1" ht="15" customHeight="1" x14ac:dyDescent="0.2">
      <c r="A1175" s="450"/>
      <c r="B1175" s="958"/>
      <c r="C1175" s="959"/>
      <c r="D1175" s="959"/>
      <c r="E1175" s="959"/>
      <c r="F1175" s="959"/>
      <c r="G1175" s="959"/>
      <c r="H1175" s="959"/>
      <c r="I1175" s="959"/>
      <c r="J1175" s="959"/>
      <c r="K1175" s="959"/>
      <c r="L1175" s="959"/>
      <c r="M1175" s="959"/>
      <c r="N1175" s="959"/>
      <c r="O1175" s="959"/>
      <c r="P1175" s="959"/>
      <c r="Q1175" s="959"/>
      <c r="R1175" s="959"/>
      <c r="S1175" s="959"/>
      <c r="T1175" s="959"/>
      <c r="U1175" s="959"/>
      <c r="V1175" s="959"/>
      <c r="W1175" s="959"/>
      <c r="X1175" s="959"/>
      <c r="Y1175" s="959"/>
      <c r="Z1175" s="959"/>
      <c r="AA1175" s="959"/>
      <c r="AB1175" s="959"/>
      <c r="BA1175" s="800"/>
      <c r="BB1175" s="268"/>
      <c r="BC1175" s="800"/>
      <c r="BD1175" s="800"/>
      <c r="BE1175" s="800"/>
      <c r="BF1175" s="800"/>
      <c r="BG1175" s="800"/>
      <c r="BH1175" s="800"/>
      <c r="BI1175" s="800"/>
      <c r="BJ1175" s="800"/>
      <c r="BK1175" s="800"/>
      <c r="BL1175" s="800"/>
      <c r="BM1175" s="800"/>
      <c r="BN1175" s="800"/>
      <c r="BO1175" s="800"/>
      <c r="BP1175" s="800"/>
      <c r="BQ1175" s="800"/>
      <c r="BR1175" s="800"/>
      <c r="BS1175" s="800"/>
      <c r="BT1175" s="800"/>
      <c r="BU1175" s="800"/>
      <c r="BV1175" s="800"/>
      <c r="BW1175" s="800"/>
      <c r="BX1175" s="800"/>
      <c r="BY1175" s="800"/>
    </row>
    <row r="1176" spans="1:77" s="235" customFormat="1" ht="15" customHeight="1" x14ac:dyDescent="0.2">
      <c r="A1176" s="960"/>
      <c r="B1176" s="450"/>
      <c r="C1176" s="961"/>
      <c r="D1176" s="962"/>
      <c r="E1176" s="962"/>
      <c r="F1176" s="962"/>
      <c r="G1176" s="962"/>
      <c r="H1176" s="961"/>
      <c r="I1176" s="962"/>
      <c r="J1176" s="962"/>
      <c r="K1176" s="962"/>
      <c r="L1176" s="962"/>
      <c r="M1176" s="961"/>
      <c r="N1176" s="962"/>
      <c r="O1176" s="962"/>
      <c r="P1176" s="962"/>
      <c r="Q1176" s="962"/>
      <c r="R1176" s="961"/>
      <c r="S1176" s="962"/>
      <c r="T1176" s="962"/>
      <c r="U1176" s="962"/>
      <c r="BA1176" s="800"/>
      <c r="BB1176" s="268"/>
      <c r="BC1176" s="800"/>
      <c r="BD1176" s="800"/>
      <c r="BE1176" s="800"/>
      <c r="BF1176" s="800"/>
      <c r="BG1176" s="800"/>
      <c r="BH1176" s="800"/>
      <c r="BI1176" s="800"/>
      <c r="BJ1176" s="800"/>
      <c r="BK1176" s="800"/>
      <c r="BL1176" s="800"/>
      <c r="BM1176" s="800"/>
      <c r="BN1176" s="800"/>
      <c r="BO1176" s="800"/>
      <c r="BP1176" s="800"/>
      <c r="BQ1176" s="800"/>
      <c r="BR1176" s="800"/>
      <c r="BS1176" s="800"/>
      <c r="BT1176" s="800"/>
      <c r="BU1176" s="800"/>
      <c r="BV1176" s="800"/>
      <c r="BW1176" s="800"/>
      <c r="BX1176" s="800"/>
      <c r="BY1176" s="800"/>
    </row>
    <row r="1177" spans="1:77" s="235" customFormat="1" ht="15" customHeight="1" x14ac:dyDescent="0.2">
      <c r="A1177" s="962"/>
      <c r="B1177" s="962"/>
      <c r="C1177" s="961"/>
      <c r="D1177" s="961"/>
      <c r="E1177" s="961"/>
      <c r="F1177" s="961"/>
      <c r="G1177" s="961"/>
      <c r="H1177" s="961"/>
      <c r="I1177" s="961"/>
      <c r="J1177" s="961"/>
      <c r="K1177" s="961"/>
      <c r="L1177" s="961"/>
      <c r="M1177" s="961"/>
      <c r="N1177" s="961"/>
      <c r="O1177" s="961"/>
      <c r="P1177" s="961"/>
      <c r="Q1177" s="961"/>
      <c r="R1177" s="961"/>
      <c r="S1177" s="961"/>
      <c r="T1177" s="961"/>
      <c r="U1177" s="961"/>
      <c r="BA1177" s="800"/>
      <c r="BB1177" s="268"/>
      <c r="BC1177" s="800"/>
      <c r="BD1177" s="800"/>
      <c r="BE1177" s="800"/>
      <c r="BF1177" s="800"/>
      <c r="BG1177" s="800"/>
      <c r="BH1177" s="800"/>
      <c r="BI1177" s="800"/>
      <c r="BJ1177" s="800"/>
      <c r="BK1177" s="800"/>
      <c r="BL1177" s="800"/>
      <c r="BM1177" s="800"/>
      <c r="BN1177" s="800"/>
      <c r="BO1177" s="800"/>
      <c r="BP1177" s="800"/>
      <c r="BQ1177" s="800"/>
      <c r="BR1177" s="800"/>
      <c r="BS1177" s="800"/>
      <c r="BT1177" s="800"/>
      <c r="BU1177" s="800"/>
      <c r="BV1177" s="800"/>
      <c r="BW1177" s="800"/>
      <c r="BX1177" s="800"/>
      <c r="BY1177" s="800"/>
    </row>
    <row r="1178" spans="1:77" s="235" customFormat="1" ht="15" customHeight="1" x14ac:dyDescent="0.2">
      <c r="BA1178" s="800"/>
      <c r="BB1178" s="268"/>
      <c r="BC1178" s="800"/>
      <c r="BD1178" s="800"/>
      <c r="BE1178" s="800"/>
      <c r="BF1178" s="800"/>
      <c r="BG1178" s="800"/>
      <c r="BH1178" s="800"/>
      <c r="BI1178" s="800"/>
      <c r="BJ1178" s="800"/>
      <c r="BK1178" s="800"/>
      <c r="BL1178" s="800"/>
      <c r="BM1178" s="800"/>
      <c r="BN1178" s="800"/>
      <c r="BO1178" s="800"/>
      <c r="BP1178" s="800"/>
      <c r="BQ1178" s="800"/>
      <c r="BR1178" s="800"/>
      <c r="BS1178" s="800"/>
      <c r="BT1178" s="800"/>
      <c r="BU1178" s="800"/>
      <c r="BV1178" s="800"/>
      <c r="BW1178" s="800"/>
      <c r="BX1178" s="800"/>
      <c r="BY1178" s="800"/>
    </row>
    <row r="1179" spans="1:77" s="235" customFormat="1" ht="15" customHeight="1" x14ac:dyDescent="0.2">
      <c r="BA1179" s="800"/>
      <c r="BB1179" s="268"/>
      <c r="BC1179" s="800"/>
      <c r="BD1179" s="800"/>
      <c r="BE1179" s="800"/>
      <c r="BF1179" s="800"/>
      <c r="BG1179" s="800"/>
      <c r="BH1179" s="800"/>
      <c r="BI1179" s="800"/>
      <c r="BJ1179" s="800"/>
      <c r="BK1179" s="800"/>
      <c r="BL1179" s="800"/>
      <c r="BM1179" s="800"/>
      <c r="BN1179" s="800"/>
      <c r="BO1179" s="800"/>
      <c r="BP1179" s="800"/>
      <c r="BQ1179" s="800"/>
      <c r="BR1179" s="800"/>
      <c r="BS1179" s="800"/>
      <c r="BT1179" s="800"/>
      <c r="BU1179" s="800"/>
      <c r="BV1179" s="800"/>
      <c r="BW1179" s="800"/>
      <c r="BX1179" s="800"/>
      <c r="BY1179" s="800"/>
    </row>
    <row r="1180" spans="1:77" s="235" customFormat="1" ht="15" customHeight="1" x14ac:dyDescent="0.2">
      <c r="BA1180" s="800"/>
      <c r="BB1180" s="268"/>
      <c r="BC1180" s="800"/>
      <c r="BD1180" s="800"/>
      <c r="BE1180" s="800"/>
      <c r="BF1180" s="800"/>
      <c r="BG1180" s="800"/>
      <c r="BH1180" s="800"/>
      <c r="BI1180" s="800"/>
      <c r="BJ1180" s="800"/>
      <c r="BK1180" s="800"/>
      <c r="BL1180" s="800"/>
      <c r="BM1180" s="800"/>
      <c r="BN1180" s="800"/>
      <c r="BO1180" s="800"/>
      <c r="BP1180" s="800"/>
      <c r="BQ1180" s="800"/>
      <c r="BR1180" s="800"/>
      <c r="BS1180" s="800"/>
      <c r="BT1180" s="800"/>
      <c r="BU1180" s="800"/>
      <c r="BV1180" s="800"/>
      <c r="BW1180" s="800"/>
      <c r="BX1180" s="800"/>
      <c r="BY1180" s="800"/>
    </row>
    <row r="1181" spans="1:77" s="235" customFormat="1" ht="15" customHeight="1" x14ac:dyDescent="0.2">
      <c r="BA1181" s="800"/>
      <c r="BB1181" s="268"/>
      <c r="BC1181" s="800"/>
      <c r="BD1181" s="800"/>
      <c r="BE1181" s="800"/>
      <c r="BF1181" s="800"/>
      <c r="BG1181" s="800"/>
      <c r="BH1181" s="800"/>
      <c r="BI1181" s="800"/>
      <c r="BJ1181" s="800"/>
      <c r="BK1181" s="800"/>
      <c r="BL1181" s="800"/>
      <c r="BM1181" s="800"/>
      <c r="BN1181" s="800"/>
      <c r="BO1181" s="800"/>
      <c r="BP1181" s="800"/>
      <c r="BQ1181" s="800"/>
      <c r="BR1181" s="800"/>
      <c r="BS1181" s="800"/>
      <c r="BT1181" s="800"/>
      <c r="BU1181" s="800"/>
      <c r="BV1181" s="800"/>
      <c r="BW1181" s="800"/>
      <c r="BX1181" s="800"/>
      <c r="BY1181" s="800"/>
    </row>
    <row r="1182" spans="1:77" s="235" customFormat="1" ht="15" customHeight="1" x14ac:dyDescent="0.2">
      <c r="BA1182" s="800"/>
      <c r="BB1182" s="268"/>
      <c r="BC1182" s="800"/>
      <c r="BD1182" s="800"/>
      <c r="BE1182" s="800"/>
      <c r="BF1182" s="800"/>
      <c r="BG1182" s="800"/>
      <c r="BH1182" s="800"/>
      <c r="BI1182" s="800"/>
      <c r="BJ1182" s="800"/>
      <c r="BK1182" s="800"/>
      <c r="BL1182" s="800"/>
      <c r="BM1182" s="800"/>
      <c r="BN1182" s="800"/>
      <c r="BO1182" s="800"/>
      <c r="BP1182" s="800"/>
      <c r="BQ1182" s="800"/>
      <c r="BR1182" s="800"/>
      <c r="BS1182" s="800"/>
      <c r="BT1182" s="800"/>
      <c r="BU1182" s="800"/>
      <c r="BV1182" s="800"/>
      <c r="BW1182" s="800"/>
      <c r="BX1182" s="800"/>
      <c r="BY1182" s="800"/>
    </row>
    <row r="1183" spans="1:77" s="235" customFormat="1" ht="15" customHeight="1" x14ac:dyDescent="0.2">
      <c r="BA1183" s="800"/>
      <c r="BB1183" s="268"/>
      <c r="BC1183" s="800"/>
      <c r="BD1183" s="800"/>
      <c r="BE1183" s="800"/>
      <c r="BF1183" s="800"/>
      <c r="BG1183" s="800"/>
      <c r="BH1183" s="800"/>
      <c r="BI1183" s="800"/>
      <c r="BJ1183" s="800"/>
      <c r="BK1183" s="800"/>
      <c r="BL1183" s="800"/>
      <c r="BM1183" s="800"/>
      <c r="BN1183" s="800"/>
      <c r="BO1183" s="800"/>
      <c r="BP1183" s="800"/>
      <c r="BQ1183" s="800"/>
      <c r="BR1183" s="800"/>
      <c r="BS1183" s="800"/>
      <c r="BT1183" s="800"/>
      <c r="BU1183" s="800"/>
      <c r="BV1183" s="800"/>
      <c r="BW1183" s="800"/>
      <c r="BX1183" s="800"/>
      <c r="BY1183" s="800"/>
    </row>
    <row r="1184" spans="1:77" s="235" customFormat="1" ht="15" customHeight="1" x14ac:dyDescent="0.2">
      <c r="BA1184" s="800"/>
      <c r="BB1184" s="268"/>
      <c r="BC1184" s="800"/>
      <c r="BD1184" s="800"/>
      <c r="BE1184" s="800"/>
      <c r="BF1184" s="800"/>
      <c r="BG1184" s="800"/>
      <c r="BH1184" s="800"/>
      <c r="BI1184" s="800"/>
      <c r="BJ1184" s="800"/>
      <c r="BK1184" s="800"/>
      <c r="BL1184" s="800"/>
      <c r="BM1184" s="800"/>
      <c r="BN1184" s="800"/>
      <c r="BO1184" s="800"/>
      <c r="BP1184" s="800"/>
      <c r="BQ1184" s="800"/>
      <c r="BR1184" s="800"/>
      <c r="BS1184" s="800"/>
      <c r="BT1184" s="800"/>
      <c r="BU1184" s="800"/>
      <c r="BV1184" s="800"/>
      <c r="BW1184" s="800"/>
      <c r="BX1184" s="800"/>
      <c r="BY1184" s="800"/>
    </row>
    <row r="1185" spans="53:77" s="235" customFormat="1" ht="15" customHeight="1" x14ac:dyDescent="0.2">
      <c r="BA1185" s="800"/>
      <c r="BB1185" s="268"/>
      <c r="BC1185" s="800"/>
      <c r="BD1185" s="800"/>
      <c r="BE1185" s="800"/>
      <c r="BF1185" s="800"/>
      <c r="BG1185" s="800"/>
      <c r="BH1185" s="800"/>
      <c r="BI1185" s="800"/>
      <c r="BJ1185" s="800"/>
      <c r="BK1185" s="800"/>
      <c r="BL1185" s="800"/>
      <c r="BM1185" s="800"/>
      <c r="BN1185" s="800"/>
      <c r="BO1185" s="800"/>
      <c r="BP1185" s="800"/>
      <c r="BQ1185" s="800"/>
      <c r="BR1185" s="800"/>
      <c r="BS1185" s="800"/>
      <c r="BT1185" s="800"/>
      <c r="BU1185" s="800"/>
      <c r="BV1185" s="800"/>
      <c r="BW1185" s="800"/>
      <c r="BX1185" s="800"/>
      <c r="BY1185" s="800"/>
    </row>
    <row r="1186" spans="53:77" s="235" customFormat="1" ht="15" customHeight="1" x14ac:dyDescent="0.2">
      <c r="BA1186" s="800"/>
      <c r="BB1186" s="268"/>
      <c r="BC1186" s="800"/>
      <c r="BD1186" s="800"/>
      <c r="BE1186" s="800"/>
      <c r="BF1186" s="800"/>
      <c r="BG1186" s="800"/>
      <c r="BH1186" s="800"/>
      <c r="BI1186" s="800"/>
      <c r="BJ1186" s="800"/>
      <c r="BK1186" s="800"/>
      <c r="BL1186" s="800"/>
      <c r="BM1186" s="800"/>
      <c r="BN1186" s="800"/>
      <c r="BO1186" s="800"/>
      <c r="BP1186" s="800"/>
      <c r="BQ1186" s="800"/>
      <c r="BR1186" s="800"/>
      <c r="BS1186" s="800"/>
      <c r="BT1186" s="800"/>
      <c r="BU1186" s="800"/>
      <c r="BV1186" s="800"/>
      <c r="BW1186" s="800"/>
      <c r="BX1186" s="800"/>
      <c r="BY1186" s="800"/>
    </row>
    <row r="1187" spans="53:77" s="235" customFormat="1" ht="15" customHeight="1" x14ac:dyDescent="0.2">
      <c r="BA1187" s="800"/>
      <c r="BB1187" s="268"/>
      <c r="BC1187" s="800"/>
      <c r="BD1187" s="800"/>
      <c r="BE1187" s="800"/>
      <c r="BF1187" s="800"/>
      <c r="BG1187" s="800"/>
      <c r="BH1187" s="800"/>
      <c r="BI1187" s="800"/>
      <c r="BJ1187" s="800"/>
      <c r="BK1187" s="800"/>
      <c r="BL1187" s="800"/>
      <c r="BM1187" s="800"/>
      <c r="BN1187" s="800"/>
      <c r="BO1187" s="800"/>
      <c r="BP1187" s="800"/>
      <c r="BQ1187" s="800"/>
      <c r="BR1187" s="800"/>
      <c r="BS1187" s="800"/>
      <c r="BT1187" s="800"/>
      <c r="BU1187" s="800"/>
      <c r="BV1187" s="800"/>
      <c r="BW1187" s="800"/>
      <c r="BX1187" s="800"/>
      <c r="BY1187" s="800"/>
    </row>
    <row r="1188" spans="53:77" s="235" customFormat="1" ht="15" customHeight="1" x14ac:dyDescent="0.2">
      <c r="BA1188" s="800"/>
      <c r="BB1188" s="268"/>
      <c r="BC1188" s="800"/>
      <c r="BD1188" s="800"/>
      <c r="BE1188" s="800"/>
      <c r="BF1188" s="800"/>
      <c r="BG1188" s="800"/>
      <c r="BH1188" s="800"/>
      <c r="BI1188" s="800"/>
      <c r="BJ1188" s="800"/>
      <c r="BK1188" s="800"/>
      <c r="BL1188" s="800"/>
      <c r="BM1188" s="800"/>
      <c r="BN1188" s="800"/>
      <c r="BO1188" s="800"/>
      <c r="BP1188" s="800"/>
      <c r="BQ1188" s="800"/>
      <c r="BR1188" s="800"/>
      <c r="BS1188" s="800"/>
      <c r="BT1188" s="800"/>
      <c r="BU1188" s="800"/>
      <c r="BV1188" s="800"/>
      <c r="BW1188" s="800"/>
      <c r="BX1188" s="800"/>
      <c r="BY1188" s="800"/>
    </row>
    <row r="1189" spans="53:77" s="235" customFormat="1" ht="15" customHeight="1" x14ac:dyDescent="0.2">
      <c r="BA1189" s="800"/>
      <c r="BB1189" s="268"/>
      <c r="BC1189" s="800"/>
      <c r="BD1189" s="800"/>
      <c r="BE1189" s="800"/>
      <c r="BF1189" s="800"/>
      <c r="BG1189" s="800"/>
      <c r="BH1189" s="800"/>
      <c r="BI1189" s="800"/>
      <c r="BJ1189" s="800"/>
      <c r="BK1189" s="800"/>
      <c r="BL1189" s="800"/>
      <c r="BM1189" s="800"/>
      <c r="BN1189" s="800"/>
      <c r="BO1189" s="800"/>
      <c r="BP1189" s="800"/>
      <c r="BQ1189" s="800"/>
      <c r="BR1189" s="800"/>
      <c r="BS1189" s="800"/>
      <c r="BT1189" s="800"/>
      <c r="BU1189" s="800"/>
      <c r="BV1189" s="800"/>
      <c r="BW1189" s="800"/>
      <c r="BX1189" s="800"/>
      <c r="BY1189" s="800"/>
    </row>
    <row r="1190" spans="53:77" s="235" customFormat="1" ht="15" customHeight="1" x14ac:dyDescent="0.2">
      <c r="BA1190" s="800"/>
      <c r="BB1190" s="268"/>
      <c r="BC1190" s="800"/>
      <c r="BD1190" s="800"/>
      <c r="BE1190" s="800"/>
      <c r="BF1190" s="800"/>
      <c r="BG1190" s="800"/>
      <c r="BH1190" s="800"/>
      <c r="BI1190" s="800"/>
      <c r="BJ1190" s="800"/>
      <c r="BK1190" s="800"/>
      <c r="BL1190" s="800"/>
      <c r="BM1190" s="800"/>
      <c r="BN1190" s="800"/>
      <c r="BO1190" s="800"/>
      <c r="BP1190" s="800"/>
      <c r="BQ1190" s="800"/>
      <c r="BR1190" s="800"/>
      <c r="BS1190" s="800"/>
      <c r="BT1190" s="800"/>
      <c r="BU1190" s="800"/>
      <c r="BV1190" s="800"/>
      <c r="BW1190" s="800"/>
      <c r="BX1190" s="800"/>
      <c r="BY1190" s="800"/>
    </row>
    <row r="1191" spans="53:77" s="235" customFormat="1" ht="15" customHeight="1" x14ac:dyDescent="0.2">
      <c r="BA1191" s="800"/>
      <c r="BB1191" s="268"/>
      <c r="BC1191" s="800"/>
      <c r="BD1191" s="800"/>
      <c r="BE1191" s="800"/>
      <c r="BF1191" s="800"/>
      <c r="BG1191" s="800"/>
      <c r="BH1191" s="800"/>
      <c r="BI1191" s="800"/>
      <c r="BJ1191" s="800"/>
      <c r="BK1191" s="800"/>
      <c r="BL1191" s="800"/>
      <c r="BM1191" s="800"/>
      <c r="BN1191" s="800"/>
      <c r="BO1191" s="800"/>
      <c r="BP1191" s="800"/>
      <c r="BQ1191" s="800"/>
      <c r="BR1191" s="800"/>
      <c r="BS1191" s="800"/>
      <c r="BT1191" s="800"/>
      <c r="BU1191" s="800"/>
      <c r="BV1191" s="800"/>
      <c r="BW1191" s="800"/>
      <c r="BX1191" s="800"/>
      <c r="BY1191" s="800"/>
    </row>
    <row r="1192" spans="53:77" s="235" customFormat="1" ht="15" customHeight="1" x14ac:dyDescent="0.2">
      <c r="BA1192" s="800"/>
      <c r="BB1192" s="268"/>
      <c r="BC1192" s="800"/>
      <c r="BD1192" s="800"/>
      <c r="BE1192" s="800"/>
      <c r="BF1192" s="800"/>
      <c r="BG1192" s="800"/>
      <c r="BH1192" s="800"/>
      <c r="BI1192" s="800"/>
      <c r="BJ1192" s="800"/>
      <c r="BK1192" s="800"/>
      <c r="BL1192" s="800"/>
      <c r="BM1192" s="800"/>
      <c r="BN1192" s="800"/>
      <c r="BO1192" s="800"/>
      <c r="BP1192" s="800"/>
      <c r="BQ1192" s="800"/>
      <c r="BR1192" s="800"/>
      <c r="BS1192" s="800"/>
      <c r="BT1192" s="800"/>
      <c r="BU1192" s="800"/>
      <c r="BV1192" s="800"/>
      <c r="BW1192" s="800"/>
      <c r="BX1192" s="800"/>
      <c r="BY1192" s="800"/>
    </row>
    <row r="1193" spans="53:77" s="235" customFormat="1" ht="15" customHeight="1" x14ac:dyDescent="0.2">
      <c r="BA1193" s="800"/>
      <c r="BB1193" s="268"/>
      <c r="BC1193" s="800"/>
      <c r="BD1193" s="800"/>
      <c r="BE1193" s="800"/>
      <c r="BF1193" s="800"/>
      <c r="BG1193" s="800"/>
      <c r="BH1193" s="800"/>
      <c r="BI1193" s="800"/>
      <c r="BJ1193" s="800"/>
      <c r="BK1193" s="800"/>
      <c r="BL1193" s="800"/>
      <c r="BM1193" s="800"/>
      <c r="BN1193" s="800"/>
      <c r="BO1193" s="800"/>
      <c r="BP1193" s="800"/>
      <c r="BQ1193" s="800"/>
      <c r="BR1193" s="800"/>
      <c r="BS1193" s="800"/>
      <c r="BT1193" s="800"/>
      <c r="BU1193" s="800"/>
      <c r="BV1193" s="800"/>
      <c r="BW1193" s="800"/>
      <c r="BX1193" s="800"/>
      <c r="BY1193" s="800"/>
    </row>
    <row r="1194" spans="53:77" s="235" customFormat="1" ht="15" customHeight="1" x14ac:dyDescent="0.2">
      <c r="BA1194" s="800"/>
      <c r="BB1194" s="268"/>
      <c r="BC1194" s="800"/>
      <c r="BD1194" s="800"/>
      <c r="BE1194" s="800"/>
      <c r="BF1194" s="800"/>
      <c r="BG1194" s="800"/>
      <c r="BH1194" s="800"/>
      <c r="BI1194" s="800"/>
      <c r="BJ1194" s="800"/>
      <c r="BK1194" s="800"/>
      <c r="BL1194" s="800"/>
      <c r="BM1194" s="800"/>
      <c r="BN1194" s="800"/>
      <c r="BO1194" s="800"/>
      <c r="BP1194" s="800"/>
      <c r="BQ1194" s="800"/>
      <c r="BR1194" s="800"/>
      <c r="BS1194" s="800"/>
      <c r="BT1194" s="800"/>
      <c r="BU1194" s="800"/>
      <c r="BV1194" s="800"/>
      <c r="BW1194" s="800"/>
      <c r="BX1194" s="800"/>
      <c r="BY1194" s="800"/>
    </row>
    <row r="1195" spans="53:77" s="235" customFormat="1" ht="15" customHeight="1" x14ac:dyDescent="0.2">
      <c r="BA1195" s="800"/>
      <c r="BB1195" s="268"/>
      <c r="BC1195" s="800"/>
      <c r="BD1195" s="800"/>
      <c r="BE1195" s="800"/>
      <c r="BF1195" s="800"/>
      <c r="BG1195" s="800"/>
      <c r="BH1195" s="800"/>
      <c r="BI1195" s="800"/>
      <c r="BJ1195" s="800"/>
      <c r="BK1195" s="800"/>
      <c r="BL1195" s="800"/>
      <c r="BM1195" s="800"/>
      <c r="BN1195" s="800"/>
      <c r="BO1195" s="800"/>
      <c r="BP1195" s="800"/>
      <c r="BQ1195" s="800"/>
      <c r="BR1195" s="800"/>
      <c r="BS1195" s="800"/>
      <c r="BT1195" s="800"/>
      <c r="BU1195" s="800"/>
      <c r="BV1195" s="800"/>
      <c r="BW1195" s="800"/>
      <c r="BX1195" s="800"/>
      <c r="BY1195" s="800"/>
    </row>
    <row r="1196" spans="53:77" s="235" customFormat="1" ht="15" customHeight="1" x14ac:dyDescent="0.2">
      <c r="BA1196" s="800"/>
      <c r="BB1196" s="268"/>
      <c r="BC1196" s="800"/>
      <c r="BD1196" s="800"/>
      <c r="BE1196" s="800"/>
      <c r="BF1196" s="800"/>
      <c r="BG1196" s="800"/>
      <c r="BH1196" s="800"/>
      <c r="BI1196" s="800"/>
      <c r="BJ1196" s="800"/>
      <c r="BK1196" s="800"/>
      <c r="BL1196" s="800"/>
      <c r="BM1196" s="800"/>
      <c r="BN1196" s="800"/>
      <c r="BO1196" s="800"/>
      <c r="BP1196" s="800"/>
      <c r="BQ1196" s="800"/>
      <c r="BR1196" s="800"/>
      <c r="BS1196" s="800"/>
      <c r="BT1196" s="800"/>
      <c r="BU1196" s="800"/>
      <c r="BV1196" s="800"/>
      <c r="BW1196" s="800"/>
      <c r="BX1196" s="800"/>
      <c r="BY1196" s="800"/>
    </row>
    <row r="1197" spans="53:77" s="235" customFormat="1" ht="15" customHeight="1" x14ac:dyDescent="0.2">
      <c r="BA1197" s="800"/>
      <c r="BB1197" s="268"/>
      <c r="BC1197" s="800"/>
      <c r="BD1197" s="800"/>
      <c r="BE1197" s="800"/>
      <c r="BF1197" s="800"/>
      <c r="BG1197" s="800"/>
      <c r="BH1197" s="800"/>
      <c r="BI1197" s="800"/>
      <c r="BJ1197" s="800"/>
      <c r="BK1197" s="800"/>
      <c r="BL1197" s="800"/>
      <c r="BM1197" s="800"/>
      <c r="BN1197" s="800"/>
      <c r="BO1197" s="800"/>
      <c r="BP1197" s="800"/>
      <c r="BQ1197" s="800"/>
      <c r="BR1197" s="800"/>
      <c r="BS1197" s="800"/>
      <c r="BT1197" s="800"/>
      <c r="BU1197" s="800"/>
      <c r="BV1197" s="800"/>
      <c r="BW1197" s="800"/>
      <c r="BX1197" s="800"/>
      <c r="BY1197" s="800"/>
    </row>
    <row r="1198" spans="53:77" s="235" customFormat="1" ht="15" customHeight="1" x14ac:dyDescent="0.2">
      <c r="BA1198" s="800"/>
      <c r="BB1198" s="268"/>
      <c r="BC1198" s="800"/>
      <c r="BD1198" s="800"/>
      <c r="BE1198" s="800"/>
      <c r="BF1198" s="800"/>
      <c r="BG1198" s="800"/>
      <c r="BH1198" s="800"/>
      <c r="BI1198" s="800"/>
      <c r="BJ1198" s="800"/>
      <c r="BK1198" s="800"/>
      <c r="BL1198" s="800"/>
      <c r="BM1198" s="800"/>
      <c r="BN1198" s="800"/>
      <c r="BO1198" s="800"/>
      <c r="BP1198" s="800"/>
      <c r="BQ1198" s="800"/>
      <c r="BR1198" s="800"/>
      <c r="BS1198" s="800"/>
      <c r="BT1198" s="800"/>
      <c r="BU1198" s="800"/>
      <c r="BV1198" s="800"/>
      <c r="BW1198" s="800"/>
      <c r="BX1198" s="800"/>
      <c r="BY1198" s="800"/>
    </row>
    <row r="1199" spans="53:77" s="235" customFormat="1" ht="15" customHeight="1" x14ac:dyDescent="0.2">
      <c r="BA1199" s="800"/>
      <c r="BB1199" s="268"/>
      <c r="BC1199" s="800"/>
      <c r="BD1199" s="800"/>
      <c r="BE1199" s="800"/>
      <c r="BF1199" s="800"/>
      <c r="BG1199" s="800"/>
      <c r="BH1199" s="800"/>
      <c r="BI1199" s="800"/>
      <c r="BJ1199" s="800"/>
      <c r="BK1199" s="800"/>
      <c r="BL1199" s="800"/>
      <c r="BM1199" s="800"/>
      <c r="BN1199" s="800"/>
      <c r="BO1199" s="800"/>
      <c r="BP1199" s="800"/>
      <c r="BQ1199" s="800"/>
      <c r="BR1199" s="800"/>
      <c r="BS1199" s="800"/>
      <c r="BT1199" s="800"/>
      <c r="BU1199" s="800"/>
      <c r="BV1199" s="800"/>
      <c r="BW1199" s="800"/>
      <c r="BX1199" s="800"/>
      <c r="BY1199" s="800"/>
    </row>
    <row r="1200" spans="53:77" s="235" customFormat="1" ht="15" customHeight="1" x14ac:dyDescent="0.2">
      <c r="BA1200" s="800"/>
      <c r="BB1200" s="268"/>
      <c r="BC1200" s="800"/>
      <c r="BD1200" s="800"/>
      <c r="BE1200" s="800"/>
      <c r="BF1200" s="800"/>
      <c r="BG1200" s="800"/>
      <c r="BH1200" s="800"/>
      <c r="BI1200" s="800"/>
      <c r="BJ1200" s="800"/>
      <c r="BK1200" s="800"/>
      <c r="BL1200" s="800"/>
      <c r="BM1200" s="800"/>
      <c r="BN1200" s="800"/>
      <c r="BO1200" s="800"/>
      <c r="BP1200" s="800"/>
      <c r="BQ1200" s="800"/>
      <c r="BR1200" s="800"/>
      <c r="BS1200" s="800"/>
      <c r="BT1200" s="800"/>
      <c r="BU1200" s="800"/>
      <c r="BV1200" s="800"/>
      <c r="BW1200" s="800"/>
      <c r="BX1200" s="800"/>
      <c r="BY1200" s="800"/>
    </row>
  </sheetData>
  <mergeCells count="912">
    <mergeCell ref="BA347:BA348"/>
    <mergeCell ref="BA349:BA350"/>
    <mergeCell ref="BA351:BA352"/>
    <mergeCell ref="BA353:BA354"/>
    <mergeCell ref="BA153:BA159"/>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BA31:BA32"/>
    <mergeCell ref="C27:G27"/>
    <mergeCell ref="H27:L27"/>
    <mergeCell ref="M27:Q27"/>
    <mergeCell ref="M14:Q14"/>
    <mergeCell ref="A16:A17"/>
    <mergeCell ref="A18:A21"/>
    <mergeCell ref="A22:A23"/>
    <mergeCell ref="A24:A26"/>
    <mergeCell ref="A58:A65"/>
    <mergeCell ref="A108:B108"/>
    <mergeCell ref="C120:G120"/>
    <mergeCell ref="A33:A34"/>
    <mergeCell ref="C56:G56"/>
    <mergeCell ref="H56:L56"/>
    <mergeCell ref="M56:Q56"/>
    <mergeCell ref="A29:A30"/>
    <mergeCell ref="A35:A36"/>
    <mergeCell ref="A37:A38"/>
    <mergeCell ref="A41:A42"/>
    <mergeCell ref="A43:A44"/>
    <mergeCell ref="A45:A46"/>
    <mergeCell ref="H120:L120"/>
    <mergeCell ref="M120:Q120"/>
    <mergeCell ref="A31:A32"/>
    <mergeCell ref="H133:L133"/>
    <mergeCell ref="M133:Q133"/>
    <mergeCell ref="A135:A139"/>
    <mergeCell ref="A153:A158"/>
    <mergeCell ref="C220:G220"/>
    <mergeCell ref="H220:L220"/>
    <mergeCell ref="M220:Q220"/>
    <mergeCell ref="A140:A143"/>
    <mergeCell ref="A122:A123"/>
    <mergeCell ref="A124:A127"/>
    <mergeCell ref="A128:A129"/>
    <mergeCell ref="A130:A132"/>
    <mergeCell ref="C133:G133"/>
    <mergeCell ref="A144:A147"/>
    <mergeCell ref="A148:A150"/>
    <mergeCell ref="A222:A224"/>
    <mergeCell ref="A208:B208"/>
    <mergeCell ref="A1031:A1034"/>
    <mergeCell ref="A1035:C1035"/>
    <mergeCell ref="C399:F399"/>
    <mergeCell ref="H399:K399"/>
    <mergeCell ref="M399:P399"/>
    <mergeCell ref="C400:E400"/>
    <mergeCell ref="H400:J400"/>
    <mergeCell ref="M400:O400"/>
    <mergeCell ref="C401:D402"/>
    <mergeCell ref="H401:I402"/>
    <mergeCell ref="M401:N402"/>
    <mergeCell ref="A1025:C1025"/>
    <mergeCell ref="A1026:B1026"/>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E441"/>
    <mergeCell ref="H441:J441"/>
    <mergeCell ref="M441:O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3:D483"/>
    <mergeCell ref="H483:I483"/>
    <mergeCell ref="M483:N483"/>
    <mergeCell ref="C484:D484"/>
    <mergeCell ref="H484:I484"/>
    <mergeCell ref="M484:N484"/>
    <mergeCell ref="C480:G480"/>
    <mergeCell ref="H480:L480"/>
    <mergeCell ref="M480:Q480"/>
    <mergeCell ref="C481:D482"/>
    <mergeCell ref="E481:G481"/>
    <mergeCell ref="H481:I482"/>
    <mergeCell ref="J481:L481"/>
    <mergeCell ref="M481:N482"/>
    <mergeCell ref="O481:Q481"/>
    <mergeCell ref="C487:D488"/>
    <mergeCell ref="H487:I488"/>
    <mergeCell ref="M487:N488"/>
    <mergeCell ref="C489:D489"/>
    <mergeCell ref="H489:I489"/>
    <mergeCell ref="M489:N489"/>
    <mergeCell ref="C485:D485"/>
    <mergeCell ref="H485:I485"/>
    <mergeCell ref="M485:N485"/>
    <mergeCell ref="C486:E486"/>
    <mergeCell ref="H486:J486"/>
    <mergeCell ref="M486:O486"/>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E526"/>
    <mergeCell ref="H526:J526"/>
    <mergeCell ref="M526:O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s>
  <conditionalFormatting sqref="BC1:CZ1048576">
    <cfRule type="cellIs" dxfId="4" priority="1" operator="lessThan">
      <formula>25</formula>
    </cfRule>
  </conditionalFormatting>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142875</xdr:rowOff>
                  </from>
                  <to>
                    <xdr:col>1</xdr:col>
                    <xdr:colOff>1704975</xdr:colOff>
                    <xdr:row>400</xdr:row>
                    <xdr:rowOff>28575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B884A-D73D-451E-BC12-F04C9CFF18B7}">
  <sheetPr codeName="Feuil4"/>
  <dimension ref="A1:CZ1200"/>
  <sheetViews>
    <sheetView showGridLines="0" workbookViewId="0"/>
  </sheetViews>
  <sheetFormatPr defaultColWidth="9.140625" defaultRowHeight="15" customHeight="1" x14ac:dyDescent="0.2"/>
  <cols>
    <col min="1" max="1" width="31.5703125" style="799" customWidth="1"/>
    <col min="2" max="2" width="41.5703125" style="799" customWidth="1"/>
    <col min="3" max="17" width="10.7109375" style="799" customWidth="1"/>
    <col min="18" max="19" width="12.5703125" style="799" customWidth="1"/>
    <col min="20" max="52" width="12.5703125" style="235" customWidth="1"/>
    <col min="53" max="53" width="31.5703125" style="800" customWidth="1"/>
    <col min="54" max="54" width="41.5703125" style="268" customWidth="1"/>
    <col min="55" max="69" width="9.140625" style="800"/>
    <col min="70" max="71" width="12.5703125" style="800" customWidth="1"/>
    <col min="72" max="104" width="12.5703125" style="235" customWidth="1"/>
    <col min="105" max="16384" width="9.140625" style="799"/>
  </cols>
  <sheetData>
    <row r="1" spans="1:104" s="111" customFormat="1" ht="18" customHeight="1" x14ac:dyDescent="0.2">
      <c r="T1" s="235"/>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T1" s="235"/>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pans="1:104" s="111" customFormat="1" ht="22.5" customHeight="1" x14ac:dyDescent="0.35">
      <c r="A2" s="255" t="str">
        <f>A1026</f>
        <v>State of Palestine</v>
      </c>
      <c r="B2" s="256"/>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pans="1:104" s="111" customFormat="1" ht="22.5" customHeight="1" x14ac:dyDescent="0.35">
      <c r="A3" s="138">
        <f>A1034</f>
        <v>2014</v>
      </c>
      <c r="B3" s="258"/>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T3" s="235"/>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pans="1:104" s="111" customFormat="1" ht="22.5" customHeight="1" x14ac:dyDescent="0.35">
      <c r="A4" s="257" t="s">
        <v>96</v>
      </c>
      <c r="B4" s="258"/>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T4" s="235"/>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pans="1:104" s="111" customFormat="1" ht="20.100000000000001" customHeight="1" x14ac:dyDescent="0.35">
      <c r="A5" s="257" t="s">
        <v>97</v>
      </c>
      <c r="B5" s="258"/>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T5" s="235"/>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pans="1:104" s="111" customFormat="1" ht="15" customHeight="1" x14ac:dyDescent="0.2">
      <c r="A6" s="259" t="s">
        <v>98</v>
      </c>
      <c r="B6" s="260"/>
      <c r="T6" s="235"/>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T6" s="235"/>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pans="1:104" s="111" customFormat="1" ht="15" customHeight="1" x14ac:dyDescent="0.2">
      <c r="A7" s="261" t="s">
        <v>40</v>
      </c>
      <c r="B7" s="262"/>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T7" s="235"/>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pans="1:104" s="111" customFormat="1" ht="15" customHeight="1" x14ac:dyDescent="0.2">
      <c r="A8" s="261" t="s">
        <v>39</v>
      </c>
      <c r="B8" s="262"/>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T8" s="235"/>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pans="1:104" s="111" customFormat="1" ht="15" customHeight="1" x14ac:dyDescent="0.2">
      <c r="A9" s="261" t="s">
        <v>136</v>
      </c>
      <c r="B9" s="263" t="str">
        <f>A1025</f>
        <v>MICS14</v>
      </c>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T9" s="235"/>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pans="1:104" s="111" customFormat="1" ht="15" customHeight="1" x14ac:dyDescent="0.2">
      <c r="A10" s="974" t="str">
        <f>B1028</f>
        <v/>
      </c>
      <c r="B10" s="97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pans="1:104" s="111" customFormat="1" ht="15" customHeight="1" x14ac:dyDescent="0.2">
      <c r="A11" s="974" t="str">
        <f>B1027</f>
        <v/>
      </c>
      <c r="B11" s="976"/>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pans="1:104" s="111" customFormat="1" ht="18" customHeight="1" x14ac:dyDescent="0.2">
      <c r="A12" s="977"/>
      <c r="B12" s="97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pans="1:104" s="111" customFormat="1" ht="18" customHeight="1" x14ac:dyDescent="0.2">
      <c r="A13" s="978"/>
      <c r="B13" s="979"/>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pans="1:104" s="806" customFormat="1" ht="15" customHeight="1" x14ac:dyDescent="0.2">
      <c r="A14" s="115" t="s">
        <v>96</v>
      </c>
      <c r="B14" s="232"/>
      <c r="C14" s="2381" t="s">
        <v>115</v>
      </c>
      <c r="D14" s="2382"/>
      <c r="E14" s="2382"/>
      <c r="F14" s="2382"/>
      <c r="G14" s="2383"/>
      <c r="H14" s="2512" t="s">
        <v>38</v>
      </c>
      <c r="I14" s="2513"/>
      <c r="J14" s="2513"/>
      <c r="K14" s="2513"/>
      <c r="L14" s="2514"/>
      <c r="M14" s="2519" t="s">
        <v>37</v>
      </c>
      <c r="N14" s="2520"/>
      <c r="O14" s="2520"/>
      <c r="P14" s="2520"/>
      <c r="Q14" s="2521"/>
      <c r="R14" s="1902" t="s">
        <v>140</v>
      </c>
      <c r="S14" s="1908"/>
      <c r="T14" s="450"/>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73"/>
      <c r="BA14" s="241" t="s">
        <v>131</v>
      </c>
      <c r="BB14" s="115" t="s">
        <v>96</v>
      </c>
      <c r="BC14" s="2371" t="s">
        <v>115</v>
      </c>
      <c r="BD14" s="2372"/>
      <c r="BE14" s="2372"/>
      <c r="BF14" s="2372"/>
      <c r="BG14" s="2373"/>
      <c r="BH14" s="2374" t="s">
        <v>38</v>
      </c>
      <c r="BI14" s="2372"/>
      <c r="BJ14" s="2372"/>
      <c r="BK14" s="2372"/>
      <c r="BL14" s="2373"/>
      <c r="BM14" s="2374" t="s">
        <v>37</v>
      </c>
      <c r="BN14" s="2372"/>
      <c r="BO14" s="2372"/>
      <c r="BP14" s="2372"/>
      <c r="BQ14" s="2388"/>
      <c r="BR14" s="1797" t="s">
        <v>140</v>
      </c>
      <c r="BS14" s="1798"/>
      <c r="BT14" s="1991"/>
      <c r="BU14" s="1991"/>
      <c r="BV14" s="1991"/>
      <c r="BW14" s="1991"/>
      <c r="BX14" s="1991"/>
      <c r="BY14" s="1992"/>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pans="1:104" s="806" customFormat="1" ht="12.75" x14ac:dyDescent="0.2">
      <c r="A15" s="201" t="s">
        <v>87</v>
      </c>
      <c r="B15" s="276"/>
      <c r="C15" s="401" t="s">
        <v>0</v>
      </c>
      <c r="D15" s="402" t="s">
        <v>1</v>
      </c>
      <c r="E15" s="402" t="s">
        <v>2</v>
      </c>
      <c r="F15" s="402" t="s">
        <v>3</v>
      </c>
      <c r="G15" s="403" t="s">
        <v>4</v>
      </c>
      <c r="H15" s="1613" t="s">
        <v>0</v>
      </c>
      <c r="I15" s="1573" t="s">
        <v>1</v>
      </c>
      <c r="J15" s="1573" t="s">
        <v>2</v>
      </c>
      <c r="K15" s="1573" t="s">
        <v>3</v>
      </c>
      <c r="L15" s="1574" t="s">
        <v>4</v>
      </c>
      <c r="M15" s="1603" t="s">
        <v>0</v>
      </c>
      <c r="N15" s="1573" t="s">
        <v>1</v>
      </c>
      <c r="O15" s="1573" t="s">
        <v>2</v>
      </c>
      <c r="P15" s="1573" t="s">
        <v>3</v>
      </c>
      <c r="Q15" s="1623" t="s">
        <v>4</v>
      </c>
      <c r="R15" s="1613" t="s">
        <v>248</v>
      </c>
      <c r="S15" s="1575" t="s">
        <v>249</v>
      </c>
      <c r="T15" s="450"/>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73"/>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248</v>
      </c>
      <c r="BS15" s="1955" t="s">
        <v>249</v>
      </c>
      <c r="BT15" s="1993"/>
      <c r="BU15" s="1993"/>
      <c r="BV15" s="1993"/>
      <c r="BW15" s="1993"/>
      <c r="BX15" s="1993"/>
      <c r="BY15" s="1865"/>
      <c r="BZ15" s="1865"/>
      <c r="CA15" s="1865"/>
      <c r="CB15" s="1865"/>
      <c r="CC15" s="1865"/>
      <c r="CD15" s="1865"/>
      <c r="CE15" s="1865"/>
      <c r="CF15" s="1865"/>
      <c r="CG15" s="1865"/>
      <c r="CH15" s="1865"/>
      <c r="CI15" s="1865"/>
      <c r="CJ15" s="1865"/>
      <c r="CK15" s="1865"/>
      <c r="CL15" s="1865"/>
      <c r="CM15" s="1865"/>
      <c r="CN15" s="1865"/>
      <c r="CO15" s="1865"/>
      <c r="CP15" s="1865"/>
      <c r="CQ15" s="1865"/>
      <c r="CR15" s="1865"/>
      <c r="CS15" s="1865"/>
      <c r="CT15" s="1865"/>
      <c r="CU15" s="1865"/>
      <c r="CV15" s="1865"/>
      <c r="CW15" s="1865"/>
      <c r="CX15" s="1865"/>
      <c r="CY15" s="1865"/>
      <c r="CZ15" s="1865"/>
    </row>
    <row r="16" spans="1:104" s="806" customFormat="1" ht="15" customHeight="1" x14ac:dyDescent="0.2">
      <c r="A16" s="2522" t="s">
        <v>13</v>
      </c>
      <c r="B16" s="1754" t="s">
        <v>14</v>
      </c>
      <c r="C16" s="1646">
        <v>99.6880097879056</v>
      </c>
      <c r="D16" s="1647">
        <v>99.819779959829063</v>
      </c>
      <c r="E16" s="1647">
        <v>99.964695561013912</v>
      </c>
      <c r="F16" s="1647">
        <v>99.862008289907067</v>
      </c>
      <c r="G16" s="1648">
        <v>99.866985647676088</v>
      </c>
      <c r="H16" s="1649">
        <v>99.707386999954423</v>
      </c>
      <c r="I16" s="1647">
        <v>99.902679721160254</v>
      </c>
      <c r="J16" s="1647">
        <v>99.855994315806456</v>
      </c>
      <c r="K16" s="1647">
        <v>99.958186056841996</v>
      </c>
      <c r="L16" s="1650">
        <v>100</v>
      </c>
      <c r="M16" s="1651">
        <v>99.225866524377963</v>
      </c>
      <c r="N16" s="1647">
        <v>100</v>
      </c>
      <c r="O16" s="1647">
        <v>99.678967113653968</v>
      </c>
      <c r="P16" s="1647">
        <v>99.416970297146705</v>
      </c>
      <c r="Q16" s="1648">
        <v>99.471067225781411</v>
      </c>
      <c r="R16" s="1649">
        <v>99.891553268481815</v>
      </c>
      <c r="S16" s="1914">
        <v>99.804886981962014</v>
      </c>
      <c r="T16" s="450"/>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73"/>
      <c r="BA16" s="2389" t="s">
        <v>13</v>
      </c>
      <c r="BB16" s="161" t="s">
        <v>14</v>
      </c>
      <c r="BC16" s="1475" t="s">
        <v>35</v>
      </c>
      <c r="BD16" s="1494" t="s">
        <v>35</v>
      </c>
      <c r="BE16" s="1494" t="s">
        <v>35</v>
      </c>
      <c r="BF16" s="1494" t="s">
        <v>35</v>
      </c>
      <c r="BG16" s="1514" t="s">
        <v>35</v>
      </c>
      <c r="BH16" s="1534" t="s">
        <v>35</v>
      </c>
      <c r="BI16" s="1494" t="s">
        <v>35</v>
      </c>
      <c r="BJ16" s="1494" t="s">
        <v>35</v>
      </c>
      <c r="BK16" s="1494" t="s">
        <v>35</v>
      </c>
      <c r="BL16" s="1514" t="s">
        <v>35</v>
      </c>
      <c r="BM16" s="1534" t="s">
        <v>35</v>
      </c>
      <c r="BN16" s="1494" t="s">
        <v>35</v>
      </c>
      <c r="BO16" s="1494" t="s">
        <v>35</v>
      </c>
      <c r="BP16" s="1494" t="s">
        <v>35</v>
      </c>
      <c r="BQ16" s="1514" t="s">
        <v>35</v>
      </c>
      <c r="BR16" s="1534" t="s">
        <v>35</v>
      </c>
      <c r="BS16" s="1956" t="s">
        <v>35</v>
      </c>
      <c r="BT16" s="1994"/>
      <c r="BU16" s="1994"/>
      <c r="BV16" s="1994"/>
      <c r="BW16" s="1994"/>
      <c r="BX16" s="1994"/>
      <c r="BY16" s="1866"/>
      <c r="BZ16" s="1866"/>
      <c r="CA16" s="1866"/>
      <c r="CB16" s="1866"/>
      <c r="CC16" s="1866"/>
      <c r="CD16" s="1866"/>
      <c r="CE16" s="1866"/>
      <c r="CF16" s="1866"/>
      <c r="CG16" s="1866"/>
      <c r="CH16" s="1866"/>
      <c r="CI16" s="1866"/>
      <c r="CJ16" s="1866"/>
      <c r="CK16" s="1866"/>
      <c r="CL16" s="1866"/>
      <c r="CM16" s="1866"/>
      <c r="CN16" s="1866"/>
      <c r="CO16" s="1866"/>
      <c r="CP16" s="1866"/>
      <c r="CQ16" s="1866"/>
      <c r="CR16" s="1866"/>
      <c r="CS16" s="1866"/>
      <c r="CT16" s="1866"/>
      <c r="CU16" s="1866"/>
      <c r="CV16" s="1866"/>
      <c r="CW16" s="1866"/>
      <c r="CX16" s="1866"/>
      <c r="CY16" s="1866"/>
      <c r="CZ16" s="1866"/>
    </row>
    <row r="17" spans="1:104" s="806" customFormat="1" ht="15" customHeight="1" x14ac:dyDescent="0.2">
      <c r="A17" s="2523"/>
      <c r="B17" s="1755" t="s">
        <v>51</v>
      </c>
      <c r="C17" s="1652">
        <v>0.31199021209440514</v>
      </c>
      <c r="D17" s="1653">
        <v>0.18022004017094684</v>
      </c>
      <c r="E17" s="1653">
        <v>3.5304438986099973E-2</v>
      </c>
      <c r="F17" s="1653">
        <v>0.13799171009294373</v>
      </c>
      <c r="G17" s="1654">
        <v>0.13301435232389944</v>
      </c>
      <c r="H17" s="1655">
        <v>0.29261300004556634</v>
      </c>
      <c r="I17" s="1653">
        <v>9.7320278839770319E-2</v>
      </c>
      <c r="J17" s="1653">
        <v>0.14400568419354723</v>
      </c>
      <c r="K17" s="1653">
        <v>4.181394315799318E-2</v>
      </c>
      <c r="L17" s="1656">
        <v>0</v>
      </c>
      <c r="M17" s="1657">
        <v>0.77413347562203849</v>
      </c>
      <c r="N17" s="1653">
        <v>0</v>
      </c>
      <c r="O17" s="1653">
        <v>0.32103288634602667</v>
      </c>
      <c r="P17" s="1653">
        <v>0.58302970285330358</v>
      </c>
      <c r="Q17" s="1654">
        <v>0.52893277421857976</v>
      </c>
      <c r="R17" s="1655">
        <v>0.10844673151817805</v>
      </c>
      <c r="S17" s="1915">
        <v>0.19511301803800701</v>
      </c>
      <c r="T17" s="450"/>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73"/>
      <c r="BA17" s="2390"/>
      <c r="BB17" s="162" t="s">
        <v>51</v>
      </c>
      <c r="BC17" s="1476" t="s">
        <v>35</v>
      </c>
      <c r="BD17" s="1495" t="s">
        <v>35</v>
      </c>
      <c r="BE17" s="1495" t="s">
        <v>35</v>
      </c>
      <c r="BF17" s="1495" t="s">
        <v>35</v>
      </c>
      <c r="BG17" s="1515" t="s">
        <v>35</v>
      </c>
      <c r="BH17" s="1535" t="s">
        <v>35</v>
      </c>
      <c r="BI17" s="1495" t="s">
        <v>35</v>
      </c>
      <c r="BJ17" s="1495" t="s">
        <v>35</v>
      </c>
      <c r="BK17" s="1495" t="s">
        <v>35</v>
      </c>
      <c r="BL17" s="1515" t="s">
        <v>35</v>
      </c>
      <c r="BM17" s="1535" t="s">
        <v>35</v>
      </c>
      <c r="BN17" s="1495" t="s">
        <v>35</v>
      </c>
      <c r="BO17" s="1495" t="s">
        <v>35</v>
      </c>
      <c r="BP17" s="1495" t="s">
        <v>35</v>
      </c>
      <c r="BQ17" s="1515" t="s">
        <v>35</v>
      </c>
      <c r="BR17" s="1535" t="s">
        <v>35</v>
      </c>
      <c r="BS17" s="1957" t="s">
        <v>35</v>
      </c>
      <c r="BT17" s="1995"/>
      <c r="BU17" s="1995"/>
      <c r="BV17" s="1995"/>
      <c r="BW17" s="1995"/>
      <c r="BX17" s="1995"/>
      <c r="BY17" s="1867"/>
      <c r="BZ17" s="1867"/>
      <c r="CA17" s="1867"/>
      <c r="CB17" s="1867"/>
      <c r="CC17" s="1867"/>
      <c r="CD17" s="1867"/>
      <c r="CE17" s="1867"/>
      <c r="CF17" s="1867"/>
      <c r="CG17" s="1867"/>
      <c r="CH17" s="1867"/>
      <c r="CI17" s="1867"/>
      <c r="CJ17" s="1867"/>
      <c r="CK17" s="1867"/>
      <c r="CL17" s="1867"/>
      <c r="CM17" s="1867"/>
      <c r="CN17" s="1867"/>
      <c r="CO17" s="1867"/>
      <c r="CP17" s="1867"/>
      <c r="CQ17" s="1867"/>
      <c r="CR17" s="1867"/>
      <c r="CS17" s="1867"/>
      <c r="CT17" s="1867"/>
      <c r="CU17" s="1867"/>
      <c r="CV17" s="1867"/>
      <c r="CW17" s="1867"/>
      <c r="CX17" s="1867"/>
      <c r="CY17" s="1867"/>
      <c r="CZ17" s="1867"/>
    </row>
    <row r="18" spans="1:104" s="806" customFormat="1" ht="15" customHeight="1" x14ac:dyDescent="0.2">
      <c r="A18" s="2523" t="s">
        <v>60</v>
      </c>
      <c r="B18" s="1755" t="s">
        <v>15</v>
      </c>
      <c r="C18" s="1179">
        <f>C16*C23/100</f>
        <v>99.063889632356961</v>
      </c>
      <c r="D18" s="1180">
        <f>D16*D23/100</f>
        <v>99.373811667794783</v>
      </c>
      <c r="E18" s="1180">
        <f t="shared" ref="E18:S18" si="0">E16*E23/100</f>
        <v>99.563476176334262</v>
      </c>
      <c r="F18" s="1180">
        <f t="shared" si="0"/>
        <v>99.484524465953029</v>
      </c>
      <c r="G18" s="1181">
        <f t="shared" si="0"/>
        <v>99.553451449583733</v>
      </c>
      <c r="H18" s="1182">
        <f t="shared" si="0"/>
        <v>99.205460773734487</v>
      </c>
      <c r="I18" s="1180">
        <f t="shared" si="0"/>
        <v>99.612267953978971</v>
      </c>
      <c r="J18" s="1180">
        <f t="shared" si="0"/>
        <v>99.480076877295446</v>
      </c>
      <c r="K18" s="1180">
        <f t="shared" si="0"/>
        <v>99.958186056841981</v>
      </c>
      <c r="L18" s="1183">
        <f t="shared" si="0"/>
        <v>99.861594995369757</v>
      </c>
      <c r="M18" s="1179">
        <f t="shared" si="0"/>
        <v>97.772205089924157</v>
      </c>
      <c r="N18" s="1180">
        <f t="shared" si="0"/>
        <v>98.868305826431879</v>
      </c>
      <c r="O18" s="1180">
        <f t="shared" si="0"/>
        <v>98.521954981199954</v>
      </c>
      <c r="P18" s="1180">
        <f t="shared" si="0"/>
        <v>98.365340369133179</v>
      </c>
      <c r="Q18" s="1181">
        <f t="shared" si="0"/>
        <v>98.431113780678629</v>
      </c>
      <c r="R18" s="1182">
        <f t="shared" si="0"/>
        <v>99.46051502956108</v>
      </c>
      <c r="S18" s="1183">
        <f t="shared" si="0"/>
        <v>99.371440078392766</v>
      </c>
      <c r="T18" s="450"/>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73"/>
      <c r="BA18" s="2390" t="s">
        <v>60</v>
      </c>
      <c r="BB18" s="162" t="s">
        <v>15</v>
      </c>
      <c r="BC18" s="1476" t="s">
        <v>35</v>
      </c>
      <c r="BD18" s="1495" t="s">
        <v>35</v>
      </c>
      <c r="BE18" s="1495" t="s">
        <v>35</v>
      </c>
      <c r="BF18" s="1495" t="s">
        <v>35</v>
      </c>
      <c r="BG18" s="1515" t="s">
        <v>35</v>
      </c>
      <c r="BH18" s="1535" t="s">
        <v>35</v>
      </c>
      <c r="BI18" s="1495" t="s">
        <v>35</v>
      </c>
      <c r="BJ18" s="1495" t="s">
        <v>35</v>
      </c>
      <c r="BK18" s="1495" t="s">
        <v>35</v>
      </c>
      <c r="BL18" s="1515" t="s">
        <v>35</v>
      </c>
      <c r="BM18" s="1535" t="s">
        <v>35</v>
      </c>
      <c r="BN18" s="1495" t="s">
        <v>35</v>
      </c>
      <c r="BO18" s="1495" t="s">
        <v>35</v>
      </c>
      <c r="BP18" s="1495" t="s">
        <v>35</v>
      </c>
      <c r="BQ18" s="1515" t="s">
        <v>35</v>
      </c>
      <c r="BR18" s="1535" t="s">
        <v>35</v>
      </c>
      <c r="BS18" s="1957" t="s">
        <v>35</v>
      </c>
      <c r="BT18" s="1995"/>
      <c r="BU18" s="1995"/>
      <c r="BV18" s="1995"/>
      <c r="BW18" s="1995"/>
      <c r="BX18" s="1995"/>
      <c r="BY18" s="1867"/>
      <c r="BZ18" s="1867"/>
      <c r="CA18" s="1867"/>
      <c r="CB18" s="1867"/>
      <c r="CC18" s="1867"/>
      <c r="CD18" s="1867"/>
      <c r="CE18" s="1867"/>
      <c r="CF18" s="1867"/>
      <c r="CG18" s="1867"/>
      <c r="CH18" s="1867"/>
      <c r="CI18" s="1867"/>
      <c r="CJ18" s="1867"/>
      <c r="CK18" s="1867"/>
      <c r="CL18" s="1867"/>
      <c r="CM18" s="1867"/>
      <c r="CN18" s="1867"/>
      <c r="CO18" s="1867"/>
      <c r="CP18" s="1867"/>
      <c r="CQ18" s="1867"/>
      <c r="CR18" s="1867"/>
      <c r="CS18" s="1867"/>
      <c r="CT18" s="1867"/>
      <c r="CU18" s="1867"/>
      <c r="CV18" s="1867"/>
      <c r="CW18" s="1867"/>
      <c r="CX18" s="1867"/>
      <c r="CY18" s="1867"/>
      <c r="CZ18" s="1867"/>
    </row>
    <row r="19" spans="1:104" s="806" customFormat="1" ht="15" customHeight="1" x14ac:dyDescent="0.2">
      <c r="A19" s="2523"/>
      <c r="B19" s="1755" t="s">
        <v>16</v>
      </c>
      <c r="C19" s="1179">
        <f>C16*C22/100</f>
        <v>0.62412015554864197</v>
      </c>
      <c r="D19" s="1180">
        <f>D16*D22/100</f>
        <v>0.44596829203427441</v>
      </c>
      <c r="E19" s="1180">
        <f t="shared" ref="E19:S19" si="1">E16*E22/100</f>
        <v>0.401219384679673</v>
      </c>
      <c r="F19" s="1180">
        <f t="shared" si="1"/>
        <v>0.37748382395404534</v>
      </c>
      <c r="G19" s="1181">
        <f t="shared" si="1"/>
        <v>0.31353419809234717</v>
      </c>
      <c r="H19" s="1182">
        <f t="shared" si="1"/>
        <v>0.50192622621995298</v>
      </c>
      <c r="I19" s="1180">
        <f t="shared" si="1"/>
        <v>0.29041176718129141</v>
      </c>
      <c r="J19" s="1180">
        <f t="shared" si="1"/>
        <v>0.37591743851103382</v>
      </c>
      <c r="K19" s="1180">
        <f t="shared" si="1"/>
        <v>0</v>
      </c>
      <c r="L19" s="1183">
        <f t="shared" si="1"/>
        <v>0.13840500463022171</v>
      </c>
      <c r="M19" s="1179">
        <f t="shared" si="1"/>
        <v>1.4536614344538115</v>
      </c>
      <c r="N19" s="1180">
        <f t="shared" si="1"/>
        <v>1.1316941735681116</v>
      </c>
      <c r="O19" s="1180">
        <f t="shared" si="1"/>
        <v>1.1570121324540044</v>
      </c>
      <c r="P19" s="1180">
        <f t="shared" si="1"/>
        <v>1.0516299280134971</v>
      </c>
      <c r="Q19" s="1181">
        <f t="shared" si="1"/>
        <v>1.039953445102791</v>
      </c>
      <c r="R19" s="1182">
        <f t="shared" si="1"/>
        <v>0.43103823892069021</v>
      </c>
      <c r="S19" s="1183">
        <f t="shared" si="1"/>
        <v>0.43344690356924559</v>
      </c>
      <c r="T19" s="450"/>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73"/>
      <c r="BA19" s="2390"/>
      <c r="BB19" s="162" t="s">
        <v>16</v>
      </c>
      <c r="BC19" s="1476" t="s">
        <v>35</v>
      </c>
      <c r="BD19" s="1495" t="s">
        <v>35</v>
      </c>
      <c r="BE19" s="1495" t="s">
        <v>35</v>
      </c>
      <c r="BF19" s="1495" t="s">
        <v>35</v>
      </c>
      <c r="BG19" s="1515" t="s">
        <v>35</v>
      </c>
      <c r="BH19" s="1535" t="s">
        <v>35</v>
      </c>
      <c r="BI19" s="1495" t="s">
        <v>35</v>
      </c>
      <c r="BJ19" s="1495" t="s">
        <v>35</v>
      </c>
      <c r="BK19" s="1495" t="s">
        <v>35</v>
      </c>
      <c r="BL19" s="1515" t="s">
        <v>35</v>
      </c>
      <c r="BM19" s="1535" t="s">
        <v>35</v>
      </c>
      <c r="BN19" s="1495" t="s">
        <v>35</v>
      </c>
      <c r="BO19" s="1495" t="s">
        <v>35</v>
      </c>
      <c r="BP19" s="1495" t="s">
        <v>35</v>
      </c>
      <c r="BQ19" s="1515" t="s">
        <v>35</v>
      </c>
      <c r="BR19" s="1535" t="s">
        <v>35</v>
      </c>
      <c r="BS19" s="1957" t="s">
        <v>35</v>
      </c>
      <c r="BT19" s="1995"/>
      <c r="BU19" s="1995"/>
      <c r="BV19" s="1995"/>
      <c r="BW19" s="1995"/>
      <c r="BX19" s="1995"/>
      <c r="BY19" s="1867"/>
      <c r="BZ19" s="1867"/>
      <c r="CA19" s="1867"/>
      <c r="CB19" s="1867"/>
      <c r="CC19" s="1867"/>
      <c r="CD19" s="1867"/>
      <c r="CE19" s="1867"/>
      <c r="CF19" s="1867"/>
      <c r="CG19" s="1867"/>
      <c r="CH19" s="1867"/>
      <c r="CI19" s="1867"/>
      <c r="CJ19" s="1867"/>
      <c r="CK19" s="1867"/>
      <c r="CL19" s="1867"/>
      <c r="CM19" s="1867"/>
      <c r="CN19" s="1867"/>
      <c r="CO19" s="1867"/>
      <c r="CP19" s="1867"/>
      <c r="CQ19" s="1867"/>
      <c r="CR19" s="1867"/>
      <c r="CS19" s="1867"/>
      <c r="CT19" s="1867"/>
      <c r="CU19" s="1867"/>
      <c r="CV19" s="1867"/>
      <c r="CW19" s="1867"/>
      <c r="CX19" s="1867"/>
      <c r="CY19" s="1867"/>
      <c r="CZ19" s="1867"/>
    </row>
    <row r="20" spans="1:104" s="806" customFormat="1" ht="15" customHeight="1" x14ac:dyDescent="0.2">
      <c r="A20" s="2523"/>
      <c r="B20" s="1755" t="s">
        <v>22</v>
      </c>
      <c r="C20" s="1179">
        <f>100-C18-C19-C21</f>
        <v>0.31199021209439692</v>
      </c>
      <c r="D20" s="1180">
        <f>100-D18-D19-D21</f>
        <v>0.18022004017094267</v>
      </c>
      <c r="E20" s="1180">
        <f t="shared" ref="E20:S20" si="2">100-E18-E19-E21</f>
        <v>3.5304438986064612E-2</v>
      </c>
      <c r="F20" s="1180">
        <f t="shared" si="2"/>
        <v>0.13799171009292521</v>
      </c>
      <c r="G20" s="1181">
        <f t="shared" si="2"/>
        <v>0.13301435232392</v>
      </c>
      <c r="H20" s="1182">
        <f t="shared" si="2"/>
        <v>0.29261300004556035</v>
      </c>
      <c r="I20" s="1180">
        <f t="shared" si="2"/>
        <v>9.7320278839737095E-2</v>
      </c>
      <c r="J20" s="1180">
        <f t="shared" si="2"/>
        <v>0.14400568419352061</v>
      </c>
      <c r="K20" s="1180">
        <f t="shared" si="2"/>
        <v>4.1813943158018674E-2</v>
      </c>
      <c r="L20" s="1183">
        <f t="shared" si="2"/>
        <v>2.170486013142181E-14</v>
      </c>
      <c r="M20" s="1179">
        <f t="shared" si="2"/>
        <v>0.77413347562203194</v>
      </c>
      <c r="N20" s="1180">
        <f t="shared" si="2"/>
        <v>9.5479180117763462E-15</v>
      </c>
      <c r="O20" s="1180">
        <f t="shared" si="2"/>
        <v>0.32103288634604144</v>
      </c>
      <c r="P20" s="1180">
        <f t="shared" si="2"/>
        <v>0.58302970285332401</v>
      </c>
      <c r="Q20" s="1181">
        <f t="shared" si="2"/>
        <v>0.52893277421857987</v>
      </c>
      <c r="R20" s="1182">
        <f t="shared" si="2"/>
        <v>0.10844673151822998</v>
      </c>
      <c r="S20" s="1183">
        <f t="shared" si="2"/>
        <v>0.19511301803798858</v>
      </c>
      <c r="T20" s="450"/>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73"/>
      <c r="BA20" s="2390"/>
      <c r="BB20" s="162" t="s">
        <v>22</v>
      </c>
      <c r="BC20" s="1476" t="s">
        <v>35</v>
      </c>
      <c r="BD20" s="1495" t="s">
        <v>35</v>
      </c>
      <c r="BE20" s="1495" t="s">
        <v>35</v>
      </c>
      <c r="BF20" s="1495" t="s">
        <v>35</v>
      </c>
      <c r="BG20" s="1515" t="s">
        <v>35</v>
      </c>
      <c r="BH20" s="1535" t="s">
        <v>35</v>
      </c>
      <c r="BI20" s="1495" t="s">
        <v>35</v>
      </c>
      <c r="BJ20" s="1495" t="s">
        <v>35</v>
      </c>
      <c r="BK20" s="1495" t="s">
        <v>35</v>
      </c>
      <c r="BL20" s="1515" t="s">
        <v>35</v>
      </c>
      <c r="BM20" s="1535" t="s">
        <v>35</v>
      </c>
      <c r="BN20" s="1495" t="s">
        <v>35</v>
      </c>
      <c r="BO20" s="1495" t="s">
        <v>35</v>
      </c>
      <c r="BP20" s="1495" t="s">
        <v>35</v>
      </c>
      <c r="BQ20" s="1515" t="s">
        <v>35</v>
      </c>
      <c r="BR20" s="1535" t="s">
        <v>35</v>
      </c>
      <c r="BS20" s="1957" t="s">
        <v>35</v>
      </c>
      <c r="BT20" s="1995"/>
      <c r="BU20" s="1995"/>
      <c r="BV20" s="1995"/>
      <c r="BW20" s="1995"/>
      <c r="BX20" s="1995"/>
      <c r="BY20" s="1867"/>
      <c r="BZ20" s="1867"/>
      <c r="CA20" s="1867"/>
      <c r="CB20" s="1867"/>
      <c r="CC20" s="1867"/>
      <c r="CD20" s="1867"/>
      <c r="CE20" s="1867"/>
      <c r="CF20" s="1867"/>
      <c r="CG20" s="1867"/>
      <c r="CH20" s="1867"/>
      <c r="CI20" s="1867"/>
      <c r="CJ20" s="1867"/>
      <c r="CK20" s="1867"/>
      <c r="CL20" s="1867"/>
      <c r="CM20" s="1867"/>
      <c r="CN20" s="1867"/>
      <c r="CO20" s="1867"/>
      <c r="CP20" s="1867"/>
      <c r="CQ20" s="1867"/>
      <c r="CR20" s="1867"/>
      <c r="CS20" s="1867"/>
      <c r="CT20" s="1867"/>
      <c r="CU20" s="1867"/>
      <c r="CV20" s="1867"/>
      <c r="CW20" s="1867"/>
      <c r="CX20" s="1867"/>
      <c r="CY20" s="1867"/>
      <c r="CZ20" s="1867"/>
    </row>
    <row r="21" spans="1:104" s="806" customFormat="1" ht="15" customHeight="1" x14ac:dyDescent="0.2">
      <c r="A21" s="2523"/>
      <c r="B21" s="1755" t="s">
        <v>17</v>
      </c>
      <c r="C21" s="1652">
        <v>0</v>
      </c>
      <c r="D21" s="1653">
        <v>0</v>
      </c>
      <c r="E21" s="1653">
        <v>0</v>
      </c>
      <c r="F21" s="1653">
        <v>0</v>
      </c>
      <c r="G21" s="1654">
        <v>0</v>
      </c>
      <c r="H21" s="1655">
        <v>0</v>
      </c>
      <c r="I21" s="1653">
        <v>0</v>
      </c>
      <c r="J21" s="1653">
        <v>0</v>
      </c>
      <c r="K21" s="1653">
        <v>0</v>
      </c>
      <c r="L21" s="1656">
        <v>0</v>
      </c>
      <c r="M21" s="1657">
        <v>0</v>
      </c>
      <c r="N21" s="1653">
        <v>0</v>
      </c>
      <c r="O21" s="1653">
        <v>0</v>
      </c>
      <c r="P21" s="1653">
        <v>0</v>
      </c>
      <c r="Q21" s="1654">
        <v>0</v>
      </c>
      <c r="R21" s="1655">
        <v>0</v>
      </c>
      <c r="S21" s="1915">
        <v>0</v>
      </c>
      <c r="T21" s="450"/>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73"/>
      <c r="BA21" s="2390"/>
      <c r="BB21" s="162" t="s">
        <v>17</v>
      </c>
      <c r="BC21" s="1476" t="s">
        <v>35</v>
      </c>
      <c r="BD21" s="1495" t="s">
        <v>35</v>
      </c>
      <c r="BE21" s="1495" t="s">
        <v>35</v>
      </c>
      <c r="BF21" s="1495" t="s">
        <v>35</v>
      </c>
      <c r="BG21" s="1515" t="s">
        <v>35</v>
      </c>
      <c r="BH21" s="1535" t="s">
        <v>35</v>
      </c>
      <c r="BI21" s="1495" t="s">
        <v>35</v>
      </c>
      <c r="BJ21" s="1495" t="s">
        <v>35</v>
      </c>
      <c r="BK21" s="1495" t="s">
        <v>35</v>
      </c>
      <c r="BL21" s="1515" t="s">
        <v>35</v>
      </c>
      <c r="BM21" s="1535" t="s">
        <v>35</v>
      </c>
      <c r="BN21" s="1495" t="s">
        <v>35</v>
      </c>
      <c r="BO21" s="1495" t="s">
        <v>35</v>
      </c>
      <c r="BP21" s="1495" t="s">
        <v>35</v>
      </c>
      <c r="BQ21" s="1515" t="s">
        <v>35</v>
      </c>
      <c r="BR21" s="1535" t="s">
        <v>35</v>
      </c>
      <c r="BS21" s="1957" t="s">
        <v>35</v>
      </c>
      <c r="BT21" s="1995"/>
      <c r="BU21" s="1995"/>
      <c r="BV21" s="1995"/>
      <c r="BW21" s="1995"/>
      <c r="BX21" s="1995"/>
      <c r="BY21" s="1867"/>
      <c r="BZ21" s="1867"/>
      <c r="CA21" s="1867"/>
      <c r="CB21" s="1867"/>
      <c r="CC21" s="1867"/>
      <c r="CD21" s="1867"/>
      <c r="CE21" s="1867"/>
      <c r="CF21" s="1867"/>
      <c r="CG21" s="1867"/>
      <c r="CH21" s="1867"/>
      <c r="CI21" s="1867"/>
      <c r="CJ21" s="1867"/>
      <c r="CK21" s="1867"/>
      <c r="CL21" s="1867"/>
      <c r="CM21" s="1867"/>
      <c r="CN21" s="1867"/>
      <c r="CO21" s="1867"/>
      <c r="CP21" s="1867"/>
      <c r="CQ21" s="1867"/>
      <c r="CR21" s="1867"/>
      <c r="CS21" s="1867"/>
      <c r="CT21" s="1867"/>
      <c r="CU21" s="1867"/>
      <c r="CV21" s="1867"/>
      <c r="CW21" s="1867"/>
      <c r="CX21" s="1867"/>
      <c r="CY21" s="1867"/>
      <c r="CZ21" s="1867"/>
    </row>
    <row r="22" spans="1:104" s="806" customFormat="1" ht="15" customHeight="1" x14ac:dyDescent="0.2">
      <c r="A22" s="2523" t="s">
        <v>54</v>
      </c>
      <c r="B22" s="1755" t="s">
        <v>49</v>
      </c>
      <c r="C22" s="1652">
        <v>0.62607344341261173</v>
      </c>
      <c r="D22" s="1653">
        <v>0.4467734673566176</v>
      </c>
      <c r="E22" s="1653">
        <v>0.4013610829583199</v>
      </c>
      <c r="F22" s="1653">
        <v>0.37800544012511827</v>
      </c>
      <c r="G22" s="1654">
        <v>0.31395179904445542</v>
      </c>
      <c r="H22" s="1655">
        <v>0.50339923783197971</v>
      </c>
      <c r="I22" s="1653">
        <v>0.29069467204669958</v>
      </c>
      <c r="J22" s="1653">
        <v>0.376459561678541</v>
      </c>
      <c r="K22" s="1653">
        <v>0</v>
      </c>
      <c r="L22" s="1656">
        <v>0.13840500463022171</v>
      </c>
      <c r="M22" s="1657">
        <v>1.4650025092969821</v>
      </c>
      <c r="N22" s="1653">
        <v>1.1316941735681116</v>
      </c>
      <c r="O22" s="1653">
        <v>1.1607384847144122</v>
      </c>
      <c r="P22" s="1653">
        <v>1.0577971998847757</v>
      </c>
      <c r="Q22" s="1654">
        <v>1.0454833491856319</v>
      </c>
      <c r="R22" s="1655">
        <v>0.43150619328360484</v>
      </c>
      <c r="S22" s="1915">
        <v>0.43429426822314177</v>
      </c>
      <c r="T22" s="450"/>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73"/>
      <c r="BA22" s="2390" t="s">
        <v>54</v>
      </c>
      <c r="BB22" s="162" t="s">
        <v>49</v>
      </c>
      <c r="BC22" s="1476" t="s">
        <v>35</v>
      </c>
      <c r="BD22" s="1495" t="s">
        <v>35</v>
      </c>
      <c r="BE22" s="1495" t="s">
        <v>35</v>
      </c>
      <c r="BF22" s="1495" t="s">
        <v>35</v>
      </c>
      <c r="BG22" s="1515" t="s">
        <v>35</v>
      </c>
      <c r="BH22" s="1535" t="s">
        <v>35</v>
      </c>
      <c r="BI22" s="1495" t="s">
        <v>35</v>
      </c>
      <c r="BJ22" s="1495" t="s">
        <v>35</v>
      </c>
      <c r="BK22" s="1495" t="s">
        <v>35</v>
      </c>
      <c r="BL22" s="1515" t="s">
        <v>35</v>
      </c>
      <c r="BM22" s="1535" t="s">
        <v>35</v>
      </c>
      <c r="BN22" s="1495" t="s">
        <v>35</v>
      </c>
      <c r="BO22" s="1495" t="s">
        <v>35</v>
      </c>
      <c r="BP22" s="1495" t="s">
        <v>35</v>
      </c>
      <c r="BQ22" s="1515" t="s">
        <v>35</v>
      </c>
      <c r="BR22" s="1535" t="s">
        <v>35</v>
      </c>
      <c r="BS22" s="1957" t="s">
        <v>35</v>
      </c>
      <c r="BT22" s="1995"/>
      <c r="BU22" s="1995"/>
      <c r="BV22" s="1995"/>
      <c r="BW22" s="1995"/>
      <c r="BX22" s="1995"/>
      <c r="BY22" s="1867"/>
      <c r="BZ22" s="1867"/>
      <c r="CA22" s="1867"/>
      <c r="CB22" s="1867"/>
      <c r="CC22" s="1867"/>
      <c r="CD22" s="1867"/>
      <c r="CE22" s="1867"/>
      <c r="CF22" s="1867"/>
      <c r="CG22" s="1867"/>
      <c r="CH22" s="1867"/>
      <c r="CI22" s="1867"/>
      <c r="CJ22" s="1867"/>
      <c r="CK22" s="1867"/>
      <c r="CL22" s="1867"/>
      <c r="CM22" s="1867"/>
      <c r="CN22" s="1867"/>
      <c r="CO22" s="1867"/>
      <c r="CP22" s="1867"/>
      <c r="CQ22" s="1867"/>
      <c r="CR22" s="1867"/>
      <c r="CS22" s="1867"/>
      <c r="CT22" s="1867"/>
      <c r="CU22" s="1867"/>
      <c r="CV22" s="1867"/>
      <c r="CW22" s="1867"/>
      <c r="CX22" s="1867"/>
      <c r="CY22" s="1867"/>
      <c r="CZ22" s="1867"/>
    </row>
    <row r="23" spans="1:104" s="806" customFormat="1" ht="15" customHeight="1" x14ac:dyDescent="0.2">
      <c r="A23" s="2524"/>
      <c r="B23" s="1756" t="s">
        <v>48</v>
      </c>
      <c r="C23" s="1658">
        <v>99.373926556587406</v>
      </c>
      <c r="D23" s="1659">
        <v>99.553226532643379</v>
      </c>
      <c r="E23" s="1659">
        <v>99.598638917041697</v>
      </c>
      <c r="F23" s="1659">
        <v>99.621994559874892</v>
      </c>
      <c r="G23" s="1660">
        <v>99.68604820095554</v>
      </c>
      <c r="H23" s="1661">
        <v>99.496600762168029</v>
      </c>
      <c r="I23" s="1659">
        <v>99.709305327953302</v>
      </c>
      <c r="J23" s="1659">
        <v>99.623540438321484</v>
      </c>
      <c r="K23" s="1659">
        <v>100</v>
      </c>
      <c r="L23" s="1662">
        <v>99.861594995369757</v>
      </c>
      <c r="M23" s="1663">
        <v>98.53499749070302</v>
      </c>
      <c r="N23" s="1659">
        <v>98.868305826431879</v>
      </c>
      <c r="O23" s="1659">
        <v>98.839261515285585</v>
      </c>
      <c r="P23" s="1659">
        <v>98.942202800115197</v>
      </c>
      <c r="Q23" s="1660">
        <v>98.954516650814369</v>
      </c>
      <c r="R23" s="1661">
        <v>99.568493806716361</v>
      </c>
      <c r="S23" s="1916">
        <v>99.565705731776859</v>
      </c>
      <c r="T23" s="450"/>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73"/>
      <c r="BA23" s="2391"/>
      <c r="BB23" s="163" t="s">
        <v>48</v>
      </c>
      <c r="BC23" s="1477" t="s">
        <v>35</v>
      </c>
      <c r="BD23" s="1496" t="s">
        <v>35</v>
      </c>
      <c r="BE23" s="1496" t="s">
        <v>35</v>
      </c>
      <c r="BF23" s="1496" t="s">
        <v>35</v>
      </c>
      <c r="BG23" s="1516" t="s">
        <v>35</v>
      </c>
      <c r="BH23" s="1536" t="s">
        <v>35</v>
      </c>
      <c r="BI23" s="1496" t="s">
        <v>35</v>
      </c>
      <c r="BJ23" s="1496" t="s">
        <v>35</v>
      </c>
      <c r="BK23" s="1496" t="s">
        <v>35</v>
      </c>
      <c r="BL23" s="1516" t="s">
        <v>35</v>
      </c>
      <c r="BM23" s="1536" t="s">
        <v>35</v>
      </c>
      <c r="BN23" s="1496" t="s">
        <v>35</v>
      </c>
      <c r="BO23" s="1496" t="s">
        <v>35</v>
      </c>
      <c r="BP23" s="1496" t="s">
        <v>35</v>
      </c>
      <c r="BQ23" s="1516" t="s">
        <v>35</v>
      </c>
      <c r="BR23" s="1536" t="s">
        <v>35</v>
      </c>
      <c r="BS23" s="1958" t="s">
        <v>35</v>
      </c>
      <c r="BT23" s="1996"/>
      <c r="BU23" s="1996"/>
      <c r="BV23" s="1996"/>
      <c r="BW23" s="1996"/>
      <c r="BX23" s="1996"/>
      <c r="BY23" s="1868"/>
      <c r="BZ23" s="1868"/>
      <c r="CA23" s="1868"/>
      <c r="CB23" s="1868"/>
      <c r="CC23" s="1868"/>
      <c r="CD23" s="1868"/>
      <c r="CE23" s="1868"/>
      <c r="CF23" s="1868"/>
      <c r="CG23" s="1868"/>
      <c r="CH23" s="1868"/>
      <c r="CI23" s="1868"/>
      <c r="CJ23" s="1868"/>
      <c r="CK23" s="1868"/>
      <c r="CL23" s="1868"/>
      <c r="CM23" s="1868"/>
      <c r="CN23" s="1868"/>
      <c r="CO23" s="1868"/>
      <c r="CP23" s="1868"/>
      <c r="CQ23" s="1868"/>
      <c r="CR23" s="1868"/>
      <c r="CS23" s="1868"/>
      <c r="CT23" s="1868"/>
      <c r="CU23" s="1868"/>
      <c r="CV23" s="1868"/>
      <c r="CW23" s="1868"/>
      <c r="CX23" s="1868"/>
      <c r="CY23" s="1868"/>
      <c r="CZ23" s="1868"/>
    </row>
    <row r="24" spans="1:104" s="131" customFormat="1" ht="15" hidden="1" customHeight="1" x14ac:dyDescent="0.2">
      <c r="A24" s="2327" t="s">
        <v>47</v>
      </c>
      <c r="B24" s="282" t="s">
        <v>59</v>
      </c>
      <c r="C24" s="335"/>
      <c r="D24" s="336"/>
      <c r="E24" s="336"/>
      <c r="F24" s="336"/>
      <c r="G24" s="337"/>
      <c r="H24" s="338"/>
      <c r="I24" s="336"/>
      <c r="J24" s="336"/>
      <c r="K24" s="336"/>
      <c r="L24" s="339"/>
      <c r="M24" s="335"/>
      <c r="N24" s="336"/>
      <c r="O24" s="336"/>
      <c r="P24" s="336"/>
      <c r="Q24" s="337"/>
      <c r="R24" s="338"/>
      <c r="S24" s="339"/>
      <c r="T24" s="962"/>
      <c r="U24" s="962"/>
      <c r="V24" s="962"/>
      <c r="W24" s="962"/>
      <c r="X24" s="962"/>
      <c r="Y24" s="962"/>
      <c r="Z24" s="962"/>
      <c r="AA24" s="962"/>
      <c r="AB24" s="962"/>
      <c r="AC24" s="962"/>
      <c r="AD24" s="962"/>
      <c r="AE24" s="962"/>
      <c r="AF24" s="962"/>
      <c r="AG24" s="962"/>
      <c r="AH24" s="962"/>
      <c r="AI24" s="962"/>
      <c r="AJ24" s="962"/>
      <c r="AK24" s="962"/>
      <c r="AL24" s="962"/>
      <c r="AM24" s="962"/>
      <c r="AN24" s="962"/>
      <c r="AO24" s="962"/>
      <c r="AP24" s="962"/>
      <c r="AQ24" s="962"/>
      <c r="AR24" s="962"/>
      <c r="AS24" s="962"/>
      <c r="AT24" s="962"/>
      <c r="AU24" s="962"/>
      <c r="AV24" s="962"/>
      <c r="AW24" s="962"/>
      <c r="AX24" s="962"/>
      <c r="AY24" s="962"/>
      <c r="AZ24" s="240"/>
      <c r="BB24" s="133"/>
      <c r="BT24" s="240"/>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pans="1:104" s="131" customFormat="1" ht="15" hidden="1" customHeight="1" x14ac:dyDescent="0.2">
      <c r="A25" s="2328"/>
      <c r="B25" s="273" t="s">
        <v>58</v>
      </c>
      <c r="C25" s="340"/>
      <c r="D25" s="341"/>
      <c r="E25" s="341"/>
      <c r="F25" s="341"/>
      <c r="G25" s="342"/>
      <c r="H25" s="343"/>
      <c r="I25" s="341"/>
      <c r="J25" s="341"/>
      <c r="K25" s="341"/>
      <c r="L25" s="344"/>
      <c r="M25" s="340"/>
      <c r="N25" s="341"/>
      <c r="O25" s="341"/>
      <c r="P25" s="341"/>
      <c r="Q25" s="342"/>
      <c r="R25" s="343"/>
      <c r="S25" s="344"/>
      <c r="T25" s="962"/>
      <c r="U25" s="962"/>
      <c r="V25" s="962"/>
      <c r="W25" s="962"/>
      <c r="X25" s="962"/>
      <c r="Y25" s="962"/>
      <c r="Z25" s="962"/>
      <c r="AA25" s="962"/>
      <c r="AB25" s="962"/>
      <c r="AC25" s="962"/>
      <c r="AD25" s="962"/>
      <c r="AE25" s="962"/>
      <c r="AF25" s="962"/>
      <c r="AG25" s="962"/>
      <c r="AH25" s="962"/>
      <c r="AI25" s="962"/>
      <c r="AJ25" s="962"/>
      <c r="AK25" s="962"/>
      <c r="AL25" s="962"/>
      <c r="AM25" s="962"/>
      <c r="AN25" s="962"/>
      <c r="AO25" s="962"/>
      <c r="AP25" s="962"/>
      <c r="AQ25" s="962"/>
      <c r="AR25" s="962"/>
      <c r="AS25" s="962"/>
      <c r="AT25" s="962"/>
      <c r="AU25" s="962"/>
      <c r="AV25" s="962"/>
      <c r="AW25" s="962"/>
      <c r="AX25" s="962"/>
      <c r="AY25" s="962"/>
      <c r="AZ25" s="240"/>
      <c r="BB25" s="133"/>
      <c r="BT25" s="240"/>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pans="1:104" s="131" customFormat="1" ht="15" hidden="1" customHeight="1" x14ac:dyDescent="0.2">
      <c r="A26" s="2329"/>
      <c r="B26" s="274" t="s">
        <v>46</v>
      </c>
      <c r="C26" s="345"/>
      <c r="D26" s="346"/>
      <c r="E26" s="346"/>
      <c r="F26" s="346"/>
      <c r="G26" s="347"/>
      <c r="H26" s="348"/>
      <c r="I26" s="346"/>
      <c r="J26" s="346"/>
      <c r="K26" s="346"/>
      <c r="L26" s="349"/>
      <c r="M26" s="345"/>
      <c r="N26" s="346"/>
      <c r="O26" s="346"/>
      <c r="P26" s="346"/>
      <c r="Q26" s="347"/>
      <c r="R26" s="1790"/>
      <c r="S26" s="1792"/>
      <c r="T26" s="962"/>
      <c r="U26" s="962"/>
      <c r="V26" s="962"/>
      <c r="W26" s="962"/>
      <c r="X26" s="962"/>
      <c r="Y26" s="962"/>
      <c r="Z26" s="962"/>
      <c r="AA26" s="962"/>
      <c r="AB26" s="962"/>
      <c r="AC26" s="962"/>
      <c r="AD26" s="962"/>
      <c r="AE26" s="962"/>
      <c r="AF26" s="962"/>
      <c r="AG26" s="962"/>
      <c r="AH26" s="962"/>
      <c r="AI26" s="962"/>
      <c r="AJ26" s="962"/>
      <c r="AK26" s="962"/>
      <c r="AL26" s="962"/>
      <c r="AM26" s="962"/>
      <c r="AN26" s="962"/>
      <c r="AO26" s="962"/>
      <c r="AP26" s="962"/>
      <c r="AQ26" s="962"/>
      <c r="AR26" s="962"/>
      <c r="AS26" s="962"/>
      <c r="AT26" s="962"/>
      <c r="AU26" s="962"/>
      <c r="AV26" s="962"/>
      <c r="AW26" s="962"/>
      <c r="AX26" s="962"/>
      <c r="AY26" s="962"/>
      <c r="AZ26" s="240"/>
      <c r="BB26" s="133"/>
      <c r="BT26" s="240"/>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pans="1:104" s="807" customFormat="1" ht="15" customHeight="1" x14ac:dyDescent="0.2">
      <c r="A27" s="130"/>
      <c r="B27" s="202"/>
      <c r="C27" s="2355" t="s">
        <v>115</v>
      </c>
      <c r="D27" s="2356"/>
      <c r="E27" s="2356"/>
      <c r="F27" s="2356"/>
      <c r="G27" s="2357"/>
      <c r="H27" s="2515" t="s">
        <v>38</v>
      </c>
      <c r="I27" s="2516"/>
      <c r="J27" s="2516"/>
      <c r="K27" s="2516"/>
      <c r="L27" s="2517"/>
      <c r="M27" s="2518" t="s">
        <v>37</v>
      </c>
      <c r="N27" s="2516"/>
      <c r="O27" s="2516"/>
      <c r="P27" s="2516"/>
      <c r="Q27" s="2517"/>
      <c r="R27" s="1903" t="s">
        <v>140</v>
      </c>
      <c r="S27" s="1909"/>
      <c r="T27" s="450"/>
      <c r="U27" s="450"/>
      <c r="V27" s="450"/>
      <c r="W27" s="450"/>
      <c r="X27" s="962"/>
      <c r="Y27" s="962"/>
      <c r="Z27" s="962"/>
      <c r="AA27" s="962"/>
      <c r="AB27" s="962"/>
      <c r="AC27" s="962"/>
      <c r="AD27" s="962"/>
      <c r="AE27" s="962"/>
      <c r="AF27" s="962"/>
      <c r="AG27" s="962"/>
      <c r="AH27" s="962"/>
      <c r="AI27" s="962"/>
      <c r="AJ27" s="962"/>
      <c r="AK27" s="962"/>
      <c r="AL27" s="962"/>
      <c r="AM27" s="962"/>
      <c r="AN27" s="962"/>
      <c r="AO27" s="962"/>
      <c r="AP27" s="962"/>
      <c r="AQ27" s="962"/>
      <c r="AR27" s="962"/>
      <c r="AS27" s="962"/>
      <c r="AT27" s="962"/>
      <c r="AU27" s="962"/>
      <c r="AV27" s="962"/>
      <c r="AW27" s="962"/>
      <c r="AX27" s="962"/>
      <c r="AY27" s="962"/>
      <c r="AZ27" s="240"/>
      <c r="BA27" s="241" t="s">
        <v>131</v>
      </c>
      <c r="BB27" s="115" t="s">
        <v>96</v>
      </c>
      <c r="BC27" s="2392" t="s">
        <v>115</v>
      </c>
      <c r="BD27" s="2393"/>
      <c r="BE27" s="2393"/>
      <c r="BF27" s="2393"/>
      <c r="BG27" s="2394"/>
      <c r="BH27" s="2395" t="s">
        <v>38</v>
      </c>
      <c r="BI27" s="2393"/>
      <c r="BJ27" s="2393"/>
      <c r="BK27" s="2393"/>
      <c r="BL27" s="2394"/>
      <c r="BM27" s="2395" t="s">
        <v>37</v>
      </c>
      <c r="BN27" s="2393"/>
      <c r="BO27" s="2393"/>
      <c r="BP27" s="2393"/>
      <c r="BQ27" s="2396"/>
      <c r="BR27" s="1800" t="s">
        <v>140</v>
      </c>
      <c r="BS27" s="1801"/>
      <c r="BT27" s="1997"/>
      <c r="BU27" s="1997"/>
      <c r="BV27" s="1997"/>
      <c r="BW27" s="1997"/>
      <c r="BX27" s="1997"/>
      <c r="BY27" s="1998"/>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pans="1:104" s="807" customFormat="1" ht="12.75" x14ac:dyDescent="0.2">
      <c r="A28" s="203" t="s">
        <v>69</v>
      </c>
      <c r="B28" s="277"/>
      <c r="C28" s="404" t="s">
        <v>0</v>
      </c>
      <c r="D28" s="405" t="s">
        <v>1</v>
      </c>
      <c r="E28" s="405" t="s">
        <v>2</v>
      </c>
      <c r="F28" s="405" t="s">
        <v>3</v>
      </c>
      <c r="G28" s="406" t="s">
        <v>4</v>
      </c>
      <c r="H28" s="1614" t="s">
        <v>0</v>
      </c>
      <c r="I28" s="1576" t="s">
        <v>1</v>
      </c>
      <c r="J28" s="1576" t="s">
        <v>2</v>
      </c>
      <c r="K28" s="1576" t="s">
        <v>3</v>
      </c>
      <c r="L28" s="1577" t="s">
        <v>4</v>
      </c>
      <c r="M28" s="1604" t="s">
        <v>0</v>
      </c>
      <c r="N28" s="1576" t="s">
        <v>1</v>
      </c>
      <c r="O28" s="1576" t="s">
        <v>2</v>
      </c>
      <c r="P28" s="1576" t="s">
        <v>3</v>
      </c>
      <c r="Q28" s="1624" t="s">
        <v>4</v>
      </c>
      <c r="R28" s="1614" t="s">
        <v>248</v>
      </c>
      <c r="S28" s="1578" t="s">
        <v>249</v>
      </c>
      <c r="T28" s="962"/>
      <c r="U28" s="962"/>
      <c r="V28" s="962"/>
      <c r="W28" s="962"/>
      <c r="X28" s="962"/>
      <c r="Y28" s="962"/>
      <c r="Z28" s="962"/>
      <c r="AA28" s="962"/>
      <c r="AB28" s="962"/>
      <c r="AC28" s="962"/>
      <c r="AD28" s="962"/>
      <c r="AE28" s="962"/>
      <c r="AF28" s="962"/>
      <c r="AG28" s="962"/>
      <c r="AH28" s="962"/>
      <c r="AI28" s="962"/>
      <c r="AJ28" s="962"/>
      <c r="AK28" s="962"/>
      <c r="AL28" s="962"/>
      <c r="AM28" s="962"/>
      <c r="AN28" s="962"/>
      <c r="AO28" s="962"/>
      <c r="AP28" s="962"/>
      <c r="AQ28" s="962"/>
      <c r="AR28" s="962"/>
      <c r="AS28" s="962"/>
      <c r="AT28" s="962"/>
      <c r="AU28" s="962"/>
      <c r="AV28" s="962"/>
      <c r="AW28" s="962"/>
      <c r="AX28" s="962"/>
      <c r="AY28" s="962"/>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248</v>
      </c>
      <c r="BS28" s="1959" t="s">
        <v>249</v>
      </c>
      <c r="BT28" s="1999"/>
      <c r="BU28" s="1999"/>
      <c r="BV28" s="1999"/>
      <c r="BW28" s="1999"/>
      <c r="BX28" s="1999"/>
      <c r="BY28" s="1869"/>
      <c r="BZ28" s="1869"/>
      <c r="CA28" s="1869"/>
      <c r="CB28" s="1869"/>
      <c r="CC28" s="1869"/>
      <c r="CD28" s="1869"/>
      <c r="CE28" s="1869"/>
      <c r="CF28" s="1869"/>
      <c r="CG28" s="1869"/>
      <c r="CH28" s="1869"/>
      <c r="CI28" s="1869"/>
      <c r="CJ28" s="1869"/>
      <c r="CK28" s="1869"/>
      <c r="CL28" s="1869"/>
      <c r="CM28" s="1869"/>
      <c r="CN28" s="1869"/>
      <c r="CO28" s="1869"/>
      <c r="CP28" s="1869"/>
      <c r="CQ28" s="1869"/>
      <c r="CR28" s="1869"/>
      <c r="CS28" s="1869"/>
      <c r="CT28" s="1869"/>
      <c r="CU28" s="1869"/>
      <c r="CV28" s="1869"/>
      <c r="CW28" s="1869"/>
      <c r="CX28" s="1869"/>
      <c r="CY28" s="1869"/>
      <c r="CZ28" s="1869"/>
    </row>
    <row r="29" spans="1:104" s="807" customFormat="1" ht="15" customHeight="1" x14ac:dyDescent="0.2">
      <c r="A29" s="2510" t="s">
        <v>57</v>
      </c>
      <c r="B29" s="1757" t="s">
        <v>49</v>
      </c>
      <c r="C29" s="1664">
        <v>26.689489047823823</v>
      </c>
      <c r="D29" s="1665">
        <v>47.690296937887169</v>
      </c>
      <c r="E29" s="1665">
        <v>54.754560811470576</v>
      </c>
      <c r="F29" s="1665">
        <v>75.154820261385282</v>
      </c>
      <c r="G29" s="1666">
        <v>87.436447681130716</v>
      </c>
      <c r="H29" s="1667">
        <v>22.27841230948567</v>
      </c>
      <c r="I29" s="1665">
        <v>36.252815041113813</v>
      </c>
      <c r="J29" s="1665">
        <v>57.370916046583368</v>
      </c>
      <c r="K29" s="1665">
        <v>74.309465126148297</v>
      </c>
      <c r="L29" s="1668">
        <v>88.521742615788185</v>
      </c>
      <c r="M29" s="1669">
        <v>66.149219123445476</v>
      </c>
      <c r="N29" s="1665">
        <v>76.581192430303119</v>
      </c>
      <c r="O29" s="1665">
        <v>80.254433135997033</v>
      </c>
      <c r="P29" s="1665">
        <v>83.349324199554729</v>
      </c>
      <c r="Q29" s="1666">
        <v>85.710842179905882</v>
      </c>
      <c r="R29" s="1667">
        <v>10.330023268404144</v>
      </c>
      <c r="S29" s="1917">
        <v>91.527854858055846</v>
      </c>
      <c r="T29" s="962"/>
      <c r="U29" s="962"/>
      <c r="V29" s="962"/>
      <c r="W29" s="962"/>
      <c r="X29" s="962"/>
      <c r="Y29" s="962"/>
      <c r="Z29" s="962"/>
      <c r="AA29" s="962"/>
      <c r="AB29" s="962"/>
      <c r="AC29" s="962"/>
      <c r="AD29" s="962"/>
      <c r="AE29" s="962"/>
      <c r="AF29" s="962"/>
      <c r="AG29" s="962"/>
      <c r="AH29" s="962"/>
      <c r="AI29" s="962"/>
      <c r="AJ29" s="962"/>
      <c r="AK29" s="962"/>
      <c r="AL29" s="962"/>
      <c r="AM29" s="962"/>
      <c r="AN29" s="962"/>
      <c r="AO29" s="962"/>
      <c r="AP29" s="962"/>
      <c r="AQ29" s="962"/>
      <c r="AR29" s="962"/>
      <c r="AS29" s="962"/>
      <c r="AT29" s="962"/>
      <c r="AU29" s="962"/>
      <c r="AV29" s="962"/>
      <c r="AW29" s="962"/>
      <c r="AX29" s="962"/>
      <c r="AY29" s="962"/>
      <c r="AZ29" s="240"/>
      <c r="BA29" s="2387" t="s">
        <v>57</v>
      </c>
      <c r="BB29" s="164" t="s">
        <v>49</v>
      </c>
      <c r="BC29" s="1478" t="s">
        <v>35</v>
      </c>
      <c r="BD29" s="1497" t="s">
        <v>35</v>
      </c>
      <c r="BE29" s="1497" t="s">
        <v>35</v>
      </c>
      <c r="BF29" s="1497" t="s">
        <v>35</v>
      </c>
      <c r="BG29" s="1517" t="s">
        <v>35</v>
      </c>
      <c r="BH29" s="1537" t="s">
        <v>35</v>
      </c>
      <c r="BI29" s="1497" t="s">
        <v>35</v>
      </c>
      <c r="BJ29" s="1497" t="s">
        <v>35</v>
      </c>
      <c r="BK29" s="1497" t="s">
        <v>35</v>
      </c>
      <c r="BL29" s="1517" t="s">
        <v>35</v>
      </c>
      <c r="BM29" s="1537" t="s">
        <v>35</v>
      </c>
      <c r="BN29" s="1497" t="s">
        <v>35</v>
      </c>
      <c r="BO29" s="1497" t="s">
        <v>35</v>
      </c>
      <c r="BP29" s="1497" t="s">
        <v>35</v>
      </c>
      <c r="BQ29" s="1517" t="s">
        <v>35</v>
      </c>
      <c r="BR29" s="1537" t="s">
        <v>35</v>
      </c>
      <c r="BS29" s="1960" t="s">
        <v>35</v>
      </c>
      <c r="BT29" s="2000"/>
      <c r="BU29" s="2000"/>
      <c r="BV29" s="2000"/>
      <c r="BW29" s="2000"/>
      <c r="BX29" s="2000"/>
      <c r="BY29" s="1870"/>
      <c r="BZ29" s="1870"/>
      <c r="CA29" s="1870"/>
      <c r="CB29" s="1870"/>
      <c r="CC29" s="1870"/>
      <c r="CD29" s="1870"/>
      <c r="CE29" s="1870"/>
      <c r="CF29" s="1870"/>
      <c r="CG29" s="1870"/>
      <c r="CH29" s="1870"/>
      <c r="CI29" s="1870"/>
      <c r="CJ29" s="1870"/>
      <c r="CK29" s="1870"/>
      <c r="CL29" s="1870"/>
      <c r="CM29" s="1870"/>
      <c r="CN29" s="1870"/>
      <c r="CO29" s="1870"/>
      <c r="CP29" s="1870"/>
      <c r="CQ29" s="1870"/>
      <c r="CR29" s="1870"/>
      <c r="CS29" s="1870"/>
      <c r="CT29" s="1870"/>
      <c r="CU29" s="1870"/>
      <c r="CV29" s="1870"/>
      <c r="CW29" s="1870"/>
      <c r="CX29" s="1870"/>
      <c r="CY29" s="1870"/>
      <c r="CZ29" s="1870"/>
    </row>
    <row r="30" spans="1:104" s="807" customFormat="1" ht="15" customHeight="1" x14ac:dyDescent="0.2">
      <c r="A30" s="2511"/>
      <c r="B30" s="1758" t="s">
        <v>48</v>
      </c>
      <c r="C30" s="1670">
        <v>73.310510952176372</v>
      </c>
      <c r="D30" s="1671">
        <v>52.309703062112831</v>
      </c>
      <c r="E30" s="1671">
        <v>45.245439188529353</v>
      </c>
      <c r="F30" s="1671">
        <v>24.845179738614508</v>
      </c>
      <c r="G30" s="1672">
        <v>12.563552318869139</v>
      </c>
      <c r="H30" s="1673">
        <v>77.721587690514284</v>
      </c>
      <c r="I30" s="1671">
        <v>63.747184958886329</v>
      </c>
      <c r="J30" s="1671">
        <v>42.629083953416625</v>
      </c>
      <c r="K30" s="1671">
        <v>25.690534873851696</v>
      </c>
      <c r="L30" s="1674">
        <v>11.478257384211798</v>
      </c>
      <c r="M30" s="1675">
        <v>33.850780876554573</v>
      </c>
      <c r="N30" s="1671">
        <v>23.418807569696913</v>
      </c>
      <c r="O30" s="1671">
        <v>19.745566864002985</v>
      </c>
      <c r="P30" s="1671">
        <v>16.650675800445264</v>
      </c>
      <c r="Q30" s="1672">
        <v>14.289157820094117</v>
      </c>
      <c r="R30" s="1673">
        <v>89.669976731595924</v>
      </c>
      <c r="S30" s="1918">
        <v>8.4721451419442513</v>
      </c>
      <c r="T30" s="962"/>
      <c r="U30" s="962"/>
      <c r="V30" s="962"/>
      <c r="W30" s="962"/>
      <c r="X30" s="962"/>
      <c r="Y30" s="962"/>
      <c r="Z30" s="962"/>
      <c r="AA30" s="962"/>
      <c r="AB30" s="962"/>
      <c r="AC30" s="962"/>
      <c r="AD30" s="962"/>
      <c r="AE30" s="962"/>
      <c r="AF30" s="962"/>
      <c r="AG30" s="962"/>
      <c r="AH30" s="962"/>
      <c r="AI30" s="962"/>
      <c r="AJ30" s="962"/>
      <c r="AK30" s="962"/>
      <c r="AL30" s="962"/>
      <c r="AM30" s="962"/>
      <c r="AN30" s="962"/>
      <c r="AO30" s="962"/>
      <c r="AP30" s="962"/>
      <c r="AQ30" s="962"/>
      <c r="AR30" s="962"/>
      <c r="AS30" s="962"/>
      <c r="AT30" s="962"/>
      <c r="AU30" s="962"/>
      <c r="AV30" s="962"/>
      <c r="AW30" s="962"/>
      <c r="AX30" s="962"/>
      <c r="AY30" s="962"/>
      <c r="AZ30" s="240"/>
      <c r="BA30" s="2354"/>
      <c r="BB30" s="165" t="s">
        <v>48</v>
      </c>
      <c r="BC30" s="1479" t="s">
        <v>35</v>
      </c>
      <c r="BD30" s="1498" t="s">
        <v>35</v>
      </c>
      <c r="BE30" s="1498" t="s">
        <v>35</v>
      </c>
      <c r="BF30" s="1498" t="s">
        <v>35</v>
      </c>
      <c r="BG30" s="1518" t="s">
        <v>35</v>
      </c>
      <c r="BH30" s="1538" t="s">
        <v>35</v>
      </c>
      <c r="BI30" s="1498" t="s">
        <v>35</v>
      </c>
      <c r="BJ30" s="1498" t="s">
        <v>35</v>
      </c>
      <c r="BK30" s="1498" t="s">
        <v>35</v>
      </c>
      <c r="BL30" s="1518" t="s">
        <v>35</v>
      </c>
      <c r="BM30" s="1538" t="s">
        <v>35</v>
      </c>
      <c r="BN30" s="1498" t="s">
        <v>35</v>
      </c>
      <c r="BO30" s="1498" t="s">
        <v>35</v>
      </c>
      <c r="BP30" s="1498" t="s">
        <v>35</v>
      </c>
      <c r="BQ30" s="1518" t="s">
        <v>35</v>
      </c>
      <c r="BR30" s="1538" t="s">
        <v>35</v>
      </c>
      <c r="BS30" s="1961" t="s">
        <v>35</v>
      </c>
      <c r="BT30" s="2001"/>
      <c r="BU30" s="2001"/>
      <c r="BV30" s="2001"/>
      <c r="BW30" s="2001"/>
      <c r="BX30" s="2001"/>
      <c r="BY30" s="1871"/>
      <c r="BZ30" s="1871"/>
      <c r="CA30" s="1871"/>
      <c r="CB30" s="1871"/>
      <c r="CC30" s="1871"/>
      <c r="CD30" s="1871"/>
      <c r="CE30" s="1871"/>
      <c r="CF30" s="1871"/>
      <c r="CG30" s="1871"/>
      <c r="CH30" s="1871"/>
      <c r="CI30" s="1871"/>
      <c r="CJ30" s="1871"/>
      <c r="CK30" s="1871"/>
      <c r="CL30" s="1871"/>
      <c r="CM30" s="1871"/>
      <c r="CN30" s="1871"/>
      <c r="CO30" s="1871"/>
      <c r="CP30" s="1871"/>
      <c r="CQ30" s="1871"/>
      <c r="CR30" s="1871"/>
      <c r="CS30" s="1871"/>
      <c r="CT30" s="1871"/>
      <c r="CU30" s="1871"/>
      <c r="CV30" s="1871"/>
      <c r="CW30" s="1871"/>
      <c r="CX30" s="1871"/>
      <c r="CY30" s="1871"/>
      <c r="CZ30" s="1871"/>
    </row>
    <row r="31" spans="1:104" s="130" customFormat="1" ht="15" customHeight="1" x14ac:dyDescent="0.2">
      <c r="A31" s="2338" t="s">
        <v>104</v>
      </c>
      <c r="B31" s="290" t="s">
        <v>49</v>
      </c>
      <c r="C31" s="1676">
        <v>26.255635734597977</v>
      </c>
      <c r="D31" s="1677">
        <v>47.518780132312003</v>
      </c>
      <c r="E31" s="1677">
        <v>54.462810563123895</v>
      </c>
      <c r="F31" s="1677">
        <v>75.079311035110976</v>
      </c>
      <c r="G31" s="1678">
        <v>87.392311890619766</v>
      </c>
      <c r="H31" s="1679">
        <v>22.015239536068723</v>
      </c>
      <c r="I31" s="1677">
        <v>36.113043158496495</v>
      </c>
      <c r="J31" s="1677">
        <v>57.307895655348297</v>
      </c>
      <c r="K31" s="1677">
        <v>74.234120332338989</v>
      </c>
      <c r="L31" s="1680">
        <v>88.462520981471854</v>
      </c>
      <c r="M31" s="1681">
        <v>65.072472393491424</v>
      </c>
      <c r="N31" s="1677">
        <v>75.679596584244564</v>
      </c>
      <c r="O31" s="1677">
        <v>80.138332490420154</v>
      </c>
      <c r="P31" s="1677">
        <v>83.349324199554729</v>
      </c>
      <c r="Q31" s="1678">
        <v>85.710842179905882</v>
      </c>
      <c r="R31" s="1679">
        <v>10.170085636522851</v>
      </c>
      <c r="S31" s="1919">
        <v>91.294528136476458</v>
      </c>
      <c r="T31" s="962"/>
      <c r="U31" s="962"/>
      <c r="V31" s="962"/>
      <c r="W31" s="962"/>
      <c r="X31" s="962"/>
      <c r="Y31" s="962"/>
      <c r="Z31" s="962"/>
      <c r="AA31" s="962"/>
      <c r="AB31" s="962"/>
      <c r="AC31" s="962"/>
      <c r="AD31" s="962"/>
      <c r="AE31" s="962"/>
      <c r="AF31" s="962"/>
      <c r="AG31" s="962"/>
      <c r="AH31" s="962"/>
      <c r="AI31" s="962"/>
      <c r="AJ31" s="962"/>
      <c r="AK31" s="962"/>
      <c r="AL31" s="962"/>
      <c r="AM31" s="962"/>
      <c r="AN31" s="962"/>
      <c r="AO31" s="962"/>
      <c r="AP31" s="962"/>
      <c r="AQ31" s="962"/>
      <c r="AR31" s="962"/>
      <c r="AS31" s="962"/>
      <c r="AT31" s="962"/>
      <c r="AU31" s="962"/>
      <c r="AV31" s="962"/>
      <c r="AW31" s="962"/>
      <c r="AX31" s="962"/>
      <c r="AY31" s="962"/>
      <c r="AZ31" s="240"/>
      <c r="BA31" s="2354" t="s">
        <v>104</v>
      </c>
      <c r="BB31" s="165" t="s">
        <v>49</v>
      </c>
      <c r="BC31" s="1479" t="s">
        <v>35</v>
      </c>
      <c r="BD31" s="1498" t="s">
        <v>35</v>
      </c>
      <c r="BE31" s="1498" t="s">
        <v>35</v>
      </c>
      <c r="BF31" s="1498" t="s">
        <v>35</v>
      </c>
      <c r="BG31" s="1518" t="s">
        <v>35</v>
      </c>
      <c r="BH31" s="1538" t="s">
        <v>35</v>
      </c>
      <c r="BI31" s="1498" t="s">
        <v>35</v>
      </c>
      <c r="BJ31" s="1498" t="s">
        <v>35</v>
      </c>
      <c r="BK31" s="1498" t="s">
        <v>35</v>
      </c>
      <c r="BL31" s="1518" t="s">
        <v>35</v>
      </c>
      <c r="BM31" s="1538" t="s">
        <v>35</v>
      </c>
      <c r="BN31" s="1498" t="s">
        <v>35</v>
      </c>
      <c r="BO31" s="1498" t="s">
        <v>35</v>
      </c>
      <c r="BP31" s="1498" t="s">
        <v>35</v>
      </c>
      <c r="BQ31" s="1518" t="s">
        <v>35</v>
      </c>
      <c r="BR31" s="1538" t="s">
        <v>35</v>
      </c>
      <c r="BS31" s="1961" t="s">
        <v>35</v>
      </c>
      <c r="BT31" s="2001"/>
      <c r="BU31" s="2001"/>
      <c r="BV31" s="2001"/>
      <c r="BW31" s="2001"/>
      <c r="BX31" s="2001"/>
      <c r="BY31" s="1871"/>
      <c r="BZ31" s="1871"/>
      <c r="CA31" s="1871"/>
      <c r="CB31" s="1871"/>
      <c r="CC31" s="1871"/>
      <c r="CD31" s="1871"/>
      <c r="CE31" s="1871"/>
      <c r="CF31" s="1871"/>
      <c r="CG31" s="1871"/>
      <c r="CH31" s="1871"/>
      <c r="CI31" s="1871"/>
      <c r="CJ31" s="1871"/>
      <c r="CK31" s="1871"/>
      <c r="CL31" s="1871"/>
      <c r="CM31" s="1871"/>
      <c r="CN31" s="1871"/>
      <c r="CO31" s="1871"/>
      <c r="CP31" s="1871"/>
      <c r="CQ31" s="1871"/>
      <c r="CR31" s="1871"/>
      <c r="CS31" s="1871"/>
      <c r="CT31" s="1871"/>
      <c r="CU31" s="1871"/>
      <c r="CV31" s="1871"/>
      <c r="CW31" s="1871"/>
      <c r="CX31" s="1871"/>
      <c r="CY31" s="1871"/>
      <c r="CZ31" s="1871"/>
    </row>
    <row r="32" spans="1:104" s="130" customFormat="1" ht="15" customHeight="1" x14ac:dyDescent="0.2">
      <c r="A32" s="2338"/>
      <c r="B32" s="290" t="s">
        <v>48</v>
      </c>
      <c r="C32" s="1670">
        <v>73.744364265402226</v>
      </c>
      <c r="D32" s="1671">
        <v>52.481219867687997</v>
      </c>
      <c r="E32" s="1671">
        <v>45.537189436876055</v>
      </c>
      <c r="F32" s="1671">
        <v>24.920688964888811</v>
      </c>
      <c r="G32" s="1672">
        <v>12.60768810938008</v>
      </c>
      <c r="H32" s="1673">
        <v>77.984760463931238</v>
      </c>
      <c r="I32" s="1671">
        <v>63.886956841503647</v>
      </c>
      <c r="J32" s="1671">
        <v>42.692104344651682</v>
      </c>
      <c r="K32" s="1671">
        <v>25.765879667660986</v>
      </c>
      <c r="L32" s="1674">
        <v>11.53747901852813</v>
      </c>
      <c r="M32" s="1675">
        <v>34.927527606508647</v>
      </c>
      <c r="N32" s="1671">
        <v>24.320403415755464</v>
      </c>
      <c r="O32" s="1671">
        <v>19.86166750957986</v>
      </c>
      <c r="P32" s="1671">
        <v>16.650675800445264</v>
      </c>
      <c r="Q32" s="1672">
        <v>14.289157820094117</v>
      </c>
      <c r="R32" s="1673">
        <v>89.829914363477229</v>
      </c>
      <c r="S32" s="1918">
        <v>8.705471863523627</v>
      </c>
      <c r="T32" s="962"/>
      <c r="U32" s="962"/>
      <c r="V32" s="962"/>
      <c r="W32" s="962"/>
      <c r="X32" s="962"/>
      <c r="Y32" s="962"/>
      <c r="Z32" s="962"/>
      <c r="AA32" s="962"/>
      <c r="AB32" s="962"/>
      <c r="AC32" s="962"/>
      <c r="AD32" s="962"/>
      <c r="AE32" s="962"/>
      <c r="AF32" s="962"/>
      <c r="AG32" s="962"/>
      <c r="AH32" s="962"/>
      <c r="AI32" s="962"/>
      <c r="AJ32" s="962"/>
      <c r="AK32" s="962"/>
      <c r="AL32" s="962"/>
      <c r="AM32" s="962"/>
      <c r="AN32" s="962"/>
      <c r="AO32" s="962"/>
      <c r="AP32" s="962"/>
      <c r="AQ32" s="962"/>
      <c r="AR32" s="962"/>
      <c r="AS32" s="962"/>
      <c r="AT32" s="962"/>
      <c r="AU32" s="962"/>
      <c r="AV32" s="962"/>
      <c r="AW32" s="962"/>
      <c r="AX32" s="962"/>
      <c r="AY32" s="962"/>
      <c r="AZ32" s="240"/>
      <c r="BA32" s="2354"/>
      <c r="BB32" s="165" t="s">
        <v>48</v>
      </c>
      <c r="BC32" s="1479" t="s">
        <v>35</v>
      </c>
      <c r="BD32" s="1498" t="s">
        <v>35</v>
      </c>
      <c r="BE32" s="1498" t="s">
        <v>35</v>
      </c>
      <c r="BF32" s="1498" t="s">
        <v>35</v>
      </c>
      <c r="BG32" s="1518" t="s">
        <v>35</v>
      </c>
      <c r="BH32" s="1538" t="s">
        <v>35</v>
      </c>
      <c r="BI32" s="1498" t="s">
        <v>35</v>
      </c>
      <c r="BJ32" s="1498" t="s">
        <v>35</v>
      </c>
      <c r="BK32" s="1498" t="s">
        <v>35</v>
      </c>
      <c r="BL32" s="1518" t="s">
        <v>35</v>
      </c>
      <c r="BM32" s="1538" t="s">
        <v>35</v>
      </c>
      <c r="BN32" s="1498" t="s">
        <v>35</v>
      </c>
      <c r="BO32" s="1498" t="s">
        <v>35</v>
      </c>
      <c r="BP32" s="1498" t="s">
        <v>35</v>
      </c>
      <c r="BQ32" s="1518" t="s">
        <v>35</v>
      </c>
      <c r="BR32" s="1538" t="s">
        <v>35</v>
      </c>
      <c r="BS32" s="1961" t="s">
        <v>35</v>
      </c>
      <c r="BT32" s="2001"/>
      <c r="BU32" s="2001"/>
      <c r="BV32" s="2001"/>
      <c r="BW32" s="2001"/>
      <c r="BX32" s="2001"/>
      <c r="BY32" s="1871"/>
      <c r="BZ32" s="1871"/>
      <c r="CA32" s="1871"/>
      <c r="CB32" s="1871"/>
      <c r="CC32" s="1871"/>
      <c r="CD32" s="1871"/>
      <c r="CE32" s="1871"/>
      <c r="CF32" s="1871"/>
      <c r="CG32" s="1871"/>
      <c r="CH32" s="1871"/>
      <c r="CI32" s="1871"/>
      <c r="CJ32" s="1871"/>
      <c r="CK32" s="1871"/>
      <c r="CL32" s="1871"/>
      <c r="CM32" s="1871"/>
      <c r="CN32" s="1871"/>
      <c r="CO32" s="1871"/>
      <c r="CP32" s="1871"/>
      <c r="CQ32" s="1871"/>
      <c r="CR32" s="1871"/>
      <c r="CS32" s="1871"/>
      <c r="CT32" s="1871"/>
      <c r="CU32" s="1871"/>
      <c r="CV32" s="1871"/>
      <c r="CW32" s="1871"/>
      <c r="CX32" s="1871"/>
      <c r="CY32" s="1871"/>
      <c r="CZ32" s="1871"/>
    </row>
    <row r="33" spans="1:104" s="130" customFormat="1" ht="15" customHeight="1" x14ac:dyDescent="0.2">
      <c r="A33" s="2338" t="s">
        <v>105</v>
      </c>
      <c r="B33" s="290" t="s">
        <v>49</v>
      </c>
      <c r="C33" s="1415" t="s">
        <v>35</v>
      </c>
      <c r="D33" s="1425" t="s">
        <v>35</v>
      </c>
      <c r="E33" s="1425" t="s">
        <v>35</v>
      </c>
      <c r="F33" s="1425" t="s">
        <v>35</v>
      </c>
      <c r="G33" s="1435" t="s">
        <v>35</v>
      </c>
      <c r="H33" s="1445" t="s">
        <v>35</v>
      </c>
      <c r="I33" s="1425" t="s">
        <v>35</v>
      </c>
      <c r="J33" s="1425" t="s">
        <v>35</v>
      </c>
      <c r="K33" s="1425" t="s">
        <v>35</v>
      </c>
      <c r="L33" s="1455" t="s">
        <v>35</v>
      </c>
      <c r="M33" s="1463" t="s">
        <v>35</v>
      </c>
      <c r="N33" s="1425" t="s">
        <v>35</v>
      </c>
      <c r="O33" s="1425" t="s">
        <v>35</v>
      </c>
      <c r="P33" s="1425" t="s">
        <v>35</v>
      </c>
      <c r="Q33" s="1435" t="s">
        <v>35</v>
      </c>
      <c r="R33" s="1445" t="s">
        <v>35</v>
      </c>
      <c r="S33" s="1920" t="s">
        <v>35</v>
      </c>
      <c r="T33" s="1951"/>
      <c r="U33" s="1951"/>
      <c r="V33" s="1951"/>
      <c r="W33" s="1951"/>
      <c r="X33" s="1951"/>
      <c r="Y33" s="1860"/>
      <c r="Z33" s="1860"/>
      <c r="AA33" s="1860"/>
      <c r="AB33" s="1860"/>
      <c r="AC33" s="1860"/>
      <c r="AD33" s="1860"/>
      <c r="AE33" s="1860"/>
      <c r="AF33" s="1860"/>
      <c r="AG33" s="1860"/>
      <c r="AH33" s="1860"/>
      <c r="AI33" s="1860"/>
      <c r="AJ33" s="1860"/>
      <c r="AK33" s="1860"/>
      <c r="AL33" s="1860"/>
      <c r="AM33" s="1860"/>
      <c r="AN33" s="1860"/>
      <c r="AO33" s="1860"/>
      <c r="AP33" s="1860"/>
      <c r="AQ33" s="1860"/>
      <c r="AR33" s="1860"/>
      <c r="AS33" s="1860"/>
      <c r="AT33" s="1860"/>
      <c r="AU33" s="1860"/>
      <c r="AV33" s="1860"/>
      <c r="AW33" s="1860"/>
      <c r="AX33" s="1860"/>
      <c r="AY33" s="1860"/>
      <c r="AZ33" s="239"/>
      <c r="BA33" s="2354" t="s">
        <v>105</v>
      </c>
      <c r="BB33" s="165" t="s">
        <v>49</v>
      </c>
      <c r="BC33" s="1479" t="s">
        <v>35</v>
      </c>
      <c r="BD33" s="1498" t="s">
        <v>35</v>
      </c>
      <c r="BE33" s="1498" t="s">
        <v>35</v>
      </c>
      <c r="BF33" s="1498" t="s">
        <v>35</v>
      </c>
      <c r="BG33" s="1518" t="s">
        <v>35</v>
      </c>
      <c r="BH33" s="1538" t="s">
        <v>35</v>
      </c>
      <c r="BI33" s="1498" t="s">
        <v>35</v>
      </c>
      <c r="BJ33" s="1498" t="s">
        <v>35</v>
      </c>
      <c r="BK33" s="1498" t="s">
        <v>35</v>
      </c>
      <c r="BL33" s="1518" t="s">
        <v>35</v>
      </c>
      <c r="BM33" s="1538" t="s">
        <v>35</v>
      </c>
      <c r="BN33" s="1498" t="s">
        <v>35</v>
      </c>
      <c r="BO33" s="1498" t="s">
        <v>35</v>
      </c>
      <c r="BP33" s="1498" t="s">
        <v>35</v>
      </c>
      <c r="BQ33" s="1518" t="s">
        <v>35</v>
      </c>
      <c r="BR33" s="1538" t="s">
        <v>35</v>
      </c>
      <c r="BS33" s="1961" t="s">
        <v>35</v>
      </c>
      <c r="BT33" s="2001"/>
      <c r="BU33" s="2001"/>
      <c r="BV33" s="2001"/>
      <c r="BW33" s="2001"/>
      <c r="BX33" s="2001"/>
      <c r="BY33" s="1871"/>
      <c r="BZ33" s="1871"/>
      <c r="CA33" s="1871"/>
      <c r="CB33" s="1871"/>
      <c r="CC33" s="1871"/>
      <c r="CD33" s="1871"/>
      <c r="CE33" s="1871"/>
      <c r="CF33" s="1871"/>
      <c r="CG33" s="1871"/>
      <c r="CH33" s="1871"/>
      <c r="CI33" s="1871"/>
      <c r="CJ33" s="1871"/>
      <c r="CK33" s="1871"/>
      <c r="CL33" s="1871"/>
      <c r="CM33" s="1871"/>
      <c r="CN33" s="1871"/>
      <c r="CO33" s="1871"/>
      <c r="CP33" s="1871"/>
      <c r="CQ33" s="1871"/>
      <c r="CR33" s="1871"/>
      <c r="CS33" s="1871"/>
      <c r="CT33" s="1871"/>
      <c r="CU33" s="1871"/>
      <c r="CV33" s="1871"/>
      <c r="CW33" s="1871"/>
      <c r="CX33" s="1871"/>
      <c r="CY33" s="1871"/>
      <c r="CZ33" s="1871"/>
    </row>
    <row r="34" spans="1:104" s="130" customFormat="1" ht="15" customHeight="1" x14ac:dyDescent="0.2">
      <c r="A34" s="2338"/>
      <c r="B34" s="290" t="s">
        <v>48</v>
      </c>
      <c r="C34" s="1415" t="s">
        <v>35</v>
      </c>
      <c r="D34" s="1425" t="s">
        <v>35</v>
      </c>
      <c r="E34" s="1425" t="s">
        <v>35</v>
      </c>
      <c r="F34" s="1425" t="s">
        <v>35</v>
      </c>
      <c r="G34" s="1435" t="s">
        <v>35</v>
      </c>
      <c r="H34" s="1445" t="s">
        <v>35</v>
      </c>
      <c r="I34" s="1425" t="s">
        <v>35</v>
      </c>
      <c r="J34" s="1425" t="s">
        <v>35</v>
      </c>
      <c r="K34" s="1425" t="s">
        <v>35</v>
      </c>
      <c r="L34" s="1455" t="s">
        <v>35</v>
      </c>
      <c r="M34" s="1463" t="s">
        <v>35</v>
      </c>
      <c r="N34" s="1425" t="s">
        <v>35</v>
      </c>
      <c r="O34" s="1425" t="s">
        <v>35</v>
      </c>
      <c r="P34" s="1425" t="s">
        <v>35</v>
      </c>
      <c r="Q34" s="1435" t="s">
        <v>35</v>
      </c>
      <c r="R34" s="1445" t="s">
        <v>35</v>
      </c>
      <c r="S34" s="1920" t="s">
        <v>35</v>
      </c>
      <c r="T34" s="1951"/>
      <c r="U34" s="1951"/>
      <c r="V34" s="1951"/>
      <c r="W34" s="1951"/>
      <c r="X34" s="1951"/>
      <c r="Y34" s="1860"/>
      <c r="Z34" s="1860"/>
      <c r="AA34" s="1860"/>
      <c r="AB34" s="1860"/>
      <c r="AC34" s="1860"/>
      <c r="AD34" s="1860"/>
      <c r="AE34" s="1860"/>
      <c r="AF34" s="1860"/>
      <c r="AG34" s="1860"/>
      <c r="AH34" s="1860"/>
      <c r="AI34" s="1860"/>
      <c r="AJ34" s="1860"/>
      <c r="AK34" s="1860"/>
      <c r="AL34" s="1860"/>
      <c r="AM34" s="1860"/>
      <c r="AN34" s="1860"/>
      <c r="AO34" s="1860"/>
      <c r="AP34" s="1860"/>
      <c r="AQ34" s="1860"/>
      <c r="AR34" s="1860"/>
      <c r="AS34" s="1860"/>
      <c r="AT34" s="1860"/>
      <c r="AU34" s="1860"/>
      <c r="AV34" s="1860"/>
      <c r="AW34" s="1860"/>
      <c r="AX34" s="1860"/>
      <c r="AY34" s="1860"/>
      <c r="AZ34" s="239"/>
      <c r="BA34" s="2354"/>
      <c r="BB34" s="165" t="s">
        <v>48</v>
      </c>
      <c r="BC34" s="1479" t="s">
        <v>35</v>
      </c>
      <c r="BD34" s="1498" t="s">
        <v>35</v>
      </c>
      <c r="BE34" s="1498" t="s">
        <v>35</v>
      </c>
      <c r="BF34" s="1498" t="s">
        <v>35</v>
      </c>
      <c r="BG34" s="1518" t="s">
        <v>35</v>
      </c>
      <c r="BH34" s="1538" t="s">
        <v>35</v>
      </c>
      <c r="BI34" s="1498" t="s">
        <v>35</v>
      </c>
      <c r="BJ34" s="1498" t="s">
        <v>35</v>
      </c>
      <c r="BK34" s="1498" t="s">
        <v>35</v>
      </c>
      <c r="BL34" s="1518" t="s">
        <v>35</v>
      </c>
      <c r="BM34" s="1538" t="s">
        <v>35</v>
      </c>
      <c r="BN34" s="1498" t="s">
        <v>35</v>
      </c>
      <c r="BO34" s="1498" t="s">
        <v>35</v>
      </c>
      <c r="BP34" s="1498" t="s">
        <v>35</v>
      </c>
      <c r="BQ34" s="1518" t="s">
        <v>35</v>
      </c>
      <c r="BR34" s="1538" t="s">
        <v>35</v>
      </c>
      <c r="BS34" s="1961" t="s">
        <v>35</v>
      </c>
      <c r="BT34" s="2001"/>
      <c r="BU34" s="2001"/>
      <c r="BV34" s="2001"/>
      <c r="BW34" s="2001"/>
      <c r="BX34" s="2001"/>
      <c r="BY34" s="1871"/>
      <c r="BZ34" s="1871"/>
      <c r="CA34" s="1871"/>
      <c r="CB34" s="1871"/>
      <c r="CC34" s="1871"/>
      <c r="CD34" s="1871"/>
      <c r="CE34" s="1871"/>
      <c r="CF34" s="1871"/>
      <c r="CG34" s="1871"/>
      <c r="CH34" s="1871"/>
      <c r="CI34" s="1871"/>
      <c r="CJ34" s="1871"/>
      <c r="CK34" s="1871"/>
      <c r="CL34" s="1871"/>
      <c r="CM34" s="1871"/>
      <c r="CN34" s="1871"/>
      <c r="CO34" s="1871"/>
      <c r="CP34" s="1871"/>
      <c r="CQ34" s="1871"/>
      <c r="CR34" s="1871"/>
      <c r="CS34" s="1871"/>
      <c r="CT34" s="1871"/>
      <c r="CU34" s="1871"/>
      <c r="CV34" s="1871"/>
      <c r="CW34" s="1871"/>
      <c r="CX34" s="1871"/>
      <c r="CY34" s="1871"/>
      <c r="CZ34" s="1871"/>
    </row>
    <row r="35" spans="1:104" s="807" customFormat="1" ht="15" customHeight="1" x14ac:dyDescent="0.2">
      <c r="A35" s="2511" t="s">
        <v>55</v>
      </c>
      <c r="B35" s="1758" t="s">
        <v>49</v>
      </c>
      <c r="C35" s="1670">
        <v>77.818025475854654</v>
      </c>
      <c r="D35" s="1671">
        <v>90.614757886491503</v>
      </c>
      <c r="E35" s="1671">
        <v>89.446341154961601</v>
      </c>
      <c r="F35" s="1671">
        <v>96.777029873676327</v>
      </c>
      <c r="G35" s="1672">
        <v>98.407379826126331</v>
      </c>
      <c r="H35" s="1673">
        <v>76.492337395403794</v>
      </c>
      <c r="I35" s="1671">
        <v>86.247524523264261</v>
      </c>
      <c r="J35" s="1671">
        <v>93.587671713964866</v>
      </c>
      <c r="K35" s="1671">
        <v>97.418878614689177</v>
      </c>
      <c r="L35" s="1674">
        <v>98.932569980341029</v>
      </c>
      <c r="M35" s="1675">
        <v>90.933074297735288</v>
      </c>
      <c r="N35" s="1671">
        <v>92.594595055031505</v>
      </c>
      <c r="O35" s="1671">
        <v>96.18152680975524</v>
      </c>
      <c r="P35" s="1671">
        <v>96.114503038414625</v>
      </c>
      <c r="Q35" s="1672">
        <v>96.307243211069476</v>
      </c>
      <c r="R35" s="1673">
        <v>78.668508550091232</v>
      </c>
      <c r="S35" s="1918">
        <v>98.867846318620053</v>
      </c>
      <c r="T35" s="962"/>
      <c r="U35" s="962"/>
      <c r="V35" s="962"/>
      <c r="W35" s="962"/>
      <c r="X35" s="962"/>
      <c r="Y35" s="962"/>
      <c r="Z35" s="962"/>
      <c r="AA35" s="962"/>
      <c r="AB35" s="962"/>
      <c r="AC35" s="962"/>
      <c r="AD35" s="962"/>
      <c r="AE35" s="962"/>
      <c r="AF35" s="962"/>
      <c r="AG35" s="962"/>
      <c r="AH35" s="962"/>
      <c r="AI35" s="962"/>
      <c r="AJ35" s="962"/>
      <c r="AK35" s="962"/>
      <c r="AL35" s="962"/>
      <c r="AM35" s="962"/>
      <c r="AN35" s="962"/>
      <c r="AO35" s="962"/>
      <c r="AP35" s="962"/>
      <c r="AQ35" s="962"/>
      <c r="AR35" s="962"/>
      <c r="AS35" s="962"/>
      <c r="AT35" s="962"/>
      <c r="AU35" s="962"/>
      <c r="AV35" s="962"/>
      <c r="AW35" s="962"/>
      <c r="AX35" s="962"/>
      <c r="AY35" s="962"/>
      <c r="AZ35" s="240"/>
      <c r="BA35" s="2354" t="s">
        <v>55</v>
      </c>
      <c r="BB35" s="165" t="s">
        <v>49</v>
      </c>
      <c r="BC35" s="1479" t="s">
        <v>35</v>
      </c>
      <c r="BD35" s="1498" t="s">
        <v>35</v>
      </c>
      <c r="BE35" s="1498" t="s">
        <v>35</v>
      </c>
      <c r="BF35" s="1498" t="s">
        <v>35</v>
      </c>
      <c r="BG35" s="1518" t="s">
        <v>35</v>
      </c>
      <c r="BH35" s="1538" t="s">
        <v>35</v>
      </c>
      <c r="BI35" s="1498" t="s">
        <v>35</v>
      </c>
      <c r="BJ35" s="1498" t="s">
        <v>35</v>
      </c>
      <c r="BK35" s="1498" t="s">
        <v>35</v>
      </c>
      <c r="BL35" s="1518" t="s">
        <v>35</v>
      </c>
      <c r="BM35" s="1538" t="s">
        <v>35</v>
      </c>
      <c r="BN35" s="1498" t="s">
        <v>35</v>
      </c>
      <c r="BO35" s="1498" t="s">
        <v>35</v>
      </c>
      <c r="BP35" s="1498" t="s">
        <v>35</v>
      </c>
      <c r="BQ35" s="1518" t="s">
        <v>35</v>
      </c>
      <c r="BR35" s="1538" t="s">
        <v>35</v>
      </c>
      <c r="BS35" s="1961" t="s">
        <v>35</v>
      </c>
      <c r="BT35" s="2001"/>
      <c r="BU35" s="2001"/>
      <c r="BV35" s="2001"/>
      <c r="BW35" s="2001"/>
      <c r="BX35" s="2001"/>
      <c r="BY35" s="1871"/>
      <c r="BZ35" s="1871"/>
      <c r="CA35" s="1871"/>
      <c r="CB35" s="1871"/>
      <c r="CC35" s="1871"/>
      <c r="CD35" s="1871"/>
      <c r="CE35" s="1871"/>
      <c r="CF35" s="1871"/>
      <c r="CG35" s="1871"/>
      <c r="CH35" s="1871"/>
      <c r="CI35" s="1871"/>
      <c r="CJ35" s="1871"/>
      <c r="CK35" s="1871"/>
      <c r="CL35" s="1871"/>
      <c r="CM35" s="1871"/>
      <c r="CN35" s="1871"/>
      <c r="CO35" s="1871"/>
      <c r="CP35" s="1871"/>
      <c r="CQ35" s="1871"/>
      <c r="CR35" s="1871"/>
      <c r="CS35" s="1871"/>
      <c r="CT35" s="1871"/>
      <c r="CU35" s="1871"/>
      <c r="CV35" s="1871"/>
      <c r="CW35" s="1871"/>
      <c r="CX35" s="1871"/>
      <c r="CY35" s="1871"/>
      <c r="CZ35" s="1871"/>
    </row>
    <row r="36" spans="1:104" s="807" customFormat="1" ht="15" customHeight="1" x14ac:dyDescent="0.2">
      <c r="A36" s="2511"/>
      <c r="B36" s="1758" t="s">
        <v>48</v>
      </c>
      <c r="C36" s="1670">
        <v>22.181974524145438</v>
      </c>
      <c r="D36" s="1671">
        <v>9.3852421135083954</v>
      </c>
      <c r="E36" s="1671">
        <v>10.553658845038493</v>
      </c>
      <c r="F36" s="1671">
        <v>3.2229701263236392</v>
      </c>
      <c r="G36" s="1672">
        <v>1.5926201738736112</v>
      </c>
      <c r="H36" s="1673">
        <v>23.507662604596185</v>
      </c>
      <c r="I36" s="1671">
        <v>13.752475476735748</v>
      </c>
      <c r="J36" s="1671">
        <v>6.4123282860351711</v>
      </c>
      <c r="K36" s="1671">
        <v>2.5811213853108503</v>
      </c>
      <c r="L36" s="1674">
        <v>1.0674300196589099</v>
      </c>
      <c r="M36" s="1675">
        <v>9.0669257022647258</v>
      </c>
      <c r="N36" s="1671">
        <v>7.4054049449685282</v>
      </c>
      <c r="O36" s="1671">
        <v>3.8184731902447533</v>
      </c>
      <c r="P36" s="1671">
        <v>3.8854969615853663</v>
      </c>
      <c r="Q36" s="1672">
        <v>3.6927567889305095</v>
      </c>
      <c r="R36" s="1673">
        <v>21.331491449908654</v>
      </c>
      <c r="S36" s="1918">
        <v>1.1321536813799407</v>
      </c>
      <c r="T36" s="962"/>
      <c r="U36" s="962"/>
      <c r="V36" s="962"/>
      <c r="W36" s="962"/>
      <c r="X36" s="962"/>
      <c r="Y36" s="962"/>
      <c r="Z36" s="962"/>
      <c r="AA36" s="962"/>
      <c r="AB36" s="962"/>
      <c r="AC36" s="962"/>
      <c r="AD36" s="962"/>
      <c r="AE36" s="962"/>
      <c r="AF36" s="962"/>
      <c r="AG36" s="962"/>
      <c r="AH36" s="962"/>
      <c r="AI36" s="962"/>
      <c r="AJ36" s="962"/>
      <c r="AK36" s="962"/>
      <c r="AL36" s="962"/>
      <c r="AM36" s="962"/>
      <c r="AN36" s="962"/>
      <c r="AO36" s="962"/>
      <c r="AP36" s="962"/>
      <c r="AQ36" s="962"/>
      <c r="AR36" s="962"/>
      <c r="AS36" s="962"/>
      <c r="AT36" s="962"/>
      <c r="AU36" s="962"/>
      <c r="AV36" s="962"/>
      <c r="AW36" s="962"/>
      <c r="AX36" s="962"/>
      <c r="AY36" s="962"/>
      <c r="AZ36" s="240"/>
      <c r="BA36" s="2354"/>
      <c r="BB36" s="165" t="s">
        <v>48</v>
      </c>
      <c r="BC36" s="1479" t="s">
        <v>35</v>
      </c>
      <c r="BD36" s="1498" t="s">
        <v>35</v>
      </c>
      <c r="BE36" s="1498" t="s">
        <v>35</v>
      </c>
      <c r="BF36" s="1498" t="s">
        <v>35</v>
      </c>
      <c r="BG36" s="1518" t="s">
        <v>35</v>
      </c>
      <c r="BH36" s="1538" t="s">
        <v>35</v>
      </c>
      <c r="BI36" s="1498" t="s">
        <v>35</v>
      </c>
      <c r="BJ36" s="1498" t="s">
        <v>35</v>
      </c>
      <c r="BK36" s="1498" t="s">
        <v>35</v>
      </c>
      <c r="BL36" s="1518" t="s">
        <v>35</v>
      </c>
      <c r="BM36" s="1538" t="s">
        <v>35</v>
      </c>
      <c r="BN36" s="1498" t="s">
        <v>35</v>
      </c>
      <c r="BO36" s="1498" t="s">
        <v>35</v>
      </c>
      <c r="BP36" s="1498" t="s">
        <v>35</v>
      </c>
      <c r="BQ36" s="1518" t="s">
        <v>35</v>
      </c>
      <c r="BR36" s="1538" t="s">
        <v>35</v>
      </c>
      <c r="BS36" s="1961" t="s">
        <v>35</v>
      </c>
      <c r="BT36" s="2001"/>
      <c r="BU36" s="2001"/>
      <c r="BV36" s="2001"/>
      <c r="BW36" s="2001"/>
      <c r="BX36" s="2001"/>
      <c r="BY36" s="1871"/>
      <c r="BZ36" s="1871"/>
      <c r="CA36" s="1871"/>
      <c r="CB36" s="1871"/>
      <c r="CC36" s="1871"/>
      <c r="CD36" s="1871"/>
      <c r="CE36" s="1871"/>
      <c r="CF36" s="1871"/>
      <c r="CG36" s="1871"/>
      <c r="CH36" s="1871"/>
      <c r="CI36" s="1871"/>
      <c r="CJ36" s="1871"/>
      <c r="CK36" s="1871"/>
      <c r="CL36" s="1871"/>
      <c r="CM36" s="1871"/>
      <c r="CN36" s="1871"/>
      <c r="CO36" s="1871"/>
      <c r="CP36" s="1871"/>
      <c r="CQ36" s="1871"/>
      <c r="CR36" s="1871"/>
      <c r="CS36" s="1871"/>
      <c r="CT36" s="1871"/>
      <c r="CU36" s="1871"/>
      <c r="CV36" s="1871"/>
      <c r="CW36" s="1871"/>
      <c r="CX36" s="1871"/>
      <c r="CY36" s="1871"/>
      <c r="CZ36" s="1871"/>
    </row>
    <row r="37" spans="1:104" s="807" customFormat="1" ht="15" customHeight="1" x14ac:dyDescent="0.2">
      <c r="A37" s="2511" t="s">
        <v>172</v>
      </c>
      <c r="B37" s="1758" t="s">
        <v>49</v>
      </c>
      <c r="C37" s="1670">
        <v>77.712498935755448</v>
      </c>
      <c r="D37" s="1671">
        <v>90.506436145377378</v>
      </c>
      <c r="E37" s="1671">
        <v>89.446341154961601</v>
      </c>
      <c r="F37" s="1671">
        <v>96.745899386755468</v>
      </c>
      <c r="G37" s="1672">
        <v>98.407379826126331</v>
      </c>
      <c r="H37" s="1673">
        <v>76.350703166608383</v>
      </c>
      <c r="I37" s="1671">
        <v>86.150204244424486</v>
      </c>
      <c r="J37" s="1671">
        <v>93.587671713964866</v>
      </c>
      <c r="K37" s="1671">
        <v>97.377064671531173</v>
      </c>
      <c r="L37" s="1674">
        <v>98.932569980341029</v>
      </c>
      <c r="M37" s="1675">
        <v>90.719467247366424</v>
      </c>
      <c r="N37" s="1671">
        <v>92.594595055031505</v>
      </c>
      <c r="O37" s="1671">
        <v>96.18152680975524</v>
      </c>
      <c r="P37" s="1671">
        <v>96.114503038414625</v>
      </c>
      <c r="Q37" s="1672">
        <v>96.307243211069476</v>
      </c>
      <c r="R37" s="1673">
        <v>78.633015649621115</v>
      </c>
      <c r="S37" s="1918">
        <v>98.809522834114333</v>
      </c>
      <c r="T37" s="962"/>
      <c r="U37" s="962"/>
      <c r="V37" s="962"/>
      <c r="W37" s="962"/>
      <c r="X37" s="962"/>
      <c r="Y37" s="962"/>
      <c r="Z37" s="962"/>
      <c r="AA37" s="962"/>
      <c r="AB37" s="962"/>
      <c r="AC37" s="962"/>
      <c r="AD37" s="962"/>
      <c r="AE37" s="962"/>
      <c r="AF37" s="962"/>
      <c r="AG37" s="962"/>
      <c r="AH37" s="962"/>
      <c r="AI37" s="962"/>
      <c r="AJ37" s="962"/>
      <c r="AK37" s="962"/>
      <c r="AL37" s="962"/>
      <c r="AM37" s="962"/>
      <c r="AN37" s="962"/>
      <c r="AO37" s="962"/>
      <c r="AP37" s="962"/>
      <c r="AQ37" s="962"/>
      <c r="AR37" s="962"/>
      <c r="AS37" s="962"/>
      <c r="AT37" s="962"/>
      <c r="AU37" s="962"/>
      <c r="AV37" s="962"/>
      <c r="AW37" s="962"/>
      <c r="AX37" s="962"/>
      <c r="AY37" s="962"/>
      <c r="AZ37" s="240"/>
      <c r="BA37" s="2354" t="s">
        <v>126</v>
      </c>
      <c r="BB37" s="165" t="s">
        <v>49</v>
      </c>
      <c r="BC37" s="1479" t="s">
        <v>35</v>
      </c>
      <c r="BD37" s="1498" t="s">
        <v>35</v>
      </c>
      <c r="BE37" s="1498" t="s">
        <v>35</v>
      </c>
      <c r="BF37" s="1498" t="s">
        <v>35</v>
      </c>
      <c r="BG37" s="1518" t="s">
        <v>35</v>
      </c>
      <c r="BH37" s="1538" t="s">
        <v>35</v>
      </c>
      <c r="BI37" s="1498" t="s">
        <v>35</v>
      </c>
      <c r="BJ37" s="1498" t="s">
        <v>35</v>
      </c>
      <c r="BK37" s="1498" t="s">
        <v>35</v>
      </c>
      <c r="BL37" s="1518" t="s">
        <v>35</v>
      </c>
      <c r="BM37" s="1538" t="s">
        <v>35</v>
      </c>
      <c r="BN37" s="1498" t="s">
        <v>35</v>
      </c>
      <c r="BO37" s="1498" t="s">
        <v>35</v>
      </c>
      <c r="BP37" s="1498" t="s">
        <v>35</v>
      </c>
      <c r="BQ37" s="1518" t="s">
        <v>35</v>
      </c>
      <c r="BR37" s="1538" t="s">
        <v>35</v>
      </c>
      <c r="BS37" s="1961" t="s">
        <v>35</v>
      </c>
      <c r="BT37" s="2001"/>
      <c r="BU37" s="2001"/>
      <c r="BV37" s="2001"/>
      <c r="BW37" s="2001"/>
      <c r="BX37" s="2001"/>
      <c r="BY37" s="1871"/>
      <c r="BZ37" s="1871"/>
      <c r="CA37" s="1871"/>
      <c r="CB37" s="1871"/>
      <c r="CC37" s="1871"/>
      <c r="CD37" s="1871"/>
      <c r="CE37" s="1871"/>
      <c r="CF37" s="1871"/>
      <c r="CG37" s="1871"/>
      <c r="CH37" s="1871"/>
      <c r="CI37" s="1871"/>
      <c r="CJ37" s="1871"/>
      <c r="CK37" s="1871"/>
      <c r="CL37" s="1871"/>
      <c r="CM37" s="1871"/>
      <c r="CN37" s="1871"/>
      <c r="CO37" s="1871"/>
      <c r="CP37" s="1871"/>
      <c r="CQ37" s="1871"/>
      <c r="CR37" s="1871"/>
      <c r="CS37" s="1871"/>
      <c r="CT37" s="1871"/>
      <c r="CU37" s="1871"/>
      <c r="CV37" s="1871"/>
      <c r="CW37" s="1871"/>
      <c r="CX37" s="1871"/>
      <c r="CY37" s="1871"/>
      <c r="CZ37" s="1871"/>
    </row>
    <row r="38" spans="1:104" s="807" customFormat="1" ht="15" customHeight="1" x14ac:dyDescent="0.2">
      <c r="A38" s="2511"/>
      <c r="B38" s="1758" t="s">
        <v>48</v>
      </c>
      <c r="C38" s="1670">
        <v>22.287501064244655</v>
      </c>
      <c r="D38" s="1671">
        <v>9.4935638546224936</v>
      </c>
      <c r="E38" s="1671">
        <v>10.553658845038493</v>
      </c>
      <c r="F38" s="1671">
        <v>3.2541006132445114</v>
      </c>
      <c r="G38" s="1672">
        <v>1.5926201738736112</v>
      </c>
      <c r="H38" s="1673">
        <v>23.649296833391599</v>
      </c>
      <c r="I38" s="1671">
        <v>13.849795755575514</v>
      </c>
      <c r="J38" s="1671">
        <v>6.4123282860351711</v>
      </c>
      <c r="K38" s="1671">
        <v>2.6229353284688437</v>
      </c>
      <c r="L38" s="1674">
        <v>1.0674300196589099</v>
      </c>
      <c r="M38" s="1675">
        <v>9.2805327526335883</v>
      </c>
      <c r="N38" s="1671">
        <v>7.4054049449685282</v>
      </c>
      <c r="O38" s="1671">
        <v>3.8184731902447533</v>
      </c>
      <c r="P38" s="1671">
        <v>3.8854969615853663</v>
      </c>
      <c r="Q38" s="1672">
        <v>3.6927567889305095</v>
      </c>
      <c r="R38" s="1673">
        <v>21.366984350378754</v>
      </c>
      <c r="S38" s="1918">
        <v>1.1904771658856685</v>
      </c>
      <c r="T38" s="962"/>
      <c r="U38" s="962"/>
      <c r="V38" s="962"/>
      <c r="W38" s="962"/>
      <c r="X38" s="962"/>
      <c r="Y38" s="962"/>
      <c r="Z38" s="962"/>
      <c r="AA38" s="962"/>
      <c r="AB38" s="962"/>
      <c r="AC38" s="962"/>
      <c r="AD38" s="962"/>
      <c r="AE38" s="962"/>
      <c r="AF38" s="962"/>
      <c r="AG38" s="962"/>
      <c r="AH38" s="962"/>
      <c r="AI38" s="962"/>
      <c r="AJ38" s="962"/>
      <c r="AK38" s="962"/>
      <c r="AL38" s="962"/>
      <c r="AM38" s="962"/>
      <c r="AN38" s="962"/>
      <c r="AO38" s="962"/>
      <c r="AP38" s="962"/>
      <c r="AQ38" s="962"/>
      <c r="AR38" s="962"/>
      <c r="AS38" s="962"/>
      <c r="AT38" s="962"/>
      <c r="AU38" s="962"/>
      <c r="AV38" s="962"/>
      <c r="AW38" s="962"/>
      <c r="AX38" s="962"/>
      <c r="AY38" s="962"/>
      <c r="AZ38" s="240"/>
      <c r="BA38" s="2354"/>
      <c r="BB38" s="165" t="s">
        <v>48</v>
      </c>
      <c r="BC38" s="1479" t="s">
        <v>35</v>
      </c>
      <c r="BD38" s="1498" t="s">
        <v>35</v>
      </c>
      <c r="BE38" s="1498" t="s">
        <v>35</v>
      </c>
      <c r="BF38" s="1498" t="s">
        <v>35</v>
      </c>
      <c r="BG38" s="1518" t="s">
        <v>35</v>
      </c>
      <c r="BH38" s="1538" t="s">
        <v>35</v>
      </c>
      <c r="BI38" s="1498" t="s">
        <v>35</v>
      </c>
      <c r="BJ38" s="1498" t="s">
        <v>35</v>
      </c>
      <c r="BK38" s="1498" t="s">
        <v>35</v>
      </c>
      <c r="BL38" s="1518" t="s">
        <v>35</v>
      </c>
      <c r="BM38" s="1538" t="s">
        <v>35</v>
      </c>
      <c r="BN38" s="1498" t="s">
        <v>35</v>
      </c>
      <c r="BO38" s="1498" t="s">
        <v>35</v>
      </c>
      <c r="BP38" s="1498" t="s">
        <v>35</v>
      </c>
      <c r="BQ38" s="1518" t="s">
        <v>35</v>
      </c>
      <c r="BR38" s="1538" t="s">
        <v>35</v>
      </c>
      <c r="BS38" s="1961" t="s">
        <v>35</v>
      </c>
      <c r="BT38" s="2001"/>
      <c r="BU38" s="2001"/>
      <c r="BV38" s="2001"/>
      <c r="BW38" s="2001"/>
      <c r="BX38" s="2001"/>
      <c r="BY38" s="1871"/>
      <c r="BZ38" s="1871"/>
      <c r="CA38" s="1871"/>
      <c r="CB38" s="1871"/>
      <c r="CC38" s="1871"/>
      <c r="CD38" s="1871"/>
      <c r="CE38" s="1871"/>
      <c r="CF38" s="1871"/>
      <c r="CG38" s="1871"/>
      <c r="CH38" s="1871"/>
      <c r="CI38" s="1871"/>
      <c r="CJ38" s="1871"/>
      <c r="CK38" s="1871"/>
      <c r="CL38" s="1871"/>
      <c r="CM38" s="1871"/>
      <c r="CN38" s="1871"/>
      <c r="CO38" s="1871"/>
      <c r="CP38" s="1871"/>
      <c r="CQ38" s="1871"/>
      <c r="CR38" s="1871"/>
      <c r="CS38" s="1871"/>
      <c r="CT38" s="1871"/>
      <c r="CU38" s="1871"/>
      <c r="CV38" s="1871"/>
      <c r="CW38" s="1871"/>
      <c r="CX38" s="1871"/>
      <c r="CY38" s="1871"/>
      <c r="CZ38" s="1871"/>
    </row>
    <row r="39" spans="1:104" s="130" customFormat="1" ht="15" customHeight="1" x14ac:dyDescent="0.2">
      <c r="A39" s="2338" t="s">
        <v>123</v>
      </c>
      <c r="B39" s="290" t="s">
        <v>49</v>
      </c>
      <c r="C39" s="1415" t="s">
        <v>35</v>
      </c>
      <c r="D39" s="1425" t="s">
        <v>35</v>
      </c>
      <c r="E39" s="1425" t="s">
        <v>35</v>
      </c>
      <c r="F39" s="1425" t="s">
        <v>35</v>
      </c>
      <c r="G39" s="1435" t="s">
        <v>35</v>
      </c>
      <c r="H39" s="1445" t="s">
        <v>35</v>
      </c>
      <c r="I39" s="1425" t="s">
        <v>35</v>
      </c>
      <c r="J39" s="1425" t="s">
        <v>35</v>
      </c>
      <c r="K39" s="1425" t="s">
        <v>35</v>
      </c>
      <c r="L39" s="1455" t="s">
        <v>35</v>
      </c>
      <c r="M39" s="1463" t="s">
        <v>35</v>
      </c>
      <c r="N39" s="1425" t="s">
        <v>35</v>
      </c>
      <c r="O39" s="1425" t="s">
        <v>35</v>
      </c>
      <c r="P39" s="1425" t="s">
        <v>35</v>
      </c>
      <c r="Q39" s="1435" t="s">
        <v>35</v>
      </c>
      <c r="R39" s="1445" t="s">
        <v>35</v>
      </c>
      <c r="S39" s="1920" t="s">
        <v>35</v>
      </c>
      <c r="T39" s="1951"/>
      <c r="U39" s="1951"/>
      <c r="V39" s="1951"/>
      <c r="W39" s="1951"/>
      <c r="X39" s="1951"/>
      <c r="Y39" s="1860"/>
      <c r="Z39" s="1860"/>
      <c r="AA39" s="1860"/>
      <c r="AB39" s="1860"/>
      <c r="AC39" s="1860"/>
      <c r="AD39" s="1860"/>
      <c r="AE39" s="1860"/>
      <c r="AF39" s="1860"/>
      <c r="AG39" s="1860"/>
      <c r="AH39" s="1860"/>
      <c r="AI39" s="1860"/>
      <c r="AJ39" s="1860"/>
      <c r="AK39" s="1860"/>
      <c r="AL39" s="1860"/>
      <c r="AM39" s="1860"/>
      <c r="AN39" s="1860"/>
      <c r="AO39" s="1860"/>
      <c r="AP39" s="1860"/>
      <c r="AQ39" s="1860"/>
      <c r="AR39" s="1860"/>
      <c r="AS39" s="1860"/>
      <c r="AT39" s="1860"/>
      <c r="AU39" s="1860"/>
      <c r="AV39" s="1860"/>
      <c r="AW39" s="1860"/>
      <c r="AX39" s="1860"/>
      <c r="AY39" s="1860"/>
      <c r="AZ39" s="239"/>
      <c r="BA39" s="2354" t="s">
        <v>123</v>
      </c>
      <c r="BB39" s="165" t="s">
        <v>49</v>
      </c>
      <c r="BC39" s="1479" t="s">
        <v>35</v>
      </c>
      <c r="BD39" s="1498" t="s">
        <v>35</v>
      </c>
      <c r="BE39" s="1498" t="s">
        <v>35</v>
      </c>
      <c r="BF39" s="1498" t="s">
        <v>35</v>
      </c>
      <c r="BG39" s="1518" t="s">
        <v>35</v>
      </c>
      <c r="BH39" s="1538" t="s">
        <v>35</v>
      </c>
      <c r="BI39" s="1498" t="s">
        <v>35</v>
      </c>
      <c r="BJ39" s="1498" t="s">
        <v>35</v>
      </c>
      <c r="BK39" s="1498" t="s">
        <v>35</v>
      </c>
      <c r="BL39" s="1518" t="s">
        <v>35</v>
      </c>
      <c r="BM39" s="1538" t="s">
        <v>35</v>
      </c>
      <c r="BN39" s="1498" t="s">
        <v>35</v>
      </c>
      <c r="BO39" s="1498" t="s">
        <v>35</v>
      </c>
      <c r="BP39" s="1498" t="s">
        <v>35</v>
      </c>
      <c r="BQ39" s="1518" t="s">
        <v>35</v>
      </c>
      <c r="BR39" s="1538" t="s">
        <v>35</v>
      </c>
      <c r="BS39" s="1961" t="s">
        <v>35</v>
      </c>
      <c r="BT39" s="2001"/>
      <c r="BU39" s="2001"/>
      <c r="BV39" s="2001"/>
      <c r="BW39" s="2001"/>
      <c r="BX39" s="2001"/>
      <c r="BY39" s="1871"/>
      <c r="BZ39" s="1871"/>
      <c r="CA39" s="1871"/>
      <c r="CB39" s="1871"/>
      <c r="CC39" s="1871"/>
      <c r="CD39" s="1871"/>
      <c r="CE39" s="1871"/>
      <c r="CF39" s="1871"/>
      <c r="CG39" s="1871"/>
      <c r="CH39" s="1871"/>
      <c r="CI39" s="1871"/>
      <c r="CJ39" s="1871"/>
      <c r="CK39" s="1871"/>
      <c r="CL39" s="1871"/>
      <c r="CM39" s="1871"/>
      <c r="CN39" s="1871"/>
      <c r="CO39" s="1871"/>
      <c r="CP39" s="1871"/>
      <c r="CQ39" s="1871"/>
      <c r="CR39" s="1871"/>
      <c r="CS39" s="1871"/>
      <c r="CT39" s="1871"/>
      <c r="CU39" s="1871"/>
      <c r="CV39" s="1871"/>
      <c r="CW39" s="1871"/>
      <c r="CX39" s="1871"/>
      <c r="CY39" s="1871"/>
      <c r="CZ39" s="1871"/>
    </row>
    <row r="40" spans="1:104" s="130" customFormat="1" ht="15" customHeight="1" x14ac:dyDescent="0.2">
      <c r="A40" s="2338"/>
      <c r="B40" s="290" t="s">
        <v>48</v>
      </c>
      <c r="C40" s="1415" t="s">
        <v>35</v>
      </c>
      <c r="D40" s="1425" t="s">
        <v>35</v>
      </c>
      <c r="E40" s="1425" t="s">
        <v>35</v>
      </c>
      <c r="F40" s="1425" t="s">
        <v>35</v>
      </c>
      <c r="G40" s="1435" t="s">
        <v>35</v>
      </c>
      <c r="H40" s="1445" t="s">
        <v>35</v>
      </c>
      <c r="I40" s="1425" t="s">
        <v>35</v>
      </c>
      <c r="J40" s="1425" t="s">
        <v>35</v>
      </c>
      <c r="K40" s="1425" t="s">
        <v>35</v>
      </c>
      <c r="L40" s="1455" t="s">
        <v>35</v>
      </c>
      <c r="M40" s="1463" t="s">
        <v>35</v>
      </c>
      <c r="N40" s="1425" t="s">
        <v>35</v>
      </c>
      <c r="O40" s="1425" t="s">
        <v>35</v>
      </c>
      <c r="P40" s="1425" t="s">
        <v>35</v>
      </c>
      <c r="Q40" s="1435" t="s">
        <v>35</v>
      </c>
      <c r="R40" s="1445" t="s">
        <v>35</v>
      </c>
      <c r="S40" s="1920" t="s">
        <v>35</v>
      </c>
      <c r="T40" s="1951"/>
      <c r="U40" s="1951"/>
      <c r="V40" s="1951"/>
      <c r="W40" s="1951"/>
      <c r="X40" s="1951"/>
      <c r="Y40" s="1860"/>
      <c r="Z40" s="1860"/>
      <c r="AA40" s="1860"/>
      <c r="AB40" s="1860"/>
      <c r="AC40" s="1860"/>
      <c r="AD40" s="1860"/>
      <c r="AE40" s="1860"/>
      <c r="AF40" s="1860"/>
      <c r="AG40" s="1860"/>
      <c r="AH40" s="1860"/>
      <c r="AI40" s="1860"/>
      <c r="AJ40" s="1860"/>
      <c r="AK40" s="1860"/>
      <c r="AL40" s="1860"/>
      <c r="AM40" s="1860"/>
      <c r="AN40" s="1860"/>
      <c r="AO40" s="1860"/>
      <c r="AP40" s="1860"/>
      <c r="AQ40" s="1860"/>
      <c r="AR40" s="1860"/>
      <c r="AS40" s="1860"/>
      <c r="AT40" s="1860"/>
      <c r="AU40" s="1860"/>
      <c r="AV40" s="1860"/>
      <c r="AW40" s="1860"/>
      <c r="AX40" s="1860"/>
      <c r="AY40" s="1860"/>
      <c r="AZ40" s="239"/>
      <c r="BA40" s="2354"/>
      <c r="BB40" s="165" t="s">
        <v>48</v>
      </c>
      <c r="BC40" s="1479" t="s">
        <v>35</v>
      </c>
      <c r="BD40" s="1498" t="s">
        <v>35</v>
      </c>
      <c r="BE40" s="1498" t="s">
        <v>35</v>
      </c>
      <c r="BF40" s="1498" t="s">
        <v>35</v>
      </c>
      <c r="BG40" s="1518" t="s">
        <v>35</v>
      </c>
      <c r="BH40" s="1538" t="s">
        <v>35</v>
      </c>
      <c r="BI40" s="1498" t="s">
        <v>35</v>
      </c>
      <c r="BJ40" s="1498" t="s">
        <v>35</v>
      </c>
      <c r="BK40" s="1498" t="s">
        <v>35</v>
      </c>
      <c r="BL40" s="1518" t="s">
        <v>35</v>
      </c>
      <c r="BM40" s="1538" t="s">
        <v>35</v>
      </c>
      <c r="BN40" s="1498" t="s">
        <v>35</v>
      </c>
      <c r="BO40" s="1498" t="s">
        <v>35</v>
      </c>
      <c r="BP40" s="1498" t="s">
        <v>35</v>
      </c>
      <c r="BQ40" s="1518" t="s">
        <v>35</v>
      </c>
      <c r="BR40" s="1538" t="s">
        <v>35</v>
      </c>
      <c r="BS40" s="1961" t="s">
        <v>35</v>
      </c>
      <c r="BT40" s="2001"/>
      <c r="BU40" s="2001"/>
      <c r="BV40" s="2001"/>
      <c r="BW40" s="2001"/>
      <c r="BX40" s="2001"/>
      <c r="BY40" s="1871"/>
      <c r="BZ40" s="1871"/>
      <c r="CA40" s="1871"/>
      <c r="CB40" s="1871"/>
      <c r="CC40" s="1871"/>
      <c r="CD40" s="1871"/>
      <c r="CE40" s="1871"/>
      <c r="CF40" s="1871"/>
      <c r="CG40" s="1871"/>
      <c r="CH40" s="1871"/>
      <c r="CI40" s="1871"/>
      <c r="CJ40" s="1871"/>
      <c r="CK40" s="1871"/>
      <c r="CL40" s="1871"/>
      <c r="CM40" s="1871"/>
      <c r="CN40" s="1871"/>
      <c r="CO40" s="1871"/>
      <c r="CP40" s="1871"/>
      <c r="CQ40" s="1871"/>
      <c r="CR40" s="1871"/>
      <c r="CS40" s="1871"/>
      <c r="CT40" s="1871"/>
      <c r="CU40" s="1871"/>
      <c r="CV40" s="1871"/>
      <c r="CW40" s="1871"/>
      <c r="CX40" s="1871"/>
      <c r="CY40" s="1871"/>
      <c r="CZ40" s="1871"/>
    </row>
    <row r="41" spans="1:104" s="807" customFormat="1" ht="15" customHeight="1" x14ac:dyDescent="0.2">
      <c r="A41" s="2511" t="s">
        <v>56</v>
      </c>
      <c r="B41" s="1758" t="s">
        <v>49</v>
      </c>
      <c r="C41" s="1670">
        <v>0.69506589153888632</v>
      </c>
      <c r="D41" s="1671">
        <v>0.44612578534197911</v>
      </c>
      <c r="E41" s="1671">
        <v>0.4013610829583199</v>
      </c>
      <c r="F41" s="1671">
        <v>0.37768658485007989</v>
      </c>
      <c r="G41" s="1672">
        <v>0.31353419809234717</v>
      </c>
      <c r="H41" s="1673">
        <v>0.50192622621995286</v>
      </c>
      <c r="I41" s="1671">
        <v>0.29041176718129141</v>
      </c>
      <c r="J41" s="1671">
        <v>0.37627431767149261</v>
      </c>
      <c r="K41" s="1671">
        <v>0</v>
      </c>
      <c r="L41" s="1674">
        <v>0.13840500463022171</v>
      </c>
      <c r="M41" s="1675">
        <v>1.8768274113629091</v>
      </c>
      <c r="N41" s="1671">
        <v>1.1316941735681116</v>
      </c>
      <c r="O41" s="1671">
        <v>1.1607384847144122</v>
      </c>
      <c r="P41" s="1671">
        <v>1.0516299280134969</v>
      </c>
      <c r="Q41" s="1672">
        <v>1.0399534451027908</v>
      </c>
      <c r="R41" s="1673">
        <v>0.43103805388647798</v>
      </c>
      <c r="S41" s="1918">
        <v>0.45762996295138697</v>
      </c>
      <c r="T41" s="962"/>
      <c r="U41" s="962"/>
      <c r="V41" s="962"/>
      <c r="W41" s="962"/>
      <c r="X41" s="962"/>
      <c r="Y41" s="962"/>
      <c r="Z41" s="962"/>
      <c r="AA41" s="962"/>
      <c r="AB41" s="962"/>
      <c r="AC41" s="962"/>
      <c r="AD41" s="962"/>
      <c r="AE41" s="962"/>
      <c r="AF41" s="962"/>
      <c r="AG41" s="962"/>
      <c r="AH41" s="962"/>
      <c r="AI41" s="962"/>
      <c r="AJ41" s="962"/>
      <c r="AK41" s="962"/>
      <c r="AL41" s="962"/>
      <c r="AM41" s="962"/>
      <c r="AN41" s="962"/>
      <c r="AO41" s="962"/>
      <c r="AP41" s="962"/>
      <c r="AQ41" s="962"/>
      <c r="AR41" s="962"/>
      <c r="AS41" s="962"/>
      <c r="AT41" s="962"/>
      <c r="AU41" s="962"/>
      <c r="AV41" s="962"/>
      <c r="AW41" s="962"/>
      <c r="AX41" s="962"/>
      <c r="AY41" s="962"/>
      <c r="AZ41" s="240"/>
      <c r="BA41" s="2354" t="s">
        <v>56</v>
      </c>
      <c r="BB41" s="165" t="s">
        <v>49</v>
      </c>
      <c r="BC41" s="1479" t="s">
        <v>35</v>
      </c>
      <c r="BD41" s="1498" t="s">
        <v>35</v>
      </c>
      <c r="BE41" s="1498" t="s">
        <v>35</v>
      </c>
      <c r="BF41" s="1498" t="s">
        <v>35</v>
      </c>
      <c r="BG41" s="1518" t="s">
        <v>35</v>
      </c>
      <c r="BH41" s="1538" t="s">
        <v>35</v>
      </c>
      <c r="BI41" s="1498" t="s">
        <v>35</v>
      </c>
      <c r="BJ41" s="1498" t="s">
        <v>35</v>
      </c>
      <c r="BK41" s="1498" t="s">
        <v>35</v>
      </c>
      <c r="BL41" s="1518" t="s">
        <v>35</v>
      </c>
      <c r="BM41" s="1538" t="s">
        <v>35</v>
      </c>
      <c r="BN41" s="1498" t="s">
        <v>35</v>
      </c>
      <c r="BO41" s="1498" t="s">
        <v>35</v>
      </c>
      <c r="BP41" s="1498" t="s">
        <v>35</v>
      </c>
      <c r="BQ41" s="1518" t="s">
        <v>35</v>
      </c>
      <c r="BR41" s="1538" t="s">
        <v>35</v>
      </c>
      <c r="BS41" s="1961" t="s">
        <v>35</v>
      </c>
      <c r="BT41" s="2001"/>
      <c r="BU41" s="2001"/>
      <c r="BV41" s="2001"/>
      <c r="BW41" s="2001"/>
      <c r="BX41" s="2001"/>
      <c r="BY41" s="1871"/>
      <c r="BZ41" s="1871"/>
      <c r="CA41" s="1871"/>
      <c r="CB41" s="1871"/>
      <c r="CC41" s="1871"/>
      <c r="CD41" s="1871"/>
      <c r="CE41" s="1871"/>
      <c r="CF41" s="1871"/>
      <c r="CG41" s="1871"/>
      <c r="CH41" s="1871"/>
      <c r="CI41" s="1871"/>
      <c r="CJ41" s="1871"/>
      <c r="CK41" s="1871"/>
      <c r="CL41" s="1871"/>
      <c r="CM41" s="1871"/>
      <c r="CN41" s="1871"/>
      <c r="CO41" s="1871"/>
      <c r="CP41" s="1871"/>
      <c r="CQ41" s="1871"/>
      <c r="CR41" s="1871"/>
      <c r="CS41" s="1871"/>
      <c r="CT41" s="1871"/>
      <c r="CU41" s="1871"/>
      <c r="CV41" s="1871"/>
      <c r="CW41" s="1871"/>
      <c r="CX41" s="1871"/>
      <c r="CY41" s="1871"/>
      <c r="CZ41" s="1871"/>
    </row>
    <row r="42" spans="1:104" s="807" customFormat="1" ht="15" customHeight="1" x14ac:dyDescent="0.2">
      <c r="A42" s="2511"/>
      <c r="B42" s="1758" t="s">
        <v>48</v>
      </c>
      <c r="C42" s="1670">
        <v>99.304934108461111</v>
      </c>
      <c r="D42" s="1671">
        <v>99.553874214657995</v>
      </c>
      <c r="E42" s="1671">
        <v>99.598638917041697</v>
      </c>
      <c r="F42" s="1671">
        <v>99.622313415149932</v>
      </c>
      <c r="G42" s="1672">
        <v>99.686465801907644</v>
      </c>
      <c r="H42" s="1673">
        <v>99.498073773780064</v>
      </c>
      <c r="I42" s="1671">
        <v>99.709588232818732</v>
      </c>
      <c r="J42" s="1671">
        <v>99.623725682328555</v>
      </c>
      <c r="K42" s="1671">
        <v>100</v>
      </c>
      <c r="L42" s="1674">
        <v>99.861594995369757</v>
      </c>
      <c r="M42" s="1675">
        <v>98.123172588637075</v>
      </c>
      <c r="N42" s="1671">
        <v>98.868305826431879</v>
      </c>
      <c r="O42" s="1671">
        <v>98.839261515285585</v>
      </c>
      <c r="P42" s="1671">
        <v>98.948370071986474</v>
      </c>
      <c r="Q42" s="1672">
        <v>98.960046554897204</v>
      </c>
      <c r="R42" s="1673">
        <v>99.568961946113504</v>
      </c>
      <c r="S42" s="1918">
        <v>99.542370037048656</v>
      </c>
      <c r="T42" s="962"/>
      <c r="U42" s="962"/>
      <c r="V42" s="962"/>
      <c r="W42" s="962"/>
      <c r="X42" s="962"/>
      <c r="Y42" s="962"/>
      <c r="Z42" s="962"/>
      <c r="AA42" s="962"/>
      <c r="AB42" s="962"/>
      <c r="AC42" s="962"/>
      <c r="AD42" s="962"/>
      <c r="AE42" s="962"/>
      <c r="AF42" s="962"/>
      <c r="AG42" s="962"/>
      <c r="AH42" s="962"/>
      <c r="AI42" s="962"/>
      <c r="AJ42" s="962"/>
      <c r="AK42" s="962"/>
      <c r="AL42" s="962"/>
      <c r="AM42" s="962"/>
      <c r="AN42" s="962"/>
      <c r="AO42" s="962"/>
      <c r="AP42" s="962"/>
      <c r="AQ42" s="962"/>
      <c r="AR42" s="962"/>
      <c r="AS42" s="962"/>
      <c r="AT42" s="962"/>
      <c r="AU42" s="962"/>
      <c r="AV42" s="962"/>
      <c r="AW42" s="962"/>
      <c r="AX42" s="962"/>
      <c r="AY42" s="962"/>
      <c r="AZ42" s="240"/>
      <c r="BA42" s="2354"/>
      <c r="BB42" s="165" t="s">
        <v>48</v>
      </c>
      <c r="BC42" s="1479" t="s">
        <v>35</v>
      </c>
      <c r="BD42" s="1498" t="s">
        <v>35</v>
      </c>
      <c r="BE42" s="1498" t="s">
        <v>35</v>
      </c>
      <c r="BF42" s="1498" t="s">
        <v>35</v>
      </c>
      <c r="BG42" s="1518" t="s">
        <v>35</v>
      </c>
      <c r="BH42" s="1538" t="s">
        <v>35</v>
      </c>
      <c r="BI42" s="1498" t="s">
        <v>35</v>
      </c>
      <c r="BJ42" s="1498" t="s">
        <v>35</v>
      </c>
      <c r="BK42" s="1498" t="s">
        <v>35</v>
      </c>
      <c r="BL42" s="1518" t="s">
        <v>35</v>
      </c>
      <c r="BM42" s="1538" t="s">
        <v>35</v>
      </c>
      <c r="BN42" s="1498" t="s">
        <v>35</v>
      </c>
      <c r="BO42" s="1498" t="s">
        <v>35</v>
      </c>
      <c r="BP42" s="1498" t="s">
        <v>35</v>
      </c>
      <c r="BQ42" s="1518" t="s">
        <v>35</v>
      </c>
      <c r="BR42" s="1538" t="s">
        <v>35</v>
      </c>
      <c r="BS42" s="1961" t="s">
        <v>35</v>
      </c>
      <c r="BT42" s="2001"/>
      <c r="BU42" s="2001"/>
      <c r="BV42" s="2001"/>
      <c r="BW42" s="2001"/>
      <c r="BX42" s="2001"/>
      <c r="BY42" s="1871"/>
      <c r="BZ42" s="1871"/>
      <c r="CA42" s="1871"/>
      <c r="CB42" s="1871"/>
      <c r="CC42" s="1871"/>
      <c r="CD42" s="1871"/>
      <c r="CE42" s="1871"/>
      <c r="CF42" s="1871"/>
      <c r="CG42" s="1871"/>
      <c r="CH42" s="1871"/>
      <c r="CI42" s="1871"/>
      <c r="CJ42" s="1871"/>
      <c r="CK42" s="1871"/>
      <c r="CL42" s="1871"/>
      <c r="CM42" s="1871"/>
      <c r="CN42" s="1871"/>
      <c r="CO42" s="1871"/>
      <c r="CP42" s="1871"/>
      <c r="CQ42" s="1871"/>
      <c r="CR42" s="1871"/>
      <c r="CS42" s="1871"/>
      <c r="CT42" s="1871"/>
      <c r="CU42" s="1871"/>
      <c r="CV42" s="1871"/>
      <c r="CW42" s="1871"/>
      <c r="CX42" s="1871"/>
      <c r="CY42" s="1871"/>
      <c r="CZ42" s="1871"/>
    </row>
    <row r="43" spans="1:104" s="807" customFormat="1" ht="15" customHeight="1" x14ac:dyDescent="0.2">
      <c r="A43" s="2511" t="s">
        <v>53</v>
      </c>
      <c r="B43" s="1758" t="s">
        <v>49</v>
      </c>
      <c r="C43" s="1417" t="s">
        <v>35</v>
      </c>
      <c r="D43" s="1427" t="s">
        <v>35</v>
      </c>
      <c r="E43" s="1427" t="s">
        <v>35</v>
      </c>
      <c r="F43" s="1427" t="s">
        <v>35</v>
      </c>
      <c r="G43" s="1437" t="s">
        <v>35</v>
      </c>
      <c r="H43" s="1447" t="s">
        <v>35</v>
      </c>
      <c r="I43" s="1427" t="s">
        <v>35</v>
      </c>
      <c r="J43" s="1427" t="s">
        <v>35</v>
      </c>
      <c r="K43" s="1427" t="s">
        <v>35</v>
      </c>
      <c r="L43" s="1457" t="s">
        <v>35</v>
      </c>
      <c r="M43" s="1417" t="s">
        <v>35</v>
      </c>
      <c r="N43" s="1427" t="s">
        <v>35</v>
      </c>
      <c r="O43" s="1427" t="s">
        <v>35</v>
      </c>
      <c r="P43" s="1427" t="s">
        <v>35</v>
      </c>
      <c r="Q43" s="1437" t="s">
        <v>35</v>
      </c>
      <c r="R43" s="1447" t="s">
        <v>35</v>
      </c>
      <c r="S43" s="1457" t="s">
        <v>35</v>
      </c>
      <c r="T43" s="962"/>
      <c r="U43" s="962"/>
      <c r="V43" s="962"/>
      <c r="W43" s="962"/>
      <c r="X43" s="962"/>
      <c r="Y43" s="962"/>
      <c r="Z43" s="962"/>
      <c r="AA43" s="962"/>
      <c r="AB43" s="962"/>
      <c r="AC43" s="962"/>
      <c r="AD43" s="962"/>
      <c r="AE43" s="962"/>
      <c r="AF43" s="962"/>
      <c r="AG43" s="962"/>
      <c r="AH43" s="962"/>
      <c r="AI43" s="962"/>
      <c r="AJ43" s="962"/>
      <c r="AK43" s="962"/>
      <c r="AL43" s="962"/>
      <c r="AM43" s="962"/>
      <c r="AN43" s="962"/>
      <c r="AO43" s="962"/>
      <c r="AP43" s="962"/>
      <c r="AQ43" s="962"/>
      <c r="AR43" s="962"/>
      <c r="AS43" s="962"/>
      <c r="AT43" s="962"/>
      <c r="AU43" s="962"/>
      <c r="AV43" s="962"/>
      <c r="AW43" s="962"/>
      <c r="AX43" s="962"/>
      <c r="AY43" s="962"/>
      <c r="AZ43" s="240"/>
      <c r="BA43" s="2354" t="s">
        <v>53</v>
      </c>
      <c r="BB43" s="165" t="s">
        <v>49</v>
      </c>
      <c r="BC43" s="1479" t="s">
        <v>35</v>
      </c>
      <c r="BD43" s="1498" t="s">
        <v>35</v>
      </c>
      <c r="BE43" s="1498" t="s">
        <v>35</v>
      </c>
      <c r="BF43" s="1498" t="s">
        <v>35</v>
      </c>
      <c r="BG43" s="1518" t="s">
        <v>35</v>
      </c>
      <c r="BH43" s="1538" t="s">
        <v>35</v>
      </c>
      <c r="BI43" s="1498" t="s">
        <v>35</v>
      </c>
      <c r="BJ43" s="1498" t="s">
        <v>35</v>
      </c>
      <c r="BK43" s="1498" t="s">
        <v>35</v>
      </c>
      <c r="BL43" s="1518" t="s">
        <v>35</v>
      </c>
      <c r="BM43" s="1538" t="s">
        <v>35</v>
      </c>
      <c r="BN43" s="1498" t="s">
        <v>35</v>
      </c>
      <c r="BO43" s="1498" t="s">
        <v>35</v>
      </c>
      <c r="BP43" s="1498" t="s">
        <v>35</v>
      </c>
      <c r="BQ43" s="1518" t="s">
        <v>35</v>
      </c>
      <c r="BR43" s="1538" t="s">
        <v>35</v>
      </c>
      <c r="BS43" s="1961" t="s">
        <v>35</v>
      </c>
      <c r="BT43" s="2001"/>
      <c r="BU43" s="2001"/>
      <c r="BV43" s="2001"/>
      <c r="BW43" s="2001"/>
      <c r="BX43" s="2001"/>
      <c r="BY43" s="1871"/>
      <c r="BZ43" s="1871"/>
      <c r="CA43" s="1871"/>
      <c r="CB43" s="1871"/>
      <c r="CC43" s="1871"/>
      <c r="CD43" s="1871"/>
      <c r="CE43" s="1871"/>
      <c r="CF43" s="1871"/>
      <c r="CG43" s="1871"/>
      <c r="CH43" s="1871"/>
      <c r="CI43" s="1871"/>
      <c r="CJ43" s="1871"/>
      <c r="CK43" s="1871"/>
      <c r="CL43" s="1871"/>
      <c r="CM43" s="1871"/>
      <c r="CN43" s="1871"/>
      <c r="CO43" s="1871"/>
      <c r="CP43" s="1871"/>
      <c r="CQ43" s="1871"/>
      <c r="CR43" s="1871"/>
      <c r="CS43" s="1871"/>
      <c r="CT43" s="1871"/>
      <c r="CU43" s="1871"/>
      <c r="CV43" s="1871"/>
      <c r="CW43" s="1871"/>
      <c r="CX43" s="1871"/>
      <c r="CY43" s="1871"/>
      <c r="CZ43" s="1871"/>
    </row>
    <row r="44" spans="1:104" s="807" customFormat="1" ht="15" customHeight="1" x14ac:dyDescent="0.2">
      <c r="A44" s="2511"/>
      <c r="B44" s="1758" t="s">
        <v>48</v>
      </c>
      <c r="C44" s="1417" t="s">
        <v>35</v>
      </c>
      <c r="D44" s="1427" t="s">
        <v>35</v>
      </c>
      <c r="E44" s="1427" t="s">
        <v>35</v>
      </c>
      <c r="F44" s="1427" t="s">
        <v>35</v>
      </c>
      <c r="G44" s="1437" t="s">
        <v>35</v>
      </c>
      <c r="H44" s="1447" t="s">
        <v>35</v>
      </c>
      <c r="I44" s="1427" t="s">
        <v>35</v>
      </c>
      <c r="J44" s="1427" t="s">
        <v>35</v>
      </c>
      <c r="K44" s="1427" t="s">
        <v>35</v>
      </c>
      <c r="L44" s="1457" t="s">
        <v>35</v>
      </c>
      <c r="M44" s="1417" t="s">
        <v>35</v>
      </c>
      <c r="N44" s="1427" t="s">
        <v>35</v>
      </c>
      <c r="O44" s="1427" t="s">
        <v>35</v>
      </c>
      <c r="P44" s="1427" t="s">
        <v>35</v>
      </c>
      <c r="Q44" s="1437" t="s">
        <v>35</v>
      </c>
      <c r="R44" s="1447" t="s">
        <v>35</v>
      </c>
      <c r="S44" s="1457" t="s">
        <v>35</v>
      </c>
      <c r="T44" s="962"/>
      <c r="U44" s="962"/>
      <c r="V44" s="962"/>
      <c r="W44" s="962"/>
      <c r="X44" s="962"/>
      <c r="Y44" s="962"/>
      <c r="Z44" s="962"/>
      <c r="AA44" s="962"/>
      <c r="AB44" s="962"/>
      <c r="AC44" s="962"/>
      <c r="AD44" s="962"/>
      <c r="AE44" s="962"/>
      <c r="AF44" s="962"/>
      <c r="AG44" s="962"/>
      <c r="AH44" s="962"/>
      <c r="AI44" s="962"/>
      <c r="AJ44" s="962"/>
      <c r="AK44" s="962"/>
      <c r="AL44" s="962"/>
      <c r="AM44" s="962"/>
      <c r="AN44" s="962"/>
      <c r="AO44" s="962"/>
      <c r="AP44" s="962"/>
      <c r="AQ44" s="962"/>
      <c r="AR44" s="962"/>
      <c r="AS44" s="962"/>
      <c r="AT44" s="962"/>
      <c r="AU44" s="962"/>
      <c r="AV44" s="962"/>
      <c r="AW44" s="962"/>
      <c r="AX44" s="962"/>
      <c r="AY44" s="962"/>
      <c r="AZ44" s="240"/>
      <c r="BA44" s="2354"/>
      <c r="BB44" s="165" t="s">
        <v>48</v>
      </c>
      <c r="BC44" s="1479" t="s">
        <v>35</v>
      </c>
      <c r="BD44" s="1498" t="s">
        <v>35</v>
      </c>
      <c r="BE44" s="1498" t="s">
        <v>35</v>
      </c>
      <c r="BF44" s="1498" t="s">
        <v>35</v>
      </c>
      <c r="BG44" s="1518" t="s">
        <v>35</v>
      </c>
      <c r="BH44" s="1538" t="s">
        <v>35</v>
      </c>
      <c r="BI44" s="1498" t="s">
        <v>35</v>
      </c>
      <c r="BJ44" s="1498" t="s">
        <v>35</v>
      </c>
      <c r="BK44" s="1498" t="s">
        <v>35</v>
      </c>
      <c r="BL44" s="1518" t="s">
        <v>35</v>
      </c>
      <c r="BM44" s="1538" t="s">
        <v>35</v>
      </c>
      <c r="BN44" s="1498" t="s">
        <v>35</v>
      </c>
      <c r="BO44" s="1498" t="s">
        <v>35</v>
      </c>
      <c r="BP44" s="1498" t="s">
        <v>35</v>
      </c>
      <c r="BQ44" s="1518" t="s">
        <v>35</v>
      </c>
      <c r="BR44" s="1538" t="s">
        <v>35</v>
      </c>
      <c r="BS44" s="1961" t="s">
        <v>35</v>
      </c>
      <c r="BT44" s="2001"/>
      <c r="BU44" s="2001"/>
      <c r="BV44" s="2001"/>
      <c r="BW44" s="2001"/>
      <c r="BX44" s="2001"/>
      <c r="BY44" s="1871"/>
      <c r="BZ44" s="1871"/>
      <c r="CA44" s="1871"/>
      <c r="CB44" s="1871"/>
      <c r="CC44" s="1871"/>
      <c r="CD44" s="1871"/>
      <c r="CE44" s="1871"/>
      <c r="CF44" s="1871"/>
      <c r="CG44" s="1871"/>
      <c r="CH44" s="1871"/>
      <c r="CI44" s="1871"/>
      <c r="CJ44" s="1871"/>
      <c r="CK44" s="1871"/>
      <c r="CL44" s="1871"/>
      <c r="CM44" s="1871"/>
      <c r="CN44" s="1871"/>
      <c r="CO44" s="1871"/>
      <c r="CP44" s="1871"/>
      <c r="CQ44" s="1871"/>
      <c r="CR44" s="1871"/>
      <c r="CS44" s="1871"/>
      <c r="CT44" s="1871"/>
      <c r="CU44" s="1871"/>
      <c r="CV44" s="1871"/>
      <c r="CW44" s="1871"/>
      <c r="CX44" s="1871"/>
      <c r="CY44" s="1871"/>
      <c r="CZ44" s="1871"/>
    </row>
    <row r="45" spans="1:104" s="807" customFormat="1" ht="15" customHeight="1" x14ac:dyDescent="0.2">
      <c r="A45" s="2511" t="s">
        <v>52</v>
      </c>
      <c r="B45" s="1758" t="s">
        <v>49</v>
      </c>
      <c r="C45" s="1417" t="s">
        <v>35</v>
      </c>
      <c r="D45" s="1427" t="s">
        <v>35</v>
      </c>
      <c r="E45" s="1427" t="s">
        <v>35</v>
      </c>
      <c r="F45" s="1427" t="s">
        <v>35</v>
      </c>
      <c r="G45" s="1437" t="s">
        <v>35</v>
      </c>
      <c r="H45" s="1447" t="s">
        <v>35</v>
      </c>
      <c r="I45" s="1427" t="s">
        <v>35</v>
      </c>
      <c r="J45" s="1427" t="s">
        <v>35</v>
      </c>
      <c r="K45" s="1427" t="s">
        <v>35</v>
      </c>
      <c r="L45" s="1457" t="s">
        <v>35</v>
      </c>
      <c r="M45" s="1417" t="s">
        <v>35</v>
      </c>
      <c r="N45" s="1427" t="s">
        <v>35</v>
      </c>
      <c r="O45" s="1427" t="s">
        <v>35</v>
      </c>
      <c r="P45" s="1427" t="s">
        <v>35</v>
      </c>
      <c r="Q45" s="1437" t="s">
        <v>35</v>
      </c>
      <c r="R45" s="1447" t="s">
        <v>35</v>
      </c>
      <c r="S45" s="1457" t="s">
        <v>35</v>
      </c>
      <c r="T45" s="962"/>
      <c r="U45" s="962"/>
      <c r="V45" s="962"/>
      <c r="W45" s="962"/>
      <c r="X45" s="962"/>
      <c r="Y45" s="962"/>
      <c r="Z45" s="962"/>
      <c r="AA45" s="962"/>
      <c r="AB45" s="962"/>
      <c r="AC45" s="962"/>
      <c r="AD45" s="962"/>
      <c r="AE45" s="962"/>
      <c r="AF45" s="962"/>
      <c r="AG45" s="962"/>
      <c r="AH45" s="962"/>
      <c r="AI45" s="962"/>
      <c r="AJ45" s="962"/>
      <c r="AK45" s="962"/>
      <c r="AL45" s="962"/>
      <c r="AM45" s="962"/>
      <c r="AN45" s="962"/>
      <c r="AO45" s="962"/>
      <c r="AP45" s="962"/>
      <c r="AQ45" s="962"/>
      <c r="AR45" s="962"/>
      <c r="AS45" s="962"/>
      <c r="AT45" s="962"/>
      <c r="AU45" s="962"/>
      <c r="AV45" s="962"/>
      <c r="AW45" s="962"/>
      <c r="AX45" s="962"/>
      <c r="AY45" s="962"/>
      <c r="AZ45" s="240"/>
      <c r="BA45" s="2354" t="s">
        <v>52</v>
      </c>
      <c r="BB45" s="165" t="s">
        <v>49</v>
      </c>
      <c r="BC45" s="1479" t="s">
        <v>35</v>
      </c>
      <c r="BD45" s="1498" t="s">
        <v>35</v>
      </c>
      <c r="BE45" s="1498" t="s">
        <v>35</v>
      </c>
      <c r="BF45" s="1498" t="s">
        <v>35</v>
      </c>
      <c r="BG45" s="1518" t="s">
        <v>35</v>
      </c>
      <c r="BH45" s="1538" t="s">
        <v>35</v>
      </c>
      <c r="BI45" s="1498" t="s">
        <v>35</v>
      </c>
      <c r="BJ45" s="1498" t="s">
        <v>35</v>
      </c>
      <c r="BK45" s="1498" t="s">
        <v>35</v>
      </c>
      <c r="BL45" s="1518" t="s">
        <v>35</v>
      </c>
      <c r="BM45" s="1538" t="s">
        <v>35</v>
      </c>
      <c r="BN45" s="1498" t="s">
        <v>35</v>
      </c>
      <c r="BO45" s="1498" t="s">
        <v>35</v>
      </c>
      <c r="BP45" s="1498" t="s">
        <v>35</v>
      </c>
      <c r="BQ45" s="1518" t="s">
        <v>35</v>
      </c>
      <c r="BR45" s="1538" t="s">
        <v>35</v>
      </c>
      <c r="BS45" s="1961" t="s">
        <v>35</v>
      </c>
      <c r="BT45" s="2001"/>
      <c r="BU45" s="2001"/>
      <c r="BV45" s="2001"/>
      <c r="BW45" s="2001"/>
      <c r="BX45" s="2001"/>
      <c r="BY45" s="1871"/>
      <c r="BZ45" s="1871"/>
      <c r="CA45" s="1871"/>
      <c r="CB45" s="1871"/>
      <c r="CC45" s="1871"/>
      <c r="CD45" s="1871"/>
      <c r="CE45" s="1871"/>
      <c r="CF45" s="1871"/>
      <c r="CG45" s="1871"/>
      <c r="CH45" s="1871"/>
      <c r="CI45" s="1871"/>
      <c r="CJ45" s="1871"/>
      <c r="CK45" s="1871"/>
      <c r="CL45" s="1871"/>
      <c r="CM45" s="1871"/>
      <c r="CN45" s="1871"/>
      <c r="CO45" s="1871"/>
      <c r="CP45" s="1871"/>
      <c r="CQ45" s="1871"/>
      <c r="CR45" s="1871"/>
      <c r="CS45" s="1871"/>
      <c r="CT45" s="1871"/>
      <c r="CU45" s="1871"/>
      <c r="CV45" s="1871"/>
      <c r="CW45" s="1871"/>
      <c r="CX45" s="1871"/>
      <c r="CY45" s="1871"/>
      <c r="CZ45" s="1871"/>
    </row>
    <row r="46" spans="1:104" s="807" customFormat="1" ht="15" customHeight="1" x14ac:dyDescent="0.2">
      <c r="A46" s="2511"/>
      <c r="B46" s="1758" t="s">
        <v>48</v>
      </c>
      <c r="C46" s="1417" t="s">
        <v>35</v>
      </c>
      <c r="D46" s="1427" t="s">
        <v>35</v>
      </c>
      <c r="E46" s="1427" t="s">
        <v>35</v>
      </c>
      <c r="F46" s="1427" t="s">
        <v>35</v>
      </c>
      <c r="G46" s="1437" t="s">
        <v>35</v>
      </c>
      <c r="H46" s="1447" t="s">
        <v>35</v>
      </c>
      <c r="I46" s="1427" t="s">
        <v>35</v>
      </c>
      <c r="J46" s="1427" t="s">
        <v>35</v>
      </c>
      <c r="K46" s="1427" t="s">
        <v>35</v>
      </c>
      <c r="L46" s="1457" t="s">
        <v>35</v>
      </c>
      <c r="M46" s="1417" t="s">
        <v>35</v>
      </c>
      <c r="N46" s="1427" t="s">
        <v>35</v>
      </c>
      <c r="O46" s="1427" t="s">
        <v>35</v>
      </c>
      <c r="P46" s="1427" t="s">
        <v>35</v>
      </c>
      <c r="Q46" s="1437" t="s">
        <v>35</v>
      </c>
      <c r="R46" s="1447" t="s">
        <v>35</v>
      </c>
      <c r="S46" s="1457" t="s">
        <v>35</v>
      </c>
      <c r="T46" s="962"/>
      <c r="U46" s="962"/>
      <c r="V46" s="962"/>
      <c r="W46" s="962"/>
      <c r="X46" s="962"/>
      <c r="Y46" s="962"/>
      <c r="Z46" s="962"/>
      <c r="AA46" s="962"/>
      <c r="AB46" s="962"/>
      <c r="AC46" s="962"/>
      <c r="AD46" s="962"/>
      <c r="AE46" s="962"/>
      <c r="AF46" s="962"/>
      <c r="AG46" s="962"/>
      <c r="AH46" s="962"/>
      <c r="AI46" s="962"/>
      <c r="AJ46" s="962"/>
      <c r="AK46" s="962"/>
      <c r="AL46" s="962"/>
      <c r="AM46" s="962"/>
      <c r="AN46" s="962"/>
      <c r="AO46" s="962"/>
      <c r="AP46" s="962"/>
      <c r="AQ46" s="962"/>
      <c r="AR46" s="962"/>
      <c r="AS46" s="962"/>
      <c r="AT46" s="962"/>
      <c r="AU46" s="962"/>
      <c r="AV46" s="962"/>
      <c r="AW46" s="962"/>
      <c r="AX46" s="962"/>
      <c r="AY46" s="962"/>
      <c r="AZ46" s="240"/>
      <c r="BA46" s="2354"/>
      <c r="BB46" s="165" t="s">
        <v>48</v>
      </c>
      <c r="BC46" s="1479" t="s">
        <v>35</v>
      </c>
      <c r="BD46" s="1498" t="s">
        <v>35</v>
      </c>
      <c r="BE46" s="1498" t="s">
        <v>35</v>
      </c>
      <c r="BF46" s="1498" t="s">
        <v>35</v>
      </c>
      <c r="BG46" s="1518" t="s">
        <v>35</v>
      </c>
      <c r="BH46" s="1538" t="s">
        <v>35</v>
      </c>
      <c r="BI46" s="1498" t="s">
        <v>35</v>
      </c>
      <c r="BJ46" s="1498" t="s">
        <v>35</v>
      </c>
      <c r="BK46" s="1498" t="s">
        <v>35</v>
      </c>
      <c r="BL46" s="1518" t="s">
        <v>35</v>
      </c>
      <c r="BM46" s="1538" t="s">
        <v>35</v>
      </c>
      <c r="BN46" s="1498" t="s">
        <v>35</v>
      </c>
      <c r="BO46" s="1498" t="s">
        <v>35</v>
      </c>
      <c r="BP46" s="1498" t="s">
        <v>35</v>
      </c>
      <c r="BQ46" s="1518" t="s">
        <v>35</v>
      </c>
      <c r="BR46" s="1538" t="s">
        <v>35</v>
      </c>
      <c r="BS46" s="1961" t="s">
        <v>35</v>
      </c>
      <c r="BT46" s="2001"/>
      <c r="BU46" s="2001"/>
      <c r="BV46" s="2001"/>
      <c r="BW46" s="2001"/>
      <c r="BX46" s="2001"/>
      <c r="BY46" s="1871"/>
      <c r="BZ46" s="1871"/>
      <c r="CA46" s="1871"/>
      <c r="CB46" s="1871"/>
      <c r="CC46" s="1871"/>
      <c r="CD46" s="1871"/>
      <c r="CE46" s="1871"/>
      <c r="CF46" s="1871"/>
      <c r="CG46" s="1871"/>
      <c r="CH46" s="1871"/>
      <c r="CI46" s="1871"/>
      <c r="CJ46" s="1871"/>
      <c r="CK46" s="1871"/>
      <c r="CL46" s="1871"/>
      <c r="CM46" s="1871"/>
      <c r="CN46" s="1871"/>
      <c r="CO46" s="1871"/>
      <c r="CP46" s="1871"/>
      <c r="CQ46" s="1871"/>
      <c r="CR46" s="1871"/>
      <c r="CS46" s="1871"/>
      <c r="CT46" s="1871"/>
      <c r="CU46" s="1871"/>
      <c r="CV46" s="1871"/>
      <c r="CW46" s="1871"/>
      <c r="CX46" s="1871"/>
      <c r="CY46" s="1871"/>
      <c r="CZ46" s="1871"/>
    </row>
    <row r="47" spans="1:104" s="130" customFormat="1" ht="15" customHeight="1" x14ac:dyDescent="0.2">
      <c r="A47" s="2338" t="s">
        <v>102</v>
      </c>
      <c r="B47" s="291" t="s">
        <v>101</v>
      </c>
      <c r="C47" s="1415" t="s">
        <v>35</v>
      </c>
      <c r="D47" s="1425" t="s">
        <v>35</v>
      </c>
      <c r="E47" s="1425" t="s">
        <v>35</v>
      </c>
      <c r="F47" s="1425" t="s">
        <v>35</v>
      </c>
      <c r="G47" s="1435" t="s">
        <v>35</v>
      </c>
      <c r="H47" s="1445" t="s">
        <v>35</v>
      </c>
      <c r="I47" s="1425" t="s">
        <v>35</v>
      </c>
      <c r="J47" s="1425" t="s">
        <v>35</v>
      </c>
      <c r="K47" s="1425" t="s">
        <v>35</v>
      </c>
      <c r="L47" s="1455" t="s">
        <v>35</v>
      </c>
      <c r="M47" s="1463" t="s">
        <v>35</v>
      </c>
      <c r="N47" s="1425" t="s">
        <v>35</v>
      </c>
      <c r="O47" s="1425" t="s">
        <v>35</v>
      </c>
      <c r="P47" s="1425" t="s">
        <v>35</v>
      </c>
      <c r="Q47" s="1435" t="s">
        <v>35</v>
      </c>
      <c r="R47" s="1445" t="s">
        <v>35</v>
      </c>
      <c r="S47" s="1920" t="s">
        <v>35</v>
      </c>
      <c r="T47" s="1951"/>
      <c r="U47" s="1951"/>
      <c r="V47" s="1951"/>
      <c r="W47" s="1951"/>
      <c r="X47" s="1951"/>
      <c r="Y47" s="1860"/>
      <c r="Z47" s="1860"/>
      <c r="AA47" s="1860"/>
      <c r="AB47" s="1860"/>
      <c r="AC47" s="1860"/>
      <c r="AD47" s="1860"/>
      <c r="AE47" s="1860"/>
      <c r="AF47" s="1860"/>
      <c r="AG47" s="1860"/>
      <c r="AH47" s="1860"/>
      <c r="AI47" s="1860"/>
      <c r="AJ47" s="1860"/>
      <c r="AK47" s="1860"/>
      <c r="AL47" s="1860"/>
      <c r="AM47" s="1860"/>
      <c r="AN47" s="1860"/>
      <c r="AO47" s="1860"/>
      <c r="AP47" s="1860"/>
      <c r="AQ47" s="1860"/>
      <c r="AR47" s="1860"/>
      <c r="AS47" s="1860"/>
      <c r="AT47" s="1860"/>
      <c r="AU47" s="1860"/>
      <c r="AV47" s="1860"/>
      <c r="AW47" s="1860"/>
      <c r="AX47" s="1860"/>
      <c r="AY47" s="1860"/>
      <c r="AZ47" s="239"/>
      <c r="BA47" s="2354" t="s">
        <v>102</v>
      </c>
      <c r="BB47" s="165" t="s">
        <v>101</v>
      </c>
      <c r="BC47" s="1479" t="s">
        <v>35</v>
      </c>
      <c r="BD47" s="1498" t="s">
        <v>35</v>
      </c>
      <c r="BE47" s="1498" t="s">
        <v>35</v>
      </c>
      <c r="BF47" s="1498" t="s">
        <v>35</v>
      </c>
      <c r="BG47" s="1518" t="s">
        <v>35</v>
      </c>
      <c r="BH47" s="1538" t="s">
        <v>35</v>
      </c>
      <c r="BI47" s="1498" t="s">
        <v>35</v>
      </c>
      <c r="BJ47" s="1498" t="s">
        <v>35</v>
      </c>
      <c r="BK47" s="1498" t="s">
        <v>35</v>
      </c>
      <c r="BL47" s="1518" t="s">
        <v>35</v>
      </c>
      <c r="BM47" s="1538" t="s">
        <v>35</v>
      </c>
      <c r="BN47" s="1498" t="s">
        <v>35</v>
      </c>
      <c r="BO47" s="1498" t="s">
        <v>35</v>
      </c>
      <c r="BP47" s="1498" t="s">
        <v>35</v>
      </c>
      <c r="BQ47" s="1518" t="s">
        <v>35</v>
      </c>
      <c r="BR47" s="1538" t="s">
        <v>35</v>
      </c>
      <c r="BS47" s="1961" t="s">
        <v>35</v>
      </c>
      <c r="BT47" s="2001"/>
      <c r="BU47" s="2001"/>
      <c r="BV47" s="2001"/>
      <c r="BW47" s="2001"/>
      <c r="BX47" s="2001"/>
      <c r="BY47" s="1871"/>
      <c r="BZ47" s="1871"/>
      <c r="CA47" s="1871"/>
      <c r="CB47" s="1871"/>
      <c r="CC47" s="1871"/>
      <c r="CD47" s="1871"/>
      <c r="CE47" s="1871"/>
      <c r="CF47" s="1871"/>
      <c r="CG47" s="1871"/>
      <c r="CH47" s="1871"/>
      <c r="CI47" s="1871"/>
      <c r="CJ47" s="1871"/>
      <c r="CK47" s="1871"/>
      <c r="CL47" s="1871"/>
      <c r="CM47" s="1871"/>
      <c r="CN47" s="1871"/>
      <c r="CO47" s="1871"/>
      <c r="CP47" s="1871"/>
      <c r="CQ47" s="1871"/>
      <c r="CR47" s="1871"/>
      <c r="CS47" s="1871"/>
      <c r="CT47" s="1871"/>
      <c r="CU47" s="1871"/>
      <c r="CV47" s="1871"/>
      <c r="CW47" s="1871"/>
      <c r="CX47" s="1871"/>
      <c r="CY47" s="1871"/>
      <c r="CZ47" s="1871"/>
    </row>
    <row r="48" spans="1:104" s="130" customFormat="1" ht="15" customHeight="1" x14ac:dyDescent="0.2">
      <c r="A48" s="2338"/>
      <c r="B48" s="291" t="s">
        <v>100</v>
      </c>
      <c r="C48" s="1415" t="s">
        <v>35</v>
      </c>
      <c r="D48" s="1425" t="s">
        <v>35</v>
      </c>
      <c r="E48" s="1425" t="s">
        <v>35</v>
      </c>
      <c r="F48" s="1425" t="s">
        <v>35</v>
      </c>
      <c r="G48" s="1435" t="s">
        <v>35</v>
      </c>
      <c r="H48" s="1445" t="s">
        <v>35</v>
      </c>
      <c r="I48" s="1425" t="s">
        <v>35</v>
      </c>
      <c r="J48" s="1425" t="s">
        <v>35</v>
      </c>
      <c r="K48" s="1425" t="s">
        <v>35</v>
      </c>
      <c r="L48" s="1455" t="s">
        <v>35</v>
      </c>
      <c r="M48" s="1463" t="s">
        <v>35</v>
      </c>
      <c r="N48" s="1425" t="s">
        <v>35</v>
      </c>
      <c r="O48" s="1425" t="s">
        <v>35</v>
      </c>
      <c r="P48" s="1425" t="s">
        <v>35</v>
      </c>
      <c r="Q48" s="1435" t="s">
        <v>35</v>
      </c>
      <c r="R48" s="1445" t="s">
        <v>35</v>
      </c>
      <c r="S48" s="1920" t="s">
        <v>35</v>
      </c>
      <c r="T48" s="1951"/>
      <c r="U48" s="1951"/>
      <c r="V48" s="1951"/>
      <c r="W48" s="1951"/>
      <c r="X48" s="1951"/>
      <c r="Y48" s="1860"/>
      <c r="Z48" s="1860"/>
      <c r="AA48" s="1860"/>
      <c r="AB48" s="1860"/>
      <c r="AC48" s="1860"/>
      <c r="AD48" s="1860"/>
      <c r="AE48" s="1860"/>
      <c r="AF48" s="1860"/>
      <c r="AG48" s="1860"/>
      <c r="AH48" s="1860"/>
      <c r="AI48" s="1860"/>
      <c r="AJ48" s="1860"/>
      <c r="AK48" s="1860"/>
      <c r="AL48" s="1860"/>
      <c r="AM48" s="1860"/>
      <c r="AN48" s="1860"/>
      <c r="AO48" s="1860"/>
      <c r="AP48" s="1860"/>
      <c r="AQ48" s="1860"/>
      <c r="AR48" s="1860"/>
      <c r="AS48" s="1860"/>
      <c r="AT48" s="1860"/>
      <c r="AU48" s="1860"/>
      <c r="AV48" s="1860"/>
      <c r="AW48" s="1860"/>
      <c r="AX48" s="1860"/>
      <c r="AY48" s="1860"/>
      <c r="AZ48" s="239"/>
      <c r="BA48" s="2354"/>
      <c r="BB48" s="165" t="s">
        <v>100</v>
      </c>
      <c r="BC48" s="1479" t="s">
        <v>35</v>
      </c>
      <c r="BD48" s="1498" t="s">
        <v>35</v>
      </c>
      <c r="BE48" s="1498" t="s">
        <v>35</v>
      </c>
      <c r="BF48" s="1498" t="s">
        <v>35</v>
      </c>
      <c r="BG48" s="1518" t="s">
        <v>35</v>
      </c>
      <c r="BH48" s="1538" t="s">
        <v>35</v>
      </c>
      <c r="BI48" s="1498" t="s">
        <v>35</v>
      </c>
      <c r="BJ48" s="1498" t="s">
        <v>35</v>
      </c>
      <c r="BK48" s="1498" t="s">
        <v>35</v>
      </c>
      <c r="BL48" s="1518" t="s">
        <v>35</v>
      </c>
      <c r="BM48" s="1538" t="s">
        <v>35</v>
      </c>
      <c r="BN48" s="1498" t="s">
        <v>35</v>
      </c>
      <c r="BO48" s="1498" t="s">
        <v>35</v>
      </c>
      <c r="BP48" s="1498" t="s">
        <v>35</v>
      </c>
      <c r="BQ48" s="1518" t="s">
        <v>35</v>
      </c>
      <c r="BR48" s="1538" t="s">
        <v>35</v>
      </c>
      <c r="BS48" s="1961" t="s">
        <v>35</v>
      </c>
      <c r="BT48" s="2001"/>
      <c r="BU48" s="2001"/>
      <c r="BV48" s="2001"/>
      <c r="BW48" s="2001"/>
      <c r="BX48" s="2001"/>
      <c r="BY48" s="1871"/>
      <c r="BZ48" s="1871"/>
      <c r="CA48" s="1871"/>
      <c r="CB48" s="1871"/>
      <c r="CC48" s="1871"/>
      <c r="CD48" s="1871"/>
      <c r="CE48" s="1871"/>
      <c r="CF48" s="1871"/>
      <c r="CG48" s="1871"/>
      <c r="CH48" s="1871"/>
      <c r="CI48" s="1871"/>
      <c r="CJ48" s="1871"/>
      <c r="CK48" s="1871"/>
      <c r="CL48" s="1871"/>
      <c r="CM48" s="1871"/>
      <c r="CN48" s="1871"/>
      <c r="CO48" s="1871"/>
      <c r="CP48" s="1871"/>
      <c r="CQ48" s="1871"/>
      <c r="CR48" s="1871"/>
      <c r="CS48" s="1871"/>
      <c r="CT48" s="1871"/>
      <c r="CU48" s="1871"/>
      <c r="CV48" s="1871"/>
      <c r="CW48" s="1871"/>
      <c r="CX48" s="1871"/>
      <c r="CY48" s="1871"/>
      <c r="CZ48" s="1871"/>
    </row>
    <row r="49" spans="1:104" s="130" customFormat="1" ht="15" customHeight="1" x14ac:dyDescent="0.2">
      <c r="A49" s="2338"/>
      <c r="B49" s="291" t="s">
        <v>68</v>
      </c>
      <c r="C49" s="1415" t="s">
        <v>35</v>
      </c>
      <c r="D49" s="1425" t="s">
        <v>35</v>
      </c>
      <c r="E49" s="1425" t="s">
        <v>35</v>
      </c>
      <c r="F49" s="1425" t="s">
        <v>35</v>
      </c>
      <c r="G49" s="1435" t="s">
        <v>35</v>
      </c>
      <c r="H49" s="1445" t="s">
        <v>35</v>
      </c>
      <c r="I49" s="1425" t="s">
        <v>35</v>
      </c>
      <c r="J49" s="1425" t="s">
        <v>35</v>
      </c>
      <c r="K49" s="1425" t="s">
        <v>35</v>
      </c>
      <c r="L49" s="1455" t="s">
        <v>35</v>
      </c>
      <c r="M49" s="1463" t="s">
        <v>35</v>
      </c>
      <c r="N49" s="1425" t="s">
        <v>35</v>
      </c>
      <c r="O49" s="1425" t="s">
        <v>35</v>
      </c>
      <c r="P49" s="1425" t="s">
        <v>35</v>
      </c>
      <c r="Q49" s="1435" t="s">
        <v>35</v>
      </c>
      <c r="R49" s="1445" t="s">
        <v>35</v>
      </c>
      <c r="S49" s="1920" t="s">
        <v>35</v>
      </c>
      <c r="T49" s="1951"/>
      <c r="U49" s="1951"/>
      <c r="V49" s="1951"/>
      <c r="W49" s="1951"/>
      <c r="X49" s="1951"/>
      <c r="Y49" s="1860"/>
      <c r="Z49" s="1860"/>
      <c r="AA49" s="1860"/>
      <c r="AB49" s="1860"/>
      <c r="AC49" s="1860"/>
      <c r="AD49" s="1860"/>
      <c r="AE49" s="1860"/>
      <c r="AF49" s="1860"/>
      <c r="AG49" s="1860"/>
      <c r="AH49" s="1860"/>
      <c r="AI49" s="1860"/>
      <c r="AJ49" s="1860"/>
      <c r="AK49" s="1860"/>
      <c r="AL49" s="1860"/>
      <c r="AM49" s="1860"/>
      <c r="AN49" s="1860"/>
      <c r="AO49" s="1860"/>
      <c r="AP49" s="1860"/>
      <c r="AQ49" s="1860"/>
      <c r="AR49" s="1860"/>
      <c r="AS49" s="1860"/>
      <c r="AT49" s="1860"/>
      <c r="AU49" s="1860"/>
      <c r="AV49" s="1860"/>
      <c r="AW49" s="1860"/>
      <c r="AX49" s="1860"/>
      <c r="AY49" s="1860"/>
      <c r="AZ49" s="239"/>
      <c r="BA49" s="2354"/>
      <c r="BB49" s="165" t="s">
        <v>68</v>
      </c>
      <c r="BC49" s="1479" t="s">
        <v>35</v>
      </c>
      <c r="BD49" s="1498" t="s">
        <v>35</v>
      </c>
      <c r="BE49" s="1498" t="s">
        <v>35</v>
      </c>
      <c r="BF49" s="1498" t="s">
        <v>35</v>
      </c>
      <c r="BG49" s="1518" t="s">
        <v>35</v>
      </c>
      <c r="BH49" s="1538" t="s">
        <v>35</v>
      </c>
      <c r="BI49" s="1498" t="s">
        <v>35</v>
      </c>
      <c r="BJ49" s="1498" t="s">
        <v>35</v>
      </c>
      <c r="BK49" s="1498" t="s">
        <v>35</v>
      </c>
      <c r="BL49" s="1518" t="s">
        <v>35</v>
      </c>
      <c r="BM49" s="1538" t="s">
        <v>35</v>
      </c>
      <c r="BN49" s="1498" t="s">
        <v>35</v>
      </c>
      <c r="BO49" s="1498" t="s">
        <v>35</v>
      </c>
      <c r="BP49" s="1498" t="s">
        <v>35</v>
      </c>
      <c r="BQ49" s="1518" t="s">
        <v>35</v>
      </c>
      <c r="BR49" s="1538" t="s">
        <v>35</v>
      </c>
      <c r="BS49" s="1961" t="s">
        <v>35</v>
      </c>
      <c r="BT49" s="2001"/>
      <c r="BU49" s="2001"/>
      <c r="BV49" s="2001"/>
      <c r="BW49" s="2001"/>
      <c r="BX49" s="2001"/>
      <c r="BY49" s="1871"/>
      <c r="BZ49" s="1871"/>
      <c r="CA49" s="1871"/>
      <c r="CB49" s="1871"/>
      <c r="CC49" s="1871"/>
      <c r="CD49" s="1871"/>
      <c r="CE49" s="1871"/>
      <c r="CF49" s="1871"/>
      <c r="CG49" s="1871"/>
      <c r="CH49" s="1871"/>
      <c r="CI49" s="1871"/>
      <c r="CJ49" s="1871"/>
      <c r="CK49" s="1871"/>
      <c r="CL49" s="1871"/>
      <c r="CM49" s="1871"/>
      <c r="CN49" s="1871"/>
      <c r="CO49" s="1871"/>
      <c r="CP49" s="1871"/>
      <c r="CQ49" s="1871"/>
      <c r="CR49" s="1871"/>
      <c r="CS49" s="1871"/>
      <c r="CT49" s="1871"/>
      <c r="CU49" s="1871"/>
      <c r="CV49" s="1871"/>
      <c r="CW49" s="1871"/>
      <c r="CX49" s="1871"/>
      <c r="CY49" s="1871"/>
      <c r="CZ49" s="1871"/>
    </row>
    <row r="50" spans="1:104" s="130" customFormat="1" ht="15" customHeight="1" x14ac:dyDescent="0.2">
      <c r="A50" s="2338" t="s">
        <v>103</v>
      </c>
      <c r="B50" s="291" t="s">
        <v>101</v>
      </c>
      <c r="C50" s="1415" t="s">
        <v>35</v>
      </c>
      <c r="D50" s="1425" t="s">
        <v>35</v>
      </c>
      <c r="E50" s="1425" t="s">
        <v>35</v>
      </c>
      <c r="F50" s="1425" t="s">
        <v>35</v>
      </c>
      <c r="G50" s="1435" t="s">
        <v>35</v>
      </c>
      <c r="H50" s="1445" t="s">
        <v>35</v>
      </c>
      <c r="I50" s="1425" t="s">
        <v>35</v>
      </c>
      <c r="J50" s="1425" t="s">
        <v>35</v>
      </c>
      <c r="K50" s="1425" t="s">
        <v>35</v>
      </c>
      <c r="L50" s="1455" t="s">
        <v>35</v>
      </c>
      <c r="M50" s="1463" t="s">
        <v>35</v>
      </c>
      <c r="N50" s="1425" t="s">
        <v>35</v>
      </c>
      <c r="O50" s="1425" t="s">
        <v>35</v>
      </c>
      <c r="P50" s="1425" t="s">
        <v>35</v>
      </c>
      <c r="Q50" s="1435" t="s">
        <v>35</v>
      </c>
      <c r="R50" s="1445" t="s">
        <v>35</v>
      </c>
      <c r="S50" s="1920" t="s">
        <v>35</v>
      </c>
      <c r="T50" s="1951"/>
      <c r="U50" s="1951"/>
      <c r="V50" s="1951"/>
      <c r="W50" s="1951"/>
      <c r="X50" s="1951"/>
      <c r="Y50" s="1860"/>
      <c r="Z50" s="1860"/>
      <c r="AA50" s="1860"/>
      <c r="AB50" s="1860"/>
      <c r="AC50" s="1860"/>
      <c r="AD50" s="1860"/>
      <c r="AE50" s="1860"/>
      <c r="AF50" s="1860"/>
      <c r="AG50" s="1860"/>
      <c r="AH50" s="1860"/>
      <c r="AI50" s="1860"/>
      <c r="AJ50" s="1860"/>
      <c r="AK50" s="1860"/>
      <c r="AL50" s="1860"/>
      <c r="AM50" s="1860"/>
      <c r="AN50" s="1860"/>
      <c r="AO50" s="1860"/>
      <c r="AP50" s="1860"/>
      <c r="AQ50" s="1860"/>
      <c r="AR50" s="1860"/>
      <c r="AS50" s="1860"/>
      <c r="AT50" s="1860"/>
      <c r="AU50" s="1860"/>
      <c r="AV50" s="1860"/>
      <c r="AW50" s="1860"/>
      <c r="AX50" s="1860"/>
      <c r="AY50" s="1860"/>
      <c r="AZ50" s="239"/>
      <c r="BA50" s="2354" t="s">
        <v>103</v>
      </c>
      <c r="BB50" s="165" t="s">
        <v>101</v>
      </c>
      <c r="BC50" s="1479" t="s">
        <v>35</v>
      </c>
      <c r="BD50" s="1498" t="s">
        <v>35</v>
      </c>
      <c r="BE50" s="1498" t="s">
        <v>35</v>
      </c>
      <c r="BF50" s="1498" t="s">
        <v>35</v>
      </c>
      <c r="BG50" s="1518" t="s">
        <v>35</v>
      </c>
      <c r="BH50" s="1538" t="s">
        <v>35</v>
      </c>
      <c r="BI50" s="1498" t="s">
        <v>35</v>
      </c>
      <c r="BJ50" s="1498" t="s">
        <v>35</v>
      </c>
      <c r="BK50" s="1498" t="s">
        <v>35</v>
      </c>
      <c r="BL50" s="1518" t="s">
        <v>35</v>
      </c>
      <c r="BM50" s="1538" t="s">
        <v>35</v>
      </c>
      <c r="BN50" s="1498" t="s">
        <v>35</v>
      </c>
      <c r="BO50" s="1498" t="s">
        <v>35</v>
      </c>
      <c r="BP50" s="1498" t="s">
        <v>35</v>
      </c>
      <c r="BQ50" s="1518" t="s">
        <v>35</v>
      </c>
      <c r="BR50" s="1538" t="s">
        <v>35</v>
      </c>
      <c r="BS50" s="1961" t="s">
        <v>35</v>
      </c>
      <c r="BT50" s="2001"/>
      <c r="BU50" s="2001"/>
      <c r="BV50" s="2001"/>
      <c r="BW50" s="2001"/>
      <c r="BX50" s="2001"/>
      <c r="BY50" s="1871"/>
      <c r="BZ50" s="1871"/>
      <c r="CA50" s="1871"/>
      <c r="CB50" s="1871"/>
      <c r="CC50" s="1871"/>
      <c r="CD50" s="1871"/>
      <c r="CE50" s="1871"/>
      <c r="CF50" s="1871"/>
      <c r="CG50" s="1871"/>
      <c r="CH50" s="1871"/>
      <c r="CI50" s="1871"/>
      <c r="CJ50" s="1871"/>
      <c r="CK50" s="1871"/>
      <c r="CL50" s="1871"/>
      <c r="CM50" s="1871"/>
      <c r="CN50" s="1871"/>
      <c r="CO50" s="1871"/>
      <c r="CP50" s="1871"/>
      <c r="CQ50" s="1871"/>
      <c r="CR50" s="1871"/>
      <c r="CS50" s="1871"/>
      <c r="CT50" s="1871"/>
      <c r="CU50" s="1871"/>
      <c r="CV50" s="1871"/>
      <c r="CW50" s="1871"/>
      <c r="CX50" s="1871"/>
      <c r="CY50" s="1871"/>
      <c r="CZ50" s="1871"/>
    </row>
    <row r="51" spans="1:104" s="130" customFormat="1" ht="15" customHeight="1" x14ac:dyDescent="0.2">
      <c r="A51" s="2338"/>
      <c r="B51" s="291" t="s">
        <v>100</v>
      </c>
      <c r="C51" s="1415" t="s">
        <v>35</v>
      </c>
      <c r="D51" s="1425" t="s">
        <v>35</v>
      </c>
      <c r="E51" s="1425" t="s">
        <v>35</v>
      </c>
      <c r="F51" s="1425" t="s">
        <v>35</v>
      </c>
      <c r="G51" s="1435" t="s">
        <v>35</v>
      </c>
      <c r="H51" s="1445" t="s">
        <v>35</v>
      </c>
      <c r="I51" s="1425" t="s">
        <v>35</v>
      </c>
      <c r="J51" s="1425" t="s">
        <v>35</v>
      </c>
      <c r="K51" s="1425" t="s">
        <v>35</v>
      </c>
      <c r="L51" s="1455" t="s">
        <v>35</v>
      </c>
      <c r="M51" s="1463" t="s">
        <v>35</v>
      </c>
      <c r="N51" s="1425" t="s">
        <v>35</v>
      </c>
      <c r="O51" s="1425" t="s">
        <v>35</v>
      </c>
      <c r="P51" s="1425" t="s">
        <v>35</v>
      </c>
      <c r="Q51" s="1435" t="s">
        <v>35</v>
      </c>
      <c r="R51" s="1445" t="s">
        <v>35</v>
      </c>
      <c r="S51" s="1920" t="s">
        <v>35</v>
      </c>
      <c r="T51" s="1951"/>
      <c r="U51" s="1951"/>
      <c r="V51" s="1951"/>
      <c r="W51" s="1951"/>
      <c r="X51" s="1951"/>
      <c r="Y51" s="1860"/>
      <c r="Z51" s="1860"/>
      <c r="AA51" s="1860"/>
      <c r="AB51" s="1860"/>
      <c r="AC51" s="1860"/>
      <c r="AD51" s="1860"/>
      <c r="AE51" s="1860"/>
      <c r="AF51" s="1860"/>
      <c r="AG51" s="1860"/>
      <c r="AH51" s="1860"/>
      <c r="AI51" s="1860"/>
      <c r="AJ51" s="1860"/>
      <c r="AK51" s="1860"/>
      <c r="AL51" s="1860"/>
      <c r="AM51" s="1860"/>
      <c r="AN51" s="1860"/>
      <c r="AO51" s="1860"/>
      <c r="AP51" s="1860"/>
      <c r="AQ51" s="1860"/>
      <c r="AR51" s="1860"/>
      <c r="AS51" s="1860"/>
      <c r="AT51" s="1860"/>
      <c r="AU51" s="1860"/>
      <c r="AV51" s="1860"/>
      <c r="AW51" s="1860"/>
      <c r="AX51" s="1860"/>
      <c r="AY51" s="1860"/>
      <c r="AZ51" s="239"/>
      <c r="BA51" s="2354"/>
      <c r="BB51" s="165" t="s">
        <v>100</v>
      </c>
      <c r="BC51" s="1479" t="s">
        <v>35</v>
      </c>
      <c r="BD51" s="1498" t="s">
        <v>35</v>
      </c>
      <c r="BE51" s="1498" t="s">
        <v>35</v>
      </c>
      <c r="BF51" s="1498" t="s">
        <v>35</v>
      </c>
      <c r="BG51" s="1518" t="s">
        <v>35</v>
      </c>
      <c r="BH51" s="1538" t="s">
        <v>35</v>
      </c>
      <c r="BI51" s="1498" t="s">
        <v>35</v>
      </c>
      <c r="BJ51" s="1498" t="s">
        <v>35</v>
      </c>
      <c r="BK51" s="1498" t="s">
        <v>35</v>
      </c>
      <c r="BL51" s="1518" t="s">
        <v>35</v>
      </c>
      <c r="BM51" s="1538" t="s">
        <v>35</v>
      </c>
      <c r="BN51" s="1498" t="s">
        <v>35</v>
      </c>
      <c r="BO51" s="1498" t="s">
        <v>35</v>
      </c>
      <c r="BP51" s="1498" t="s">
        <v>35</v>
      </c>
      <c r="BQ51" s="1518" t="s">
        <v>35</v>
      </c>
      <c r="BR51" s="1538" t="s">
        <v>35</v>
      </c>
      <c r="BS51" s="1961" t="s">
        <v>35</v>
      </c>
      <c r="BT51" s="2001"/>
      <c r="BU51" s="2001"/>
      <c r="BV51" s="2001"/>
      <c r="BW51" s="2001"/>
      <c r="BX51" s="2001"/>
      <c r="BY51" s="1871"/>
      <c r="BZ51" s="1871"/>
      <c r="CA51" s="1871"/>
      <c r="CB51" s="1871"/>
      <c r="CC51" s="1871"/>
      <c r="CD51" s="1871"/>
      <c r="CE51" s="1871"/>
      <c r="CF51" s="1871"/>
      <c r="CG51" s="1871"/>
      <c r="CH51" s="1871"/>
      <c r="CI51" s="1871"/>
      <c r="CJ51" s="1871"/>
      <c r="CK51" s="1871"/>
      <c r="CL51" s="1871"/>
      <c r="CM51" s="1871"/>
      <c r="CN51" s="1871"/>
      <c r="CO51" s="1871"/>
      <c r="CP51" s="1871"/>
      <c r="CQ51" s="1871"/>
      <c r="CR51" s="1871"/>
      <c r="CS51" s="1871"/>
      <c r="CT51" s="1871"/>
      <c r="CU51" s="1871"/>
      <c r="CV51" s="1871"/>
      <c r="CW51" s="1871"/>
      <c r="CX51" s="1871"/>
      <c r="CY51" s="1871"/>
      <c r="CZ51" s="1871"/>
    </row>
    <row r="52" spans="1:104" s="130" customFormat="1" ht="15" customHeight="1" x14ac:dyDescent="0.2">
      <c r="A52" s="2338"/>
      <c r="B52" s="291" t="s">
        <v>68</v>
      </c>
      <c r="C52" s="1415" t="s">
        <v>35</v>
      </c>
      <c r="D52" s="1425" t="s">
        <v>35</v>
      </c>
      <c r="E52" s="1425" t="s">
        <v>35</v>
      </c>
      <c r="F52" s="1425" t="s">
        <v>35</v>
      </c>
      <c r="G52" s="1435" t="s">
        <v>35</v>
      </c>
      <c r="H52" s="1445" t="s">
        <v>35</v>
      </c>
      <c r="I52" s="1425" t="s">
        <v>35</v>
      </c>
      <c r="J52" s="1425" t="s">
        <v>35</v>
      </c>
      <c r="K52" s="1425" t="s">
        <v>35</v>
      </c>
      <c r="L52" s="1455" t="s">
        <v>35</v>
      </c>
      <c r="M52" s="1463" t="s">
        <v>35</v>
      </c>
      <c r="N52" s="1425" t="s">
        <v>35</v>
      </c>
      <c r="O52" s="1425" t="s">
        <v>35</v>
      </c>
      <c r="P52" s="1425" t="s">
        <v>35</v>
      </c>
      <c r="Q52" s="1435" t="s">
        <v>35</v>
      </c>
      <c r="R52" s="1445" t="s">
        <v>35</v>
      </c>
      <c r="S52" s="1920" t="s">
        <v>35</v>
      </c>
      <c r="T52" s="1951"/>
      <c r="U52" s="1951"/>
      <c r="V52" s="1951"/>
      <c r="W52" s="1951"/>
      <c r="X52" s="1951"/>
      <c r="Y52" s="1860"/>
      <c r="Z52" s="1860"/>
      <c r="AA52" s="1860"/>
      <c r="AB52" s="1860"/>
      <c r="AC52" s="1860"/>
      <c r="AD52" s="1860"/>
      <c r="AE52" s="1860"/>
      <c r="AF52" s="1860"/>
      <c r="AG52" s="1860"/>
      <c r="AH52" s="1860"/>
      <c r="AI52" s="1860"/>
      <c r="AJ52" s="1860"/>
      <c r="AK52" s="1860"/>
      <c r="AL52" s="1860"/>
      <c r="AM52" s="1860"/>
      <c r="AN52" s="1860"/>
      <c r="AO52" s="1860"/>
      <c r="AP52" s="1860"/>
      <c r="AQ52" s="1860"/>
      <c r="AR52" s="1860"/>
      <c r="AS52" s="1860"/>
      <c r="AT52" s="1860"/>
      <c r="AU52" s="1860"/>
      <c r="AV52" s="1860"/>
      <c r="AW52" s="1860"/>
      <c r="AX52" s="1860"/>
      <c r="AY52" s="1860"/>
      <c r="AZ52" s="239"/>
      <c r="BA52" s="2354"/>
      <c r="BB52" s="165" t="s">
        <v>68</v>
      </c>
      <c r="BC52" s="1479" t="s">
        <v>35</v>
      </c>
      <c r="BD52" s="1498" t="s">
        <v>35</v>
      </c>
      <c r="BE52" s="1498" t="s">
        <v>35</v>
      </c>
      <c r="BF52" s="1498" t="s">
        <v>35</v>
      </c>
      <c r="BG52" s="1518" t="s">
        <v>35</v>
      </c>
      <c r="BH52" s="1538" t="s">
        <v>35</v>
      </c>
      <c r="BI52" s="1498" t="s">
        <v>35</v>
      </c>
      <c r="BJ52" s="1498" t="s">
        <v>35</v>
      </c>
      <c r="BK52" s="1498" t="s">
        <v>35</v>
      </c>
      <c r="BL52" s="1518" t="s">
        <v>35</v>
      </c>
      <c r="BM52" s="1538" t="s">
        <v>35</v>
      </c>
      <c r="BN52" s="1498" t="s">
        <v>35</v>
      </c>
      <c r="BO52" s="1498" t="s">
        <v>35</v>
      </c>
      <c r="BP52" s="1498" t="s">
        <v>35</v>
      </c>
      <c r="BQ52" s="1518" t="s">
        <v>35</v>
      </c>
      <c r="BR52" s="1538" t="s">
        <v>35</v>
      </c>
      <c r="BS52" s="1961" t="s">
        <v>35</v>
      </c>
      <c r="BT52" s="2001"/>
      <c r="BU52" s="2001"/>
      <c r="BV52" s="2001"/>
      <c r="BW52" s="2001"/>
      <c r="BX52" s="2001"/>
      <c r="BY52" s="1871"/>
      <c r="BZ52" s="1871"/>
      <c r="CA52" s="1871"/>
      <c r="CB52" s="1871"/>
      <c r="CC52" s="1871"/>
      <c r="CD52" s="1871"/>
      <c r="CE52" s="1871"/>
      <c r="CF52" s="1871"/>
      <c r="CG52" s="1871"/>
      <c r="CH52" s="1871"/>
      <c r="CI52" s="1871"/>
      <c r="CJ52" s="1871"/>
      <c r="CK52" s="1871"/>
      <c r="CL52" s="1871"/>
      <c r="CM52" s="1871"/>
      <c r="CN52" s="1871"/>
      <c r="CO52" s="1871"/>
      <c r="CP52" s="1871"/>
      <c r="CQ52" s="1871"/>
      <c r="CR52" s="1871"/>
      <c r="CS52" s="1871"/>
      <c r="CT52" s="1871"/>
      <c r="CU52" s="1871"/>
      <c r="CV52" s="1871"/>
      <c r="CW52" s="1871"/>
      <c r="CX52" s="1871"/>
      <c r="CY52" s="1871"/>
      <c r="CZ52" s="1871"/>
    </row>
    <row r="53" spans="1:104" s="130" customFormat="1" ht="15" customHeight="1" x14ac:dyDescent="0.2">
      <c r="A53" s="2338" t="s">
        <v>106</v>
      </c>
      <c r="B53" s="291" t="s">
        <v>101</v>
      </c>
      <c r="C53" s="1415" t="s">
        <v>35</v>
      </c>
      <c r="D53" s="1425" t="s">
        <v>35</v>
      </c>
      <c r="E53" s="1425" t="s">
        <v>35</v>
      </c>
      <c r="F53" s="1425" t="s">
        <v>35</v>
      </c>
      <c r="G53" s="1435" t="s">
        <v>35</v>
      </c>
      <c r="H53" s="1445" t="s">
        <v>35</v>
      </c>
      <c r="I53" s="1425" t="s">
        <v>35</v>
      </c>
      <c r="J53" s="1425" t="s">
        <v>35</v>
      </c>
      <c r="K53" s="1425" t="s">
        <v>35</v>
      </c>
      <c r="L53" s="1455" t="s">
        <v>35</v>
      </c>
      <c r="M53" s="1463" t="s">
        <v>35</v>
      </c>
      <c r="N53" s="1425" t="s">
        <v>35</v>
      </c>
      <c r="O53" s="1425" t="s">
        <v>35</v>
      </c>
      <c r="P53" s="1425" t="s">
        <v>35</v>
      </c>
      <c r="Q53" s="1435" t="s">
        <v>35</v>
      </c>
      <c r="R53" s="1445" t="s">
        <v>35</v>
      </c>
      <c r="S53" s="1920" t="s">
        <v>35</v>
      </c>
      <c r="T53" s="1951"/>
      <c r="U53" s="1951"/>
      <c r="V53" s="1951"/>
      <c r="W53" s="1951"/>
      <c r="X53" s="1951"/>
      <c r="Y53" s="1860"/>
      <c r="Z53" s="1860"/>
      <c r="AA53" s="1860"/>
      <c r="AB53" s="1860"/>
      <c r="AC53" s="1860"/>
      <c r="AD53" s="1860"/>
      <c r="AE53" s="1860"/>
      <c r="AF53" s="1860"/>
      <c r="AG53" s="1860"/>
      <c r="AH53" s="1860"/>
      <c r="AI53" s="1860"/>
      <c r="AJ53" s="1860"/>
      <c r="AK53" s="1860"/>
      <c r="AL53" s="1860"/>
      <c r="AM53" s="1860"/>
      <c r="AN53" s="1860"/>
      <c r="AO53" s="1860"/>
      <c r="AP53" s="1860"/>
      <c r="AQ53" s="1860"/>
      <c r="AR53" s="1860"/>
      <c r="AS53" s="1860"/>
      <c r="AT53" s="1860"/>
      <c r="AU53" s="1860"/>
      <c r="AV53" s="1860"/>
      <c r="AW53" s="1860"/>
      <c r="AX53" s="1860"/>
      <c r="AY53" s="1860"/>
      <c r="AZ53" s="239"/>
      <c r="BA53" s="2354" t="s">
        <v>106</v>
      </c>
      <c r="BB53" s="165" t="s">
        <v>101</v>
      </c>
      <c r="BC53" s="1479" t="s">
        <v>35</v>
      </c>
      <c r="BD53" s="1498" t="s">
        <v>35</v>
      </c>
      <c r="BE53" s="1498" t="s">
        <v>35</v>
      </c>
      <c r="BF53" s="1498" t="s">
        <v>35</v>
      </c>
      <c r="BG53" s="1518" t="s">
        <v>35</v>
      </c>
      <c r="BH53" s="1538" t="s">
        <v>35</v>
      </c>
      <c r="BI53" s="1498" t="s">
        <v>35</v>
      </c>
      <c r="BJ53" s="1498" t="s">
        <v>35</v>
      </c>
      <c r="BK53" s="1498" t="s">
        <v>35</v>
      </c>
      <c r="BL53" s="1518" t="s">
        <v>35</v>
      </c>
      <c r="BM53" s="1538" t="s">
        <v>35</v>
      </c>
      <c r="BN53" s="1498" t="s">
        <v>35</v>
      </c>
      <c r="BO53" s="1498" t="s">
        <v>35</v>
      </c>
      <c r="BP53" s="1498" t="s">
        <v>35</v>
      </c>
      <c r="BQ53" s="1518" t="s">
        <v>35</v>
      </c>
      <c r="BR53" s="1538" t="s">
        <v>35</v>
      </c>
      <c r="BS53" s="1961" t="s">
        <v>35</v>
      </c>
      <c r="BT53" s="2001"/>
      <c r="BU53" s="2001"/>
      <c r="BV53" s="2001"/>
      <c r="BW53" s="2001"/>
      <c r="BX53" s="2001"/>
      <c r="BY53" s="1871"/>
      <c r="BZ53" s="1871"/>
      <c r="CA53" s="1871"/>
      <c r="CB53" s="1871"/>
      <c r="CC53" s="1871"/>
      <c r="CD53" s="1871"/>
      <c r="CE53" s="1871"/>
      <c r="CF53" s="1871"/>
      <c r="CG53" s="1871"/>
      <c r="CH53" s="1871"/>
      <c r="CI53" s="1871"/>
      <c r="CJ53" s="1871"/>
      <c r="CK53" s="1871"/>
      <c r="CL53" s="1871"/>
      <c r="CM53" s="1871"/>
      <c r="CN53" s="1871"/>
      <c r="CO53" s="1871"/>
      <c r="CP53" s="1871"/>
      <c r="CQ53" s="1871"/>
      <c r="CR53" s="1871"/>
      <c r="CS53" s="1871"/>
      <c r="CT53" s="1871"/>
      <c r="CU53" s="1871"/>
      <c r="CV53" s="1871"/>
      <c r="CW53" s="1871"/>
      <c r="CX53" s="1871"/>
      <c r="CY53" s="1871"/>
      <c r="CZ53" s="1871"/>
    </row>
    <row r="54" spans="1:104" s="130" customFormat="1" ht="15" customHeight="1" x14ac:dyDescent="0.2">
      <c r="A54" s="2338"/>
      <c r="B54" s="291" t="s">
        <v>100</v>
      </c>
      <c r="C54" s="1415" t="s">
        <v>35</v>
      </c>
      <c r="D54" s="1425" t="s">
        <v>35</v>
      </c>
      <c r="E54" s="1425" t="s">
        <v>35</v>
      </c>
      <c r="F54" s="1425" t="s">
        <v>35</v>
      </c>
      <c r="G54" s="1435" t="s">
        <v>35</v>
      </c>
      <c r="H54" s="1445" t="s">
        <v>35</v>
      </c>
      <c r="I54" s="1425" t="s">
        <v>35</v>
      </c>
      <c r="J54" s="1425" t="s">
        <v>35</v>
      </c>
      <c r="K54" s="1425" t="s">
        <v>35</v>
      </c>
      <c r="L54" s="1455" t="s">
        <v>35</v>
      </c>
      <c r="M54" s="1463" t="s">
        <v>35</v>
      </c>
      <c r="N54" s="1425" t="s">
        <v>35</v>
      </c>
      <c r="O54" s="1425" t="s">
        <v>35</v>
      </c>
      <c r="P54" s="1425" t="s">
        <v>35</v>
      </c>
      <c r="Q54" s="1435" t="s">
        <v>35</v>
      </c>
      <c r="R54" s="1445" t="s">
        <v>35</v>
      </c>
      <c r="S54" s="1920" t="s">
        <v>35</v>
      </c>
      <c r="T54" s="1951"/>
      <c r="U54" s="1951"/>
      <c r="V54" s="1951"/>
      <c r="W54" s="1951"/>
      <c r="X54" s="1951"/>
      <c r="Y54" s="1860"/>
      <c r="Z54" s="1860"/>
      <c r="AA54" s="1860"/>
      <c r="AB54" s="1860"/>
      <c r="AC54" s="1860"/>
      <c r="AD54" s="1860"/>
      <c r="AE54" s="1860"/>
      <c r="AF54" s="1860"/>
      <c r="AG54" s="1860"/>
      <c r="AH54" s="1860"/>
      <c r="AI54" s="1860"/>
      <c r="AJ54" s="1860"/>
      <c r="AK54" s="1860"/>
      <c r="AL54" s="1860"/>
      <c r="AM54" s="1860"/>
      <c r="AN54" s="1860"/>
      <c r="AO54" s="1860"/>
      <c r="AP54" s="1860"/>
      <c r="AQ54" s="1860"/>
      <c r="AR54" s="1860"/>
      <c r="AS54" s="1860"/>
      <c r="AT54" s="1860"/>
      <c r="AU54" s="1860"/>
      <c r="AV54" s="1860"/>
      <c r="AW54" s="1860"/>
      <c r="AX54" s="1860"/>
      <c r="AY54" s="1860"/>
      <c r="AZ54" s="239"/>
      <c r="BA54" s="2354"/>
      <c r="BB54" s="165" t="s">
        <v>100</v>
      </c>
      <c r="BC54" s="1479" t="s">
        <v>35</v>
      </c>
      <c r="BD54" s="1498" t="s">
        <v>35</v>
      </c>
      <c r="BE54" s="1498" t="s">
        <v>35</v>
      </c>
      <c r="BF54" s="1498" t="s">
        <v>35</v>
      </c>
      <c r="BG54" s="1518" t="s">
        <v>35</v>
      </c>
      <c r="BH54" s="1538" t="s">
        <v>35</v>
      </c>
      <c r="BI54" s="1498" t="s">
        <v>35</v>
      </c>
      <c r="BJ54" s="1498" t="s">
        <v>35</v>
      </c>
      <c r="BK54" s="1498" t="s">
        <v>35</v>
      </c>
      <c r="BL54" s="1518" t="s">
        <v>35</v>
      </c>
      <c r="BM54" s="1538" t="s">
        <v>35</v>
      </c>
      <c r="BN54" s="1498" t="s">
        <v>35</v>
      </c>
      <c r="BO54" s="1498" t="s">
        <v>35</v>
      </c>
      <c r="BP54" s="1498" t="s">
        <v>35</v>
      </c>
      <c r="BQ54" s="1518" t="s">
        <v>35</v>
      </c>
      <c r="BR54" s="1538" t="s">
        <v>35</v>
      </c>
      <c r="BS54" s="1961" t="s">
        <v>35</v>
      </c>
      <c r="BT54" s="2001"/>
      <c r="BU54" s="2001"/>
      <c r="BV54" s="2001"/>
      <c r="BW54" s="2001"/>
      <c r="BX54" s="2001"/>
      <c r="BY54" s="1871"/>
      <c r="BZ54" s="1871"/>
      <c r="CA54" s="1871"/>
      <c r="CB54" s="1871"/>
      <c r="CC54" s="1871"/>
      <c r="CD54" s="1871"/>
      <c r="CE54" s="1871"/>
      <c r="CF54" s="1871"/>
      <c r="CG54" s="1871"/>
      <c r="CH54" s="1871"/>
      <c r="CI54" s="1871"/>
      <c r="CJ54" s="1871"/>
      <c r="CK54" s="1871"/>
      <c r="CL54" s="1871"/>
      <c r="CM54" s="1871"/>
      <c r="CN54" s="1871"/>
      <c r="CO54" s="1871"/>
      <c r="CP54" s="1871"/>
      <c r="CQ54" s="1871"/>
      <c r="CR54" s="1871"/>
      <c r="CS54" s="1871"/>
      <c r="CT54" s="1871"/>
      <c r="CU54" s="1871"/>
      <c r="CV54" s="1871"/>
      <c r="CW54" s="1871"/>
      <c r="CX54" s="1871"/>
      <c r="CY54" s="1871"/>
      <c r="CZ54" s="1871"/>
    </row>
    <row r="55" spans="1:104" s="130" customFormat="1" ht="15" customHeight="1" x14ac:dyDescent="0.2">
      <c r="A55" s="2379"/>
      <c r="B55" s="292" t="s">
        <v>68</v>
      </c>
      <c r="C55" s="1418" t="s">
        <v>35</v>
      </c>
      <c r="D55" s="1428" t="s">
        <v>35</v>
      </c>
      <c r="E55" s="1428" t="s">
        <v>35</v>
      </c>
      <c r="F55" s="1428" t="s">
        <v>35</v>
      </c>
      <c r="G55" s="1438" t="s">
        <v>35</v>
      </c>
      <c r="H55" s="1448" t="s">
        <v>35</v>
      </c>
      <c r="I55" s="1428" t="s">
        <v>35</v>
      </c>
      <c r="J55" s="1428" t="s">
        <v>35</v>
      </c>
      <c r="K55" s="1428" t="s">
        <v>35</v>
      </c>
      <c r="L55" s="1458" t="s">
        <v>35</v>
      </c>
      <c r="M55" s="1465" t="s">
        <v>35</v>
      </c>
      <c r="N55" s="1428" t="s">
        <v>35</v>
      </c>
      <c r="O55" s="1428" t="s">
        <v>35</v>
      </c>
      <c r="P55" s="1428" t="s">
        <v>35</v>
      </c>
      <c r="Q55" s="1438" t="s">
        <v>35</v>
      </c>
      <c r="R55" s="1793" t="s">
        <v>35</v>
      </c>
      <c r="S55" s="1840" t="s">
        <v>35</v>
      </c>
      <c r="T55" s="1861"/>
      <c r="U55" s="1861"/>
      <c r="V55" s="1861"/>
      <c r="W55" s="1861"/>
      <c r="X55" s="1861"/>
      <c r="Y55" s="1861"/>
      <c r="Z55" s="1861"/>
      <c r="AA55" s="1861"/>
      <c r="AB55" s="1861"/>
      <c r="AC55" s="1861"/>
      <c r="AD55" s="1861"/>
      <c r="AE55" s="1861"/>
      <c r="AF55" s="1861"/>
      <c r="AG55" s="1861"/>
      <c r="AH55" s="1861"/>
      <c r="AI55" s="1861"/>
      <c r="AJ55" s="1861"/>
      <c r="AK55" s="1861"/>
      <c r="AL55" s="1861"/>
      <c r="AM55" s="1861"/>
      <c r="AN55" s="1861"/>
      <c r="AO55" s="1861"/>
      <c r="AP55" s="1861"/>
      <c r="AQ55" s="1861"/>
      <c r="AR55" s="1861"/>
      <c r="AS55" s="1861"/>
      <c r="AT55" s="1861"/>
      <c r="AU55" s="1861"/>
      <c r="AV55" s="1861"/>
      <c r="AW55" s="1861"/>
      <c r="AX55" s="1861"/>
      <c r="AY55" s="1861"/>
      <c r="AZ55" s="239"/>
      <c r="BA55" s="2380"/>
      <c r="BB55" s="166" t="s">
        <v>68</v>
      </c>
      <c r="BC55" s="1480" t="s">
        <v>35</v>
      </c>
      <c r="BD55" s="1499" t="s">
        <v>35</v>
      </c>
      <c r="BE55" s="1499" t="s">
        <v>35</v>
      </c>
      <c r="BF55" s="1499" t="s">
        <v>35</v>
      </c>
      <c r="BG55" s="1519" t="s">
        <v>35</v>
      </c>
      <c r="BH55" s="1539" t="s">
        <v>35</v>
      </c>
      <c r="BI55" s="1499" t="s">
        <v>35</v>
      </c>
      <c r="BJ55" s="1499" t="s">
        <v>35</v>
      </c>
      <c r="BK55" s="1499" t="s">
        <v>35</v>
      </c>
      <c r="BL55" s="1519" t="s">
        <v>35</v>
      </c>
      <c r="BM55" s="1539" t="s">
        <v>35</v>
      </c>
      <c r="BN55" s="1499" t="s">
        <v>35</v>
      </c>
      <c r="BO55" s="1499" t="s">
        <v>35</v>
      </c>
      <c r="BP55" s="1499" t="s">
        <v>35</v>
      </c>
      <c r="BQ55" s="1519" t="s">
        <v>35</v>
      </c>
      <c r="BR55" s="1795" t="s">
        <v>35</v>
      </c>
      <c r="BS55" s="1796" t="s">
        <v>35</v>
      </c>
      <c r="BT55" s="2002"/>
      <c r="BU55" s="2002"/>
      <c r="BV55" s="2002"/>
      <c r="BW55" s="2002"/>
      <c r="BX55" s="2002"/>
      <c r="BY55" s="2002"/>
      <c r="BZ55" s="1872"/>
      <c r="CA55" s="1872"/>
      <c r="CB55" s="1872"/>
      <c r="CC55" s="1872"/>
      <c r="CD55" s="1872"/>
      <c r="CE55" s="1872"/>
      <c r="CF55" s="1872"/>
      <c r="CG55" s="1872"/>
      <c r="CH55" s="1872"/>
      <c r="CI55" s="1872"/>
      <c r="CJ55" s="1872"/>
      <c r="CK55" s="1872"/>
      <c r="CL55" s="1872"/>
      <c r="CM55" s="1872"/>
      <c r="CN55" s="1872"/>
      <c r="CO55" s="1872"/>
      <c r="CP55" s="1872"/>
      <c r="CQ55" s="1872"/>
      <c r="CR55" s="1872"/>
      <c r="CS55" s="1872"/>
      <c r="CT55" s="1872"/>
      <c r="CU55" s="1872"/>
      <c r="CV55" s="1872"/>
      <c r="CW55" s="1872"/>
      <c r="CX55" s="1872"/>
      <c r="CY55" s="1872"/>
      <c r="CZ55" s="1872"/>
    </row>
    <row r="56" spans="1:104" s="807" customFormat="1" ht="15" customHeight="1" x14ac:dyDescent="0.2">
      <c r="A56" s="132"/>
      <c r="B56" s="204"/>
      <c r="C56" s="2339" t="s">
        <v>115</v>
      </c>
      <c r="D56" s="2340"/>
      <c r="E56" s="2340"/>
      <c r="F56" s="2340"/>
      <c r="G56" s="2341"/>
      <c r="H56" s="2506" t="s">
        <v>38</v>
      </c>
      <c r="I56" s="2507"/>
      <c r="J56" s="2507"/>
      <c r="K56" s="2507"/>
      <c r="L56" s="2508"/>
      <c r="M56" s="2509" t="s">
        <v>37</v>
      </c>
      <c r="N56" s="2507"/>
      <c r="O56" s="2507"/>
      <c r="P56" s="2507"/>
      <c r="Q56" s="2508"/>
      <c r="R56" s="1904" t="s">
        <v>140</v>
      </c>
      <c r="S56" s="1910"/>
      <c r="T56" s="450"/>
      <c r="U56" s="450"/>
      <c r="V56" s="450"/>
      <c r="W56" s="450"/>
      <c r="X56" s="962"/>
      <c r="Y56" s="962"/>
      <c r="Z56" s="962"/>
      <c r="AA56" s="962"/>
      <c r="AB56" s="962"/>
      <c r="AC56" s="962"/>
      <c r="AD56" s="962"/>
      <c r="AE56" s="962"/>
      <c r="AF56" s="962"/>
      <c r="AG56" s="962"/>
      <c r="AH56" s="962"/>
      <c r="AI56" s="962"/>
      <c r="AJ56" s="962"/>
      <c r="AK56" s="962"/>
      <c r="AL56" s="962"/>
      <c r="AM56" s="962"/>
      <c r="AN56" s="962"/>
      <c r="AO56" s="962"/>
      <c r="AP56" s="962"/>
      <c r="AQ56" s="962"/>
      <c r="AR56" s="962"/>
      <c r="AS56" s="962"/>
      <c r="AT56" s="962"/>
      <c r="AU56" s="962"/>
      <c r="AV56" s="962"/>
      <c r="AW56" s="962"/>
      <c r="AX56" s="962"/>
      <c r="AY56" s="962"/>
      <c r="AZ56" s="240"/>
      <c r="BA56" s="241" t="s">
        <v>131</v>
      </c>
      <c r="BB56" s="115" t="s">
        <v>96</v>
      </c>
      <c r="BC56" s="2397" t="s">
        <v>115</v>
      </c>
      <c r="BD56" s="2398"/>
      <c r="BE56" s="2398"/>
      <c r="BF56" s="2398"/>
      <c r="BG56" s="2399"/>
      <c r="BH56" s="2400" t="s">
        <v>38</v>
      </c>
      <c r="BI56" s="2398"/>
      <c r="BJ56" s="2398"/>
      <c r="BK56" s="2398"/>
      <c r="BL56" s="2399"/>
      <c r="BM56" s="2400" t="s">
        <v>37</v>
      </c>
      <c r="BN56" s="2398"/>
      <c r="BO56" s="2398"/>
      <c r="BP56" s="2398"/>
      <c r="BQ56" s="2401"/>
      <c r="BR56" s="1789" t="s">
        <v>140</v>
      </c>
      <c r="BS56" s="434"/>
      <c r="BT56" s="2003"/>
      <c r="BU56" s="2003"/>
      <c r="BV56" s="2003"/>
      <c r="BW56" s="2003"/>
      <c r="BX56" s="2003"/>
      <c r="BY56" s="2004"/>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pans="1:104" s="807" customFormat="1" ht="12.75" x14ac:dyDescent="0.2">
      <c r="A57" s="205" t="s">
        <v>69</v>
      </c>
      <c r="B57" s="278"/>
      <c r="C57" s="407" t="s">
        <v>0</v>
      </c>
      <c r="D57" s="408" t="s">
        <v>1</v>
      </c>
      <c r="E57" s="408" t="s">
        <v>2</v>
      </c>
      <c r="F57" s="408" t="s">
        <v>3</v>
      </c>
      <c r="G57" s="409" t="s">
        <v>4</v>
      </c>
      <c r="H57" s="1615" t="s">
        <v>0</v>
      </c>
      <c r="I57" s="1579" t="s">
        <v>1</v>
      </c>
      <c r="J57" s="1579" t="s">
        <v>2</v>
      </c>
      <c r="K57" s="1579" t="s">
        <v>3</v>
      </c>
      <c r="L57" s="1580" t="s">
        <v>4</v>
      </c>
      <c r="M57" s="1605" t="s">
        <v>0</v>
      </c>
      <c r="N57" s="1579" t="s">
        <v>1</v>
      </c>
      <c r="O57" s="1579" t="s">
        <v>2</v>
      </c>
      <c r="P57" s="1579" t="s">
        <v>3</v>
      </c>
      <c r="Q57" s="1625" t="s">
        <v>4</v>
      </c>
      <c r="R57" s="1615" t="s">
        <v>248</v>
      </c>
      <c r="S57" s="1581" t="s">
        <v>249</v>
      </c>
      <c r="T57" s="962"/>
      <c r="U57" s="962"/>
      <c r="V57" s="962"/>
      <c r="W57" s="962"/>
      <c r="X57" s="962"/>
      <c r="Y57" s="962"/>
      <c r="Z57" s="962"/>
      <c r="AA57" s="962"/>
      <c r="AB57" s="962"/>
      <c r="AC57" s="962"/>
      <c r="AD57" s="962"/>
      <c r="AE57" s="962"/>
      <c r="AF57" s="962"/>
      <c r="AG57" s="962"/>
      <c r="AH57" s="962"/>
      <c r="AI57" s="962"/>
      <c r="AJ57" s="962"/>
      <c r="AK57" s="962"/>
      <c r="AL57" s="962"/>
      <c r="AM57" s="962"/>
      <c r="AN57" s="962"/>
      <c r="AO57" s="962"/>
      <c r="AP57" s="962"/>
      <c r="AQ57" s="962"/>
      <c r="AR57" s="962"/>
      <c r="AS57" s="962"/>
      <c r="AT57" s="962"/>
      <c r="AU57" s="962"/>
      <c r="AV57" s="962"/>
      <c r="AW57" s="962"/>
      <c r="AX57" s="962"/>
      <c r="AY57" s="962"/>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248</v>
      </c>
      <c r="BS57" s="1962" t="s">
        <v>249</v>
      </c>
      <c r="BT57" s="2005"/>
      <c r="BU57" s="2005"/>
      <c r="BV57" s="2005"/>
      <c r="BW57" s="2005"/>
      <c r="BX57" s="2005"/>
      <c r="BY57" s="1873"/>
      <c r="BZ57" s="1873"/>
      <c r="CA57" s="1873"/>
      <c r="CB57" s="1873"/>
      <c r="CC57" s="1873"/>
      <c r="CD57" s="1873"/>
      <c r="CE57" s="1873"/>
      <c r="CF57" s="1873"/>
      <c r="CG57" s="1873"/>
      <c r="CH57" s="1873"/>
      <c r="CI57" s="1873"/>
      <c r="CJ57" s="1873"/>
      <c r="CK57" s="1873"/>
      <c r="CL57" s="1873"/>
      <c r="CM57" s="1873"/>
      <c r="CN57" s="1873"/>
      <c r="CO57" s="1873"/>
      <c r="CP57" s="1873"/>
      <c r="CQ57" s="1873"/>
      <c r="CR57" s="1873"/>
      <c r="CS57" s="1873"/>
      <c r="CT57" s="1873"/>
      <c r="CU57" s="1873"/>
      <c r="CV57" s="1873"/>
      <c r="CW57" s="1873"/>
      <c r="CX57" s="1873"/>
      <c r="CY57" s="1873"/>
      <c r="CZ57" s="1873"/>
    </row>
    <row r="58" spans="1:104" s="807" customFormat="1" ht="15" customHeight="1" x14ac:dyDescent="0.2">
      <c r="A58" s="2496" t="s">
        <v>173</v>
      </c>
      <c r="B58" s="1759" t="s">
        <v>250</v>
      </c>
      <c r="C58" s="1682">
        <v>25.881991663042008</v>
      </c>
      <c r="D58" s="1683">
        <v>47.266987075355019</v>
      </c>
      <c r="E58" s="1683">
        <v>53.860124058147953</v>
      </c>
      <c r="F58" s="1683">
        <v>73.796705449841468</v>
      </c>
      <c r="G58" s="1684">
        <v>82.664515304678702</v>
      </c>
      <c r="H58" s="1685">
        <v>21.706985398544962</v>
      </c>
      <c r="I58" s="1683">
        <v>35.835568629561763</v>
      </c>
      <c r="J58" s="1683">
        <v>56.80154253635601</v>
      </c>
      <c r="K58" s="1683">
        <v>72.49023027661427</v>
      </c>
      <c r="L58" s="1686">
        <v>83.289524461748272</v>
      </c>
      <c r="M58" s="1687">
        <v>64.635135675808627</v>
      </c>
      <c r="N58" s="1683">
        <v>75.252416385785594</v>
      </c>
      <c r="O58" s="1683">
        <v>79.775721327413379</v>
      </c>
      <c r="P58" s="1683">
        <v>82.761510740733229</v>
      </c>
      <c r="Q58" s="1684">
        <v>81.923366617567666</v>
      </c>
      <c r="R58" s="1685">
        <v>10.064335832258207</v>
      </c>
      <c r="S58" s="1921">
        <v>88.919609577727101</v>
      </c>
      <c r="T58" s="962"/>
      <c r="U58" s="962"/>
      <c r="V58" s="962"/>
      <c r="W58" s="962"/>
      <c r="X58" s="962"/>
      <c r="Y58" s="962"/>
      <c r="Z58" s="962"/>
      <c r="AA58" s="962"/>
      <c r="AB58" s="962"/>
      <c r="AC58" s="962"/>
      <c r="AD58" s="962"/>
      <c r="AE58" s="962"/>
      <c r="AF58" s="962"/>
      <c r="AG58" s="962"/>
      <c r="AH58" s="962"/>
      <c r="AI58" s="962"/>
      <c r="AJ58" s="962"/>
      <c r="AK58" s="962"/>
      <c r="AL58" s="962"/>
      <c r="AM58" s="962"/>
      <c r="AN58" s="962"/>
      <c r="AO58" s="962"/>
      <c r="AP58" s="962"/>
      <c r="AQ58" s="962"/>
      <c r="AR58" s="962"/>
      <c r="AS58" s="962"/>
      <c r="AT58" s="962"/>
      <c r="AU58" s="962"/>
      <c r="AV58" s="962"/>
      <c r="AW58" s="962"/>
      <c r="AX58" s="962"/>
      <c r="AY58" s="962"/>
      <c r="AZ58" s="240"/>
      <c r="BA58" s="266"/>
      <c r="BB58" s="167"/>
      <c r="BC58" s="489"/>
      <c r="BD58" s="439"/>
      <c r="BE58" s="439"/>
      <c r="BF58" s="439"/>
      <c r="BG58" s="490"/>
      <c r="BH58" s="498"/>
      <c r="BI58" s="439"/>
      <c r="BJ58" s="439"/>
      <c r="BK58" s="439"/>
      <c r="BL58" s="490"/>
      <c r="BM58" s="498"/>
      <c r="BN58" s="439"/>
      <c r="BO58" s="439"/>
      <c r="BP58" s="439"/>
      <c r="BQ58" s="490"/>
      <c r="BR58" s="498"/>
      <c r="BS58" s="1963"/>
      <c r="BT58" s="2006"/>
      <c r="BU58" s="2006"/>
      <c r="BV58" s="2006"/>
      <c r="BW58" s="2006"/>
      <c r="BX58" s="2006"/>
      <c r="BY58" s="1874"/>
      <c r="BZ58" s="1874"/>
      <c r="CA58" s="1874"/>
      <c r="CB58" s="1874"/>
      <c r="CC58" s="1874"/>
      <c r="CD58" s="1874"/>
      <c r="CE58" s="1874"/>
      <c r="CF58" s="1874"/>
      <c r="CG58" s="1874"/>
      <c r="CH58" s="1874"/>
      <c r="CI58" s="1874"/>
      <c r="CJ58" s="1874"/>
      <c r="CK58" s="1874"/>
      <c r="CL58" s="1874"/>
      <c r="CM58" s="1874"/>
      <c r="CN58" s="1874"/>
      <c r="CO58" s="1874"/>
      <c r="CP58" s="1874"/>
      <c r="CQ58" s="1874"/>
      <c r="CR58" s="1874"/>
      <c r="CS58" s="1874"/>
      <c r="CT58" s="1874"/>
      <c r="CU58" s="1874"/>
      <c r="CV58" s="1874"/>
      <c r="CW58" s="1874"/>
      <c r="CX58" s="1874"/>
      <c r="CY58" s="1874"/>
      <c r="CZ58" s="1874"/>
    </row>
    <row r="59" spans="1:104" s="807" customFormat="1" ht="15" customHeight="1" x14ac:dyDescent="0.2">
      <c r="A59" s="2497"/>
      <c r="B59" s="1760" t="s">
        <v>251</v>
      </c>
      <c r="C59" s="1688">
        <v>0.22751603275722523</v>
      </c>
      <c r="D59" s="1689">
        <v>0.20766500135043589</v>
      </c>
      <c r="E59" s="1689">
        <v>6.3823897363656276E-2</v>
      </c>
      <c r="F59" s="1689">
        <v>0.2998652315112908</v>
      </c>
      <c r="G59" s="1690">
        <v>6.7021451981941607E-2</v>
      </c>
      <c r="H59" s="1691">
        <v>0.20695476212805428</v>
      </c>
      <c r="I59" s="1689">
        <v>0.18267961204857838</v>
      </c>
      <c r="J59" s="1689">
        <v>9.18831032677285E-2</v>
      </c>
      <c r="K59" s="1689">
        <v>0.34402348009928546</v>
      </c>
      <c r="L59" s="1692">
        <v>8.9929734455307997E-2</v>
      </c>
      <c r="M59" s="1693">
        <v>0.43733671768278842</v>
      </c>
      <c r="N59" s="1689">
        <v>0.42718019845898486</v>
      </c>
      <c r="O59" s="1689">
        <v>0</v>
      </c>
      <c r="P59" s="1689">
        <v>5.2975323809419668E-2</v>
      </c>
      <c r="Q59" s="1690">
        <v>0</v>
      </c>
      <c r="R59" s="1691">
        <v>3.7754625436741233E-2</v>
      </c>
      <c r="S59" s="1922">
        <v>0.26677967084874488</v>
      </c>
      <c r="T59" s="962"/>
      <c r="U59" s="962"/>
      <c r="V59" s="962"/>
      <c r="W59" s="962"/>
      <c r="X59" s="962"/>
      <c r="Y59" s="962"/>
      <c r="Z59" s="962"/>
      <c r="AA59" s="962"/>
      <c r="AB59" s="962"/>
      <c r="AC59" s="962"/>
      <c r="AD59" s="962"/>
      <c r="AE59" s="962"/>
      <c r="AF59" s="962"/>
      <c r="AG59" s="962"/>
      <c r="AH59" s="962"/>
      <c r="AI59" s="962"/>
      <c r="AJ59" s="962"/>
      <c r="AK59" s="962"/>
      <c r="AL59" s="962"/>
      <c r="AM59" s="962"/>
      <c r="AN59" s="962"/>
      <c r="AO59" s="962"/>
      <c r="AP59" s="962"/>
      <c r="AQ59" s="962"/>
      <c r="AR59" s="962"/>
      <c r="AS59" s="962"/>
      <c r="AT59" s="962"/>
      <c r="AU59" s="962"/>
      <c r="AV59" s="962"/>
      <c r="AW59" s="962"/>
      <c r="AX59" s="962"/>
      <c r="AY59" s="962"/>
      <c r="AZ59" s="240"/>
      <c r="BA59" s="267"/>
      <c r="BB59" s="168"/>
      <c r="BC59" s="491"/>
      <c r="BD59" s="441"/>
      <c r="BE59" s="441"/>
      <c r="BF59" s="441"/>
      <c r="BG59" s="492"/>
      <c r="BH59" s="499"/>
      <c r="BI59" s="441"/>
      <c r="BJ59" s="441"/>
      <c r="BK59" s="441"/>
      <c r="BL59" s="492"/>
      <c r="BM59" s="499"/>
      <c r="BN59" s="441"/>
      <c r="BO59" s="441"/>
      <c r="BP59" s="441"/>
      <c r="BQ59" s="492"/>
      <c r="BR59" s="499"/>
      <c r="BS59" s="1964"/>
      <c r="BT59" s="2007"/>
      <c r="BU59" s="2007"/>
      <c r="BV59" s="2007"/>
      <c r="BW59" s="2007"/>
      <c r="BX59" s="2007"/>
      <c r="BY59" s="1875"/>
      <c r="BZ59" s="1875"/>
      <c r="CA59" s="1875"/>
      <c r="CB59" s="1875"/>
      <c r="CC59" s="1875"/>
      <c r="CD59" s="1875"/>
      <c r="CE59" s="1875"/>
      <c r="CF59" s="1875"/>
      <c r="CG59" s="1875"/>
      <c r="CH59" s="1875"/>
      <c r="CI59" s="1875"/>
      <c r="CJ59" s="1875"/>
      <c r="CK59" s="1875"/>
      <c r="CL59" s="1875"/>
      <c r="CM59" s="1875"/>
      <c r="CN59" s="1875"/>
      <c r="CO59" s="1875"/>
      <c r="CP59" s="1875"/>
      <c r="CQ59" s="1875"/>
      <c r="CR59" s="1875"/>
      <c r="CS59" s="1875"/>
      <c r="CT59" s="1875"/>
      <c r="CU59" s="1875"/>
      <c r="CV59" s="1875"/>
      <c r="CW59" s="1875"/>
      <c r="CX59" s="1875"/>
      <c r="CY59" s="1875"/>
      <c r="CZ59" s="1875"/>
    </row>
    <row r="60" spans="1:104" s="807" customFormat="1" ht="15" customHeight="1" x14ac:dyDescent="0.2">
      <c r="A60" s="2497"/>
      <c r="B60" s="1760" t="s">
        <v>252</v>
      </c>
      <c r="C60" s="1688">
        <v>0.43385331322585474</v>
      </c>
      <c r="D60" s="1689">
        <v>0.17151680557517468</v>
      </c>
      <c r="E60" s="1689">
        <v>0.29175024834668484</v>
      </c>
      <c r="F60" s="1689">
        <v>7.5509226274302732E-2</v>
      </c>
      <c r="G60" s="1690">
        <v>4.4135790510941394E-2</v>
      </c>
      <c r="H60" s="1691">
        <v>0.26317277341694884</v>
      </c>
      <c r="I60" s="1689">
        <v>0.13977188261731041</v>
      </c>
      <c r="J60" s="1689">
        <v>6.3020391235059314E-2</v>
      </c>
      <c r="K60" s="1689">
        <v>7.5344793809297234E-2</v>
      </c>
      <c r="L60" s="1692">
        <v>5.9221634316330672E-2</v>
      </c>
      <c r="M60" s="1693">
        <v>1.0767467299540663</v>
      </c>
      <c r="N60" s="1689">
        <v>0.90159584605855236</v>
      </c>
      <c r="O60" s="1689">
        <v>0.1161006455768744</v>
      </c>
      <c r="P60" s="1689">
        <v>0</v>
      </c>
      <c r="Q60" s="1690">
        <v>0</v>
      </c>
      <c r="R60" s="1691">
        <v>0.15993763188129562</v>
      </c>
      <c r="S60" s="1922">
        <v>0.23332672157937331</v>
      </c>
      <c r="T60" s="962"/>
      <c r="U60" s="962"/>
      <c r="V60" s="962"/>
      <c r="W60" s="962"/>
      <c r="X60" s="962"/>
      <c r="Y60" s="962"/>
      <c r="Z60" s="962"/>
      <c r="AA60" s="962"/>
      <c r="AB60" s="962"/>
      <c r="AC60" s="962"/>
      <c r="AD60" s="962"/>
      <c r="AE60" s="962"/>
      <c r="AF60" s="962"/>
      <c r="AG60" s="962"/>
      <c r="AH60" s="962"/>
      <c r="AI60" s="962"/>
      <c r="AJ60" s="962"/>
      <c r="AK60" s="962"/>
      <c r="AL60" s="962"/>
      <c r="AM60" s="962"/>
      <c r="AN60" s="962"/>
      <c r="AO60" s="962"/>
      <c r="AP60" s="962"/>
      <c r="AQ60" s="962"/>
      <c r="AR60" s="962"/>
      <c r="AS60" s="962"/>
      <c r="AT60" s="962"/>
      <c r="AU60" s="962"/>
      <c r="AV60" s="962"/>
      <c r="AW60" s="962"/>
      <c r="AX60" s="962"/>
      <c r="AY60" s="962"/>
      <c r="AZ60" s="240"/>
      <c r="BA60" s="267"/>
      <c r="BB60" s="168"/>
      <c r="BC60" s="491"/>
      <c r="BD60" s="441"/>
      <c r="BE60" s="441"/>
      <c r="BF60" s="441"/>
      <c r="BG60" s="492"/>
      <c r="BH60" s="499"/>
      <c r="BI60" s="441"/>
      <c r="BJ60" s="441"/>
      <c r="BK60" s="441"/>
      <c r="BL60" s="492"/>
      <c r="BM60" s="499"/>
      <c r="BN60" s="441"/>
      <c r="BO60" s="441"/>
      <c r="BP60" s="441"/>
      <c r="BQ60" s="492"/>
      <c r="BR60" s="499"/>
      <c r="BS60" s="1964"/>
      <c r="BT60" s="2007"/>
      <c r="BU60" s="2007"/>
      <c r="BV60" s="2007"/>
      <c r="BW60" s="2007"/>
      <c r="BX60" s="2007"/>
      <c r="BY60" s="1875"/>
      <c r="BZ60" s="1875"/>
      <c r="CA60" s="1875"/>
      <c r="CB60" s="1875"/>
      <c r="CC60" s="1875"/>
      <c r="CD60" s="1875"/>
      <c r="CE60" s="1875"/>
      <c r="CF60" s="1875"/>
      <c r="CG60" s="1875"/>
      <c r="CH60" s="1875"/>
      <c r="CI60" s="1875"/>
      <c r="CJ60" s="1875"/>
      <c r="CK60" s="1875"/>
      <c r="CL60" s="1875"/>
      <c r="CM60" s="1875"/>
      <c r="CN60" s="1875"/>
      <c r="CO60" s="1875"/>
      <c r="CP60" s="1875"/>
      <c r="CQ60" s="1875"/>
      <c r="CR60" s="1875"/>
      <c r="CS60" s="1875"/>
      <c r="CT60" s="1875"/>
      <c r="CU60" s="1875"/>
      <c r="CV60" s="1875"/>
      <c r="CW60" s="1875"/>
      <c r="CX60" s="1875"/>
      <c r="CY60" s="1875"/>
      <c r="CZ60" s="1875"/>
    </row>
    <row r="61" spans="1:104" s="807" customFormat="1" ht="15" customHeight="1" x14ac:dyDescent="0.2">
      <c r="A61" s="2497"/>
      <c r="B61" s="1760" t="s">
        <v>253</v>
      </c>
      <c r="C61" s="1688">
        <v>0.17768043076319678</v>
      </c>
      <c r="D61" s="1689">
        <v>5.3676413913594963E-2</v>
      </c>
      <c r="E61" s="1689">
        <v>6.0045138237159693E-2</v>
      </c>
      <c r="F61" s="1689">
        <v>6.5328242957588017E-2</v>
      </c>
      <c r="G61" s="1690">
        <v>0.24768601216872818</v>
      </c>
      <c r="H61" s="1691">
        <v>0.2085924806139586</v>
      </c>
      <c r="I61" s="1689">
        <v>7.2034377651169892E-2</v>
      </c>
      <c r="J61" s="1689">
        <v>1.9786045233019307E-2</v>
      </c>
      <c r="K61" s="1689">
        <v>8.4081591312870921E-2</v>
      </c>
      <c r="L61" s="1692">
        <v>7.9267410591053494E-2</v>
      </c>
      <c r="M61" s="1693">
        <v>0.13280706475462686</v>
      </c>
      <c r="N61" s="1689">
        <v>0</v>
      </c>
      <c r="O61" s="1689">
        <v>0.66152310758550048</v>
      </c>
      <c r="P61" s="1689">
        <v>0</v>
      </c>
      <c r="Q61" s="1690">
        <v>0.75142512822789864</v>
      </c>
      <c r="R61" s="1691">
        <v>7.1544091558238432E-2</v>
      </c>
      <c r="S61" s="1922">
        <v>0.15495971725631516</v>
      </c>
      <c r="T61" s="962"/>
      <c r="U61" s="962"/>
      <c r="V61" s="962"/>
      <c r="W61" s="962"/>
      <c r="X61" s="962"/>
      <c r="Y61" s="962"/>
      <c r="Z61" s="962"/>
      <c r="AA61" s="962"/>
      <c r="AB61" s="962"/>
      <c r="AC61" s="962"/>
      <c r="AD61" s="962"/>
      <c r="AE61" s="962"/>
      <c r="AF61" s="962"/>
      <c r="AG61" s="962"/>
      <c r="AH61" s="962"/>
      <c r="AI61" s="962"/>
      <c r="AJ61" s="962"/>
      <c r="AK61" s="962"/>
      <c r="AL61" s="962"/>
      <c r="AM61" s="962"/>
      <c r="AN61" s="962"/>
      <c r="AO61" s="962"/>
      <c r="AP61" s="962"/>
      <c r="AQ61" s="962"/>
      <c r="AR61" s="962"/>
      <c r="AS61" s="962"/>
      <c r="AT61" s="962"/>
      <c r="AU61" s="962"/>
      <c r="AV61" s="962"/>
      <c r="AW61" s="962"/>
      <c r="AX61" s="962"/>
      <c r="AY61" s="962"/>
      <c r="AZ61" s="240"/>
      <c r="BA61" s="267"/>
      <c r="BB61" s="168"/>
      <c r="BC61" s="491"/>
      <c r="BD61" s="441"/>
      <c r="BE61" s="441"/>
      <c r="BF61" s="441"/>
      <c r="BG61" s="492"/>
      <c r="BH61" s="499"/>
      <c r="BI61" s="441"/>
      <c r="BJ61" s="441"/>
      <c r="BK61" s="441"/>
      <c r="BL61" s="492"/>
      <c r="BM61" s="499"/>
      <c r="BN61" s="441"/>
      <c r="BO61" s="441"/>
      <c r="BP61" s="441"/>
      <c r="BQ61" s="492"/>
      <c r="BR61" s="499"/>
      <c r="BS61" s="1964"/>
      <c r="BT61" s="2007"/>
      <c r="BU61" s="2007"/>
      <c r="BV61" s="2007"/>
      <c r="BW61" s="2007"/>
      <c r="BX61" s="2007"/>
      <c r="BY61" s="1875"/>
      <c r="BZ61" s="1875"/>
      <c r="CA61" s="1875"/>
      <c r="CB61" s="1875"/>
      <c r="CC61" s="1875"/>
      <c r="CD61" s="1875"/>
      <c r="CE61" s="1875"/>
      <c r="CF61" s="1875"/>
      <c r="CG61" s="1875"/>
      <c r="CH61" s="1875"/>
      <c r="CI61" s="1875"/>
      <c r="CJ61" s="1875"/>
      <c r="CK61" s="1875"/>
      <c r="CL61" s="1875"/>
      <c r="CM61" s="1875"/>
      <c r="CN61" s="1875"/>
      <c r="CO61" s="1875"/>
      <c r="CP61" s="1875"/>
      <c r="CQ61" s="1875"/>
      <c r="CR61" s="1875"/>
      <c r="CS61" s="1875"/>
      <c r="CT61" s="1875"/>
      <c r="CU61" s="1875"/>
      <c r="CV61" s="1875"/>
      <c r="CW61" s="1875"/>
      <c r="CX61" s="1875"/>
      <c r="CY61" s="1875"/>
      <c r="CZ61" s="1875"/>
    </row>
    <row r="62" spans="1:104" s="807" customFormat="1" ht="15" customHeight="1" x14ac:dyDescent="0.2">
      <c r="A62" s="2497"/>
      <c r="B62" s="1760" t="s">
        <v>254</v>
      </c>
      <c r="C62" s="1688">
        <v>1.7390700297538868</v>
      </c>
      <c r="D62" s="1689">
        <v>2.6094412577843231</v>
      </c>
      <c r="E62" s="1689">
        <v>2.4079223790675446</v>
      </c>
      <c r="F62" s="1689">
        <v>3.1229716059455135</v>
      </c>
      <c r="G62" s="1690">
        <v>2.0398848884121943</v>
      </c>
      <c r="H62" s="1691">
        <v>1.0130460743554803</v>
      </c>
      <c r="I62" s="1689">
        <v>1.8184548674443228</v>
      </c>
      <c r="J62" s="1689">
        <v>2.3433954264306087</v>
      </c>
      <c r="K62" s="1689">
        <v>2.2565788573220882</v>
      </c>
      <c r="L62" s="1692">
        <v>1.5457186285418569</v>
      </c>
      <c r="M62" s="1693">
        <v>7.3109117271048056</v>
      </c>
      <c r="N62" s="1689">
        <v>6.9301367317311016</v>
      </c>
      <c r="O62" s="1689">
        <v>7.0968213830032143</v>
      </c>
      <c r="P62" s="1689">
        <v>4.8290295689817064</v>
      </c>
      <c r="Q62" s="1690">
        <v>4.8047498337001651</v>
      </c>
      <c r="R62" s="1691">
        <v>0</v>
      </c>
      <c r="S62" s="1922">
        <v>4.0313313039301866</v>
      </c>
      <c r="T62" s="962"/>
      <c r="U62" s="962"/>
      <c r="V62" s="962"/>
      <c r="W62" s="962"/>
      <c r="X62" s="962"/>
      <c r="Y62" s="962"/>
      <c r="Z62" s="962"/>
      <c r="AA62" s="962"/>
      <c r="AB62" s="962"/>
      <c r="AC62" s="962"/>
      <c r="AD62" s="962"/>
      <c r="AE62" s="962"/>
      <c r="AF62" s="962"/>
      <c r="AG62" s="962"/>
      <c r="AH62" s="962"/>
      <c r="AI62" s="962"/>
      <c r="AJ62" s="962"/>
      <c r="AK62" s="962"/>
      <c r="AL62" s="962"/>
      <c r="AM62" s="962"/>
      <c r="AN62" s="962"/>
      <c r="AO62" s="962"/>
      <c r="AP62" s="962"/>
      <c r="AQ62" s="962"/>
      <c r="AR62" s="962"/>
      <c r="AS62" s="962"/>
      <c r="AT62" s="962"/>
      <c r="AU62" s="962"/>
      <c r="AV62" s="962"/>
      <c r="AW62" s="962"/>
      <c r="AX62" s="962"/>
      <c r="AY62" s="962"/>
      <c r="AZ62" s="240"/>
      <c r="BA62" s="267"/>
      <c r="BB62" s="168"/>
      <c r="BC62" s="491"/>
      <c r="BD62" s="441"/>
      <c r="BE62" s="441"/>
      <c r="BF62" s="441"/>
      <c r="BG62" s="492"/>
      <c r="BH62" s="499"/>
      <c r="BI62" s="441"/>
      <c r="BJ62" s="441"/>
      <c r="BK62" s="441"/>
      <c r="BL62" s="492"/>
      <c r="BM62" s="499"/>
      <c r="BN62" s="441"/>
      <c r="BO62" s="441"/>
      <c r="BP62" s="441"/>
      <c r="BQ62" s="492"/>
      <c r="BR62" s="499"/>
      <c r="BS62" s="1964"/>
      <c r="BT62" s="2007"/>
      <c r="BU62" s="2007"/>
      <c r="BV62" s="2007"/>
      <c r="BW62" s="2007"/>
      <c r="BX62" s="2007"/>
      <c r="BY62" s="1875"/>
      <c r="BZ62" s="1875"/>
      <c r="CA62" s="1875"/>
      <c r="CB62" s="1875"/>
      <c r="CC62" s="1875"/>
      <c r="CD62" s="1875"/>
      <c r="CE62" s="1875"/>
      <c r="CF62" s="1875"/>
      <c r="CG62" s="1875"/>
      <c r="CH62" s="1875"/>
      <c r="CI62" s="1875"/>
      <c r="CJ62" s="1875"/>
      <c r="CK62" s="1875"/>
      <c r="CL62" s="1875"/>
      <c r="CM62" s="1875"/>
      <c r="CN62" s="1875"/>
      <c r="CO62" s="1875"/>
      <c r="CP62" s="1875"/>
      <c r="CQ62" s="1875"/>
      <c r="CR62" s="1875"/>
      <c r="CS62" s="1875"/>
      <c r="CT62" s="1875"/>
      <c r="CU62" s="1875"/>
      <c r="CV62" s="1875"/>
      <c r="CW62" s="1875"/>
      <c r="CX62" s="1875"/>
      <c r="CY62" s="1875"/>
      <c r="CZ62" s="1875"/>
    </row>
    <row r="63" spans="1:104" s="807" customFormat="1" ht="15" customHeight="1" x14ac:dyDescent="0.2">
      <c r="A63" s="2497"/>
      <c r="B63" s="1760" t="s">
        <v>255</v>
      </c>
      <c r="C63" s="1688">
        <v>5.231592479618024E-2</v>
      </c>
      <c r="D63" s="1689">
        <v>7.2518202274010346E-2</v>
      </c>
      <c r="E63" s="1689">
        <v>0</v>
      </c>
      <c r="F63" s="1689">
        <v>3.1130486920872689E-2</v>
      </c>
      <c r="G63" s="1690">
        <v>0</v>
      </c>
      <c r="H63" s="1691">
        <v>7.0216702407365439E-2</v>
      </c>
      <c r="I63" s="1689">
        <v>9.7320278839770319E-2</v>
      </c>
      <c r="J63" s="1689">
        <v>0</v>
      </c>
      <c r="K63" s="1689">
        <v>4.181394315799318E-2</v>
      </c>
      <c r="L63" s="1692">
        <v>0</v>
      </c>
      <c r="M63" s="1693">
        <v>0</v>
      </c>
      <c r="N63" s="1689">
        <v>0</v>
      </c>
      <c r="O63" s="1689">
        <v>0</v>
      </c>
      <c r="P63" s="1689">
        <v>0</v>
      </c>
      <c r="Q63" s="1690">
        <v>0</v>
      </c>
      <c r="R63" s="1691">
        <v>3.5492900470097212E-2</v>
      </c>
      <c r="S63" s="1922">
        <v>2.8222237033539807E-2</v>
      </c>
      <c r="T63" s="962"/>
      <c r="U63" s="962"/>
      <c r="V63" s="962"/>
      <c r="W63" s="962"/>
      <c r="X63" s="962"/>
      <c r="Y63" s="962"/>
      <c r="Z63" s="962"/>
      <c r="AA63" s="962"/>
      <c r="AB63" s="962"/>
      <c r="AC63" s="962"/>
      <c r="AD63" s="962"/>
      <c r="AE63" s="962"/>
      <c r="AF63" s="962"/>
      <c r="AG63" s="962"/>
      <c r="AH63" s="962"/>
      <c r="AI63" s="962"/>
      <c r="AJ63" s="962"/>
      <c r="AK63" s="962"/>
      <c r="AL63" s="962"/>
      <c r="AM63" s="962"/>
      <c r="AN63" s="962"/>
      <c r="AO63" s="962"/>
      <c r="AP63" s="962"/>
      <c r="AQ63" s="962"/>
      <c r="AR63" s="962"/>
      <c r="AS63" s="962"/>
      <c r="AT63" s="962"/>
      <c r="AU63" s="962"/>
      <c r="AV63" s="962"/>
      <c r="AW63" s="962"/>
      <c r="AX63" s="962"/>
      <c r="AY63" s="962"/>
      <c r="AZ63" s="240"/>
      <c r="BA63" s="267"/>
      <c r="BB63" s="168"/>
      <c r="BC63" s="491"/>
      <c r="BD63" s="441"/>
      <c r="BE63" s="441"/>
      <c r="BF63" s="441"/>
      <c r="BG63" s="492"/>
      <c r="BH63" s="499"/>
      <c r="BI63" s="441"/>
      <c r="BJ63" s="441"/>
      <c r="BK63" s="441"/>
      <c r="BL63" s="492"/>
      <c r="BM63" s="499"/>
      <c r="BN63" s="441"/>
      <c r="BO63" s="441"/>
      <c r="BP63" s="441"/>
      <c r="BQ63" s="492"/>
      <c r="BR63" s="499"/>
      <c r="BS63" s="1964"/>
      <c r="BT63" s="2007"/>
      <c r="BU63" s="2007"/>
      <c r="BV63" s="2007"/>
      <c r="BW63" s="2007"/>
      <c r="BX63" s="2007"/>
      <c r="BY63" s="1875"/>
      <c r="BZ63" s="1875"/>
      <c r="CA63" s="1875"/>
      <c r="CB63" s="1875"/>
      <c r="CC63" s="1875"/>
      <c r="CD63" s="1875"/>
      <c r="CE63" s="1875"/>
      <c r="CF63" s="1875"/>
      <c r="CG63" s="1875"/>
      <c r="CH63" s="1875"/>
      <c r="CI63" s="1875"/>
      <c r="CJ63" s="1875"/>
      <c r="CK63" s="1875"/>
      <c r="CL63" s="1875"/>
      <c r="CM63" s="1875"/>
      <c r="CN63" s="1875"/>
      <c r="CO63" s="1875"/>
      <c r="CP63" s="1875"/>
      <c r="CQ63" s="1875"/>
      <c r="CR63" s="1875"/>
      <c r="CS63" s="1875"/>
      <c r="CT63" s="1875"/>
      <c r="CU63" s="1875"/>
      <c r="CV63" s="1875"/>
      <c r="CW63" s="1875"/>
      <c r="CX63" s="1875"/>
      <c r="CY63" s="1875"/>
      <c r="CZ63" s="1875"/>
    </row>
    <row r="64" spans="1:104" s="807" customFormat="1" ht="15" customHeight="1" x14ac:dyDescent="0.2">
      <c r="A64" s="2497"/>
      <c r="B64" s="1760" t="s">
        <v>176</v>
      </c>
      <c r="C64" s="1688">
        <v>0</v>
      </c>
      <c r="D64" s="1689">
        <v>5.7855852431406042E-2</v>
      </c>
      <c r="E64" s="1689">
        <v>2.6599710980199625E-2</v>
      </c>
      <c r="F64" s="1689">
        <v>0.18113273575190147</v>
      </c>
      <c r="G64" s="1690">
        <v>0.47307206744857833</v>
      </c>
      <c r="H64" s="1691">
        <v>0</v>
      </c>
      <c r="I64" s="1689">
        <v>0</v>
      </c>
      <c r="J64" s="1689">
        <v>0</v>
      </c>
      <c r="K64" s="1689">
        <v>7.0951749061371763E-2</v>
      </c>
      <c r="L64" s="1692">
        <v>0.17632310604602272</v>
      </c>
      <c r="M64" s="1693">
        <v>0</v>
      </c>
      <c r="N64" s="1689">
        <v>0.50428360846605913</v>
      </c>
      <c r="O64" s="1689">
        <v>0.20464598434281919</v>
      </c>
      <c r="P64" s="1689">
        <v>0.56267989130315621</v>
      </c>
      <c r="Q64" s="1690">
        <v>2.0379490899904358</v>
      </c>
      <c r="R64" s="1691">
        <v>0</v>
      </c>
      <c r="S64" s="1922">
        <v>0.2498180594739336</v>
      </c>
      <c r="T64" s="962"/>
      <c r="U64" s="962"/>
      <c r="V64" s="962"/>
      <c r="W64" s="962"/>
      <c r="X64" s="962"/>
      <c r="Y64" s="962"/>
      <c r="Z64" s="962"/>
      <c r="AA64" s="962"/>
      <c r="AB64" s="962"/>
      <c r="AC64" s="962"/>
      <c r="AD64" s="962"/>
      <c r="AE64" s="962"/>
      <c r="AF64" s="962"/>
      <c r="AG64" s="962"/>
      <c r="AH64" s="962"/>
      <c r="AI64" s="962"/>
      <c r="AJ64" s="962"/>
      <c r="AK64" s="962"/>
      <c r="AL64" s="962"/>
      <c r="AM64" s="962"/>
      <c r="AN64" s="962"/>
      <c r="AO64" s="962"/>
      <c r="AP64" s="962"/>
      <c r="AQ64" s="962"/>
      <c r="AR64" s="962"/>
      <c r="AS64" s="962"/>
      <c r="AT64" s="962"/>
      <c r="AU64" s="962"/>
      <c r="AV64" s="962"/>
      <c r="AW64" s="962"/>
      <c r="AX64" s="962"/>
      <c r="AY64" s="962"/>
      <c r="AZ64" s="240"/>
      <c r="BA64" s="267"/>
      <c r="BB64" s="168"/>
      <c r="BC64" s="491"/>
      <c r="BD64" s="441"/>
      <c r="BE64" s="441"/>
      <c r="BF64" s="441"/>
      <c r="BG64" s="492"/>
      <c r="BH64" s="499"/>
      <c r="BI64" s="441"/>
      <c r="BJ64" s="441"/>
      <c r="BK64" s="441"/>
      <c r="BL64" s="492"/>
      <c r="BM64" s="499"/>
      <c r="BN64" s="441"/>
      <c r="BO64" s="441"/>
      <c r="BP64" s="441"/>
      <c r="BQ64" s="492"/>
      <c r="BR64" s="499"/>
      <c r="BS64" s="1964"/>
      <c r="BT64" s="2007"/>
      <c r="BU64" s="2007"/>
      <c r="BV64" s="2007"/>
      <c r="BW64" s="2007"/>
      <c r="BX64" s="2007"/>
      <c r="BY64" s="1875"/>
      <c r="BZ64" s="1875"/>
      <c r="CA64" s="1875"/>
      <c r="CB64" s="1875"/>
      <c r="CC64" s="1875"/>
      <c r="CD64" s="1875"/>
      <c r="CE64" s="1875"/>
      <c r="CF64" s="1875"/>
      <c r="CG64" s="1875"/>
      <c r="CH64" s="1875"/>
      <c r="CI64" s="1875"/>
      <c r="CJ64" s="1875"/>
      <c r="CK64" s="1875"/>
      <c r="CL64" s="1875"/>
      <c r="CM64" s="1875"/>
      <c r="CN64" s="1875"/>
      <c r="CO64" s="1875"/>
      <c r="CP64" s="1875"/>
      <c r="CQ64" s="1875"/>
      <c r="CR64" s="1875"/>
      <c r="CS64" s="1875"/>
      <c r="CT64" s="1875"/>
      <c r="CU64" s="1875"/>
      <c r="CV64" s="1875"/>
      <c r="CW64" s="1875"/>
      <c r="CX64" s="1875"/>
      <c r="CY64" s="1875"/>
      <c r="CZ64" s="1875"/>
    </row>
    <row r="65" spans="1:104" s="807" customFormat="1" ht="15" customHeight="1" x14ac:dyDescent="0.2">
      <c r="A65" s="2497"/>
      <c r="B65" s="1760" t="s">
        <v>256</v>
      </c>
      <c r="C65" s="1688">
        <v>7.0945735990244313E-2</v>
      </c>
      <c r="D65" s="1689">
        <v>0</v>
      </c>
      <c r="E65" s="1689">
        <v>0</v>
      </c>
      <c r="F65" s="1689">
        <v>5.3176262104403911E-2</v>
      </c>
      <c r="G65" s="1690">
        <v>0.13301435232389944</v>
      </c>
      <c r="H65" s="1691">
        <v>0</v>
      </c>
      <c r="I65" s="1689">
        <v>0</v>
      </c>
      <c r="J65" s="1689">
        <v>0</v>
      </c>
      <c r="K65" s="1689">
        <v>0</v>
      </c>
      <c r="L65" s="1692">
        <v>0</v>
      </c>
      <c r="M65" s="1693">
        <v>0.42316597690909763</v>
      </c>
      <c r="N65" s="1689">
        <v>0</v>
      </c>
      <c r="O65" s="1689">
        <v>0</v>
      </c>
      <c r="P65" s="1689">
        <v>0.58302970285330358</v>
      </c>
      <c r="Q65" s="1690">
        <v>0.52893277421857976</v>
      </c>
      <c r="R65" s="1691">
        <v>0</v>
      </c>
      <c r="S65" s="1922">
        <v>8.6959578032610507E-2</v>
      </c>
      <c r="T65" s="962"/>
      <c r="U65" s="962"/>
      <c r="V65" s="962"/>
      <c r="W65" s="962"/>
      <c r="X65" s="962"/>
      <c r="Y65" s="962"/>
      <c r="Z65" s="962"/>
      <c r="AA65" s="962"/>
      <c r="AB65" s="962"/>
      <c r="AC65" s="962"/>
      <c r="AD65" s="962"/>
      <c r="AE65" s="962"/>
      <c r="AF65" s="962"/>
      <c r="AG65" s="962"/>
      <c r="AH65" s="962"/>
      <c r="AI65" s="962"/>
      <c r="AJ65" s="962"/>
      <c r="AK65" s="962"/>
      <c r="AL65" s="962"/>
      <c r="AM65" s="962"/>
      <c r="AN65" s="962"/>
      <c r="AO65" s="962"/>
      <c r="AP65" s="962"/>
      <c r="AQ65" s="962"/>
      <c r="AR65" s="962"/>
      <c r="AS65" s="962"/>
      <c r="AT65" s="962"/>
      <c r="AU65" s="962"/>
      <c r="AV65" s="962"/>
      <c r="AW65" s="962"/>
      <c r="AX65" s="962"/>
      <c r="AY65" s="962"/>
      <c r="AZ65" s="240"/>
      <c r="BA65" s="267"/>
      <c r="BB65" s="168"/>
      <c r="BC65" s="491"/>
      <c r="BD65" s="441"/>
      <c r="BE65" s="441"/>
      <c r="BF65" s="441"/>
      <c r="BG65" s="492"/>
      <c r="BH65" s="499"/>
      <c r="BI65" s="441"/>
      <c r="BJ65" s="441"/>
      <c r="BK65" s="441"/>
      <c r="BL65" s="492"/>
      <c r="BM65" s="499"/>
      <c r="BN65" s="441"/>
      <c r="BO65" s="441"/>
      <c r="BP65" s="441"/>
      <c r="BQ65" s="492"/>
      <c r="BR65" s="499"/>
      <c r="BS65" s="1964"/>
      <c r="BT65" s="2007"/>
      <c r="BU65" s="2007"/>
      <c r="BV65" s="2007"/>
      <c r="BW65" s="2007"/>
      <c r="BX65" s="2007"/>
      <c r="BY65" s="1875"/>
      <c r="BZ65" s="1875"/>
      <c r="CA65" s="1875"/>
      <c r="CB65" s="1875"/>
      <c r="CC65" s="1875"/>
      <c r="CD65" s="1875"/>
      <c r="CE65" s="1875"/>
      <c r="CF65" s="1875"/>
      <c r="CG65" s="1875"/>
      <c r="CH65" s="1875"/>
      <c r="CI65" s="1875"/>
      <c r="CJ65" s="1875"/>
      <c r="CK65" s="1875"/>
      <c r="CL65" s="1875"/>
      <c r="CM65" s="1875"/>
      <c r="CN65" s="1875"/>
      <c r="CO65" s="1875"/>
      <c r="CP65" s="1875"/>
      <c r="CQ65" s="1875"/>
      <c r="CR65" s="1875"/>
      <c r="CS65" s="1875"/>
      <c r="CT65" s="1875"/>
      <c r="CU65" s="1875"/>
      <c r="CV65" s="1875"/>
      <c r="CW65" s="1875"/>
      <c r="CX65" s="1875"/>
      <c r="CY65" s="1875"/>
      <c r="CZ65" s="1875"/>
    </row>
    <row r="66" spans="1:104" s="807" customFormat="1" ht="15" customHeight="1" x14ac:dyDescent="0.2">
      <c r="A66" s="2497"/>
      <c r="B66" s="1760" t="s">
        <v>257</v>
      </c>
      <c r="C66" s="1688">
        <v>0.51160371706886554</v>
      </c>
      <c r="D66" s="1689">
        <v>0.34900206423674729</v>
      </c>
      <c r="E66" s="1689">
        <v>0.57565942509214418</v>
      </c>
      <c r="F66" s="1689">
        <v>0.46906616669003637</v>
      </c>
      <c r="G66" s="1690">
        <v>0.66243249214759037</v>
      </c>
      <c r="H66" s="1691">
        <v>0.2889682980514941</v>
      </c>
      <c r="I66" s="1689">
        <v>0.20905084088947537</v>
      </c>
      <c r="J66" s="1689">
        <v>0.58936074535723393</v>
      </c>
      <c r="K66" s="1689">
        <v>0.30305284840817209</v>
      </c>
      <c r="L66" s="1692">
        <v>0.54680351325923637</v>
      </c>
      <c r="M66" s="1693">
        <v>1.9306258474483731</v>
      </c>
      <c r="N66" s="1689">
        <v>1.12891269109165</v>
      </c>
      <c r="O66" s="1689">
        <v>1.0258443422829349</v>
      </c>
      <c r="P66" s="1689">
        <v>1.3644845228061377</v>
      </c>
      <c r="Q66" s="1690">
        <v>1.2662086638387444</v>
      </c>
      <c r="R66" s="1691">
        <v>0</v>
      </c>
      <c r="S66" s="1922">
        <v>0.86841508700363645</v>
      </c>
      <c r="T66" s="962"/>
      <c r="U66" s="962"/>
      <c r="V66" s="962"/>
      <c r="W66" s="962"/>
      <c r="X66" s="962"/>
      <c r="Y66" s="962"/>
      <c r="Z66" s="962"/>
      <c r="AA66" s="962"/>
      <c r="AB66" s="962"/>
      <c r="AC66" s="962"/>
      <c r="AD66" s="962"/>
      <c r="AE66" s="962"/>
      <c r="AF66" s="962"/>
      <c r="AG66" s="962"/>
      <c r="AH66" s="962"/>
      <c r="AI66" s="962"/>
      <c r="AJ66" s="962"/>
      <c r="AK66" s="962"/>
      <c r="AL66" s="962"/>
      <c r="AM66" s="962"/>
      <c r="AN66" s="962"/>
      <c r="AO66" s="962"/>
      <c r="AP66" s="962"/>
      <c r="AQ66" s="962"/>
      <c r="AR66" s="962"/>
      <c r="AS66" s="962"/>
      <c r="AT66" s="962"/>
      <c r="AU66" s="962"/>
      <c r="AV66" s="962"/>
      <c r="AW66" s="962"/>
      <c r="AX66" s="962"/>
      <c r="AY66" s="962"/>
      <c r="AZ66" s="240"/>
      <c r="BA66" s="267"/>
      <c r="BB66" s="168"/>
      <c r="BC66" s="491"/>
      <c r="BD66" s="441"/>
      <c r="BE66" s="441"/>
      <c r="BF66" s="441"/>
      <c r="BG66" s="492"/>
      <c r="BH66" s="499"/>
      <c r="BI66" s="441"/>
      <c r="BJ66" s="441"/>
      <c r="BK66" s="441"/>
      <c r="BL66" s="492"/>
      <c r="BM66" s="499"/>
      <c r="BN66" s="441"/>
      <c r="BO66" s="441"/>
      <c r="BP66" s="441"/>
      <c r="BQ66" s="492"/>
      <c r="BR66" s="499"/>
      <c r="BS66" s="1964"/>
      <c r="BT66" s="2007"/>
      <c r="BU66" s="2007"/>
      <c r="BV66" s="2007"/>
      <c r="BW66" s="2007"/>
      <c r="BX66" s="2007"/>
      <c r="BY66" s="1875"/>
      <c r="BZ66" s="1875"/>
      <c r="CA66" s="1875"/>
      <c r="CB66" s="1875"/>
      <c r="CC66" s="1875"/>
      <c r="CD66" s="1875"/>
      <c r="CE66" s="1875"/>
      <c r="CF66" s="1875"/>
      <c r="CG66" s="1875"/>
      <c r="CH66" s="1875"/>
      <c r="CI66" s="1875"/>
      <c r="CJ66" s="1875"/>
      <c r="CK66" s="1875"/>
      <c r="CL66" s="1875"/>
      <c r="CM66" s="1875"/>
      <c r="CN66" s="1875"/>
      <c r="CO66" s="1875"/>
      <c r="CP66" s="1875"/>
      <c r="CQ66" s="1875"/>
      <c r="CR66" s="1875"/>
      <c r="CS66" s="1875"/>
      <c r="CT66" s="1875"/>
      <c r="CU66" s="1875"/>
      <c r="CV66" s="1875"/>
      <c r="CW66" s="1875"/>
      <c r="CX66" s="1875"/>
      <c r="CY66" s="1875"/>
      <c r="CZ66" s="1875"/>
    </row>
    <row r="67" spans="1:104" s="807" customFormat="1" ht="15" customHeight="1" x14ac:dyDescent="0.2">
      <c r="A67" s="2497"/>
      <c r="B67" s="1760" t="s">
        <v>258</v>
      </c>
      <c r="C67" s="1688">
        <v>48.755280199910935</v>
      </c>
      <c r="D67" s="1689">
        <v>39.890847957404901</v>
      </c>
      <c r="E67" s="1689">
        <v>32.280539164542866</v>
      </c>
      <c r="F67" s="1689">
        <v>18.301986668851601</v>
      </c>
      <c r="G67" s="1690">
        <v>8.0196250551473636</v>
      </c>
      <c r="H67" s="1691">
        <v>52.330172322154645</v>
      </c>
      <c r="I67" s="1689">
        <v>47.952618706850977</v>
      </c>
      <c r="J67" s="1689">
        <v>33.284382704991572</v>
      </c>
      <c r="K67" s="1689">
        <v>20.254071497536764</v>
      </c>
      <c r="L67" s="1692">
        <v>8.0071775729723793</v>
      </c>
      <c r="M67" s="1693">
        <v>16.344215484907622</v>
      </c>
      <c r="N67" s="1689">
        <v>11.09834150964055</v>
      </c>
      <c r="O67" s="1689">
        <v>8.3202585280667947</v>
      </c>
      <c r="P67" s="1689">
        <v>8.3385816611774768</v>
      </c>
      <c r="Q67" s="1690">
        <v>4.5819874872593109</v>
      </c>
      <c r="R67" s="1691">
        <v>67.970859900486943</v>
      </c>
      <c r="S67" s="1922">
        <v>2.8287419746847697</v>
      </c>
      <c r="T67" s="962"/>
      <c r="U67" s="962"/>
      <c r="V67" s="962"/>
      <c r="W67" s="962"/>
      <c r="X67" s="962"/>
      <c r="Y67" s="962"/>
      <c r="Z67" s="962"/>
      <c r="AA67" s="962"/>
      <c r="AB67" s="962"/>
      <c r="AC67" s="962"/>
      <c r="AD67" s="962"/>
      <c r="AE67" s="962"/>
      <c r="AF67" s="962"/>
      <c r="AG67" s="962"/>
      <c r="AH67" s="962"/>
      <c r="AI67" s="962"/>
      <c r="AJ67" s="962"/>
      <c r="AK67" s="962"/>
      <c r="AL67" s="962"/>
      <c r="AM67" s="962"/>
      <c r="AN67" s="962"/>
      <c r="AO67" s="962"/>
      <c r="AP67" s="962"/>
      <c r="AQ67" s="962"/>
      <c r="AR67" s="962"/>
      <c r="AS67" s="962"/>
      <c r="AT67" s="962"/>
      <c r="AU67" s="962"/>
      <c r="AV67" s="962"/>
      <c r="AW67" s="962"/>
      <c r="AX67" s="962"/>
      <c r="AY67" s="962"/>
      <c r="AZ67" s="240"/>
      <c r="BA67" s="267"/>
      <c r="BB67" s="168"/>
      <c r="BC67" s="491"/>
      <c r="BD67" s="441"/>
      <c r="BE67" s="441"/>
      <c r="BF67" s="441"/>
      <c r="BG67" s="492"/>
      <c r="BH67" s="499"/>
      <c r="BI67" s="441"/>
      <c r="BJ67" s="441"/>
      <c r="BK67" s="441"/>
      <c r="BL67" s="492"/>
      <c r="BM67" s="499"/>
      <c r="BN67" s="441"/>
      <c r="BO67" s="441"/>
      <c r="BP67" s="441"/>
      <c r="BQ67" s="492"/>
      <c r="BR67" s="499"/>
      <c r="BS67" s="1964"/>
      <c r="BT67" s="2007"/>
      <c r="BU67" s="2007"/>
      <c r="BV67" s="2007"/>
      <c r="BW67" s="2007"/>
      <c r="BX67" s="2007"/>
      <c r="BY67" s="1875"/>
      <c r="BZ67" s="1875"/>
      <c r="CA67" s="1875"/>
      <c r="CB67" s="1875"/>
      <c r="CC67" s="1875"/>
      <c r="CD67" s="1875"/>
      <c r="CE67" s="1875"/>
      <c r="CF67" s="1875"/>
      <c r="CG67" s="1875"/>
      <c r="CH67" s="1875"/>
      <c r="CI67" s="1875"/>
      <c r="CJ67" s="1875"/>
      <c r="CK67" s="1875"/>
      <c r="CL67" s="1875"/>
      <c r="CM67" s="1875"/>
      <c r="CN67" s="1875"/>
      <c r="CO67" s="1875"/>
      <c r="CP67" s="1875"/>
      <c r="CQ67" s="1875"/>
      <c r="CR67" s="1875"/>
      <c r="CS67" s="1875"/>
      <c r="CT67" s="1875"/>
      <c r="CU67" s="1875"/>
      <c r="CV67" s="1875"/>
      <c r="CW67" s="1875"/>
      <c r="CX67" s="1875"/>
      <c r="CY67" s="1875"/>
      <c r="CZ67" s="1875"/>
    </row>
    <row r="68" spans="1:104" s="807" customFormat="1" ht="15" customHeight="1" x14ac:dyDescent="0.2">
      <c r="A68" s="2497"/>
      <c r="B68" s="1760" t="s">
        <v>259</v>
      </c>
      <c r="C68" s="1688">
        <v>21.806954048237113</v>
      </c>
      <c r="D68" s="1689">
        <v>9.168659476170907</v>
      </c>
      <c r="E68" s="1689">
        <v>9.8135424176146202</v>
      </c>
      <c r="F68" s="1689">
        <v>2.4665540857972852</v>
      </c>
      <c r="G68" s="1690">
        <v>0.90315285635545173</v>
      </c>
      <c r="H68" s="1691">
        <v>23.577549025564718</v>
      </c>
      <c r="I68" s="1689">
        <v>13.59770588721068</v>
      </c>
      <c r="J68" s="1689">
        <v>6.2481533472106348</v>
      </c>
      <c r="K68" s="1689">
        <v>2.6358793553805713</v>
      </c>
      <c r="L68" s="1692">
        <v>1.0808513028725741</v>
      </c>
      <c r="M68" s="1693">
        <v>7.3580872767171037</v>
      </c>
      <c r="N68" s="1689">
        <v>3.7571330287675528</v>
      </c>
      <c r="O68" s="1689">
        <v>1.7129169478360569</v>
      </c>
      <c r="P68" s="1689">
        <v>0.97287045332348066</v>
      </c>
      <c r="Q68" s="1690">
        <v>0</v>
      </c>
      <c r="R68" s="1691">
        <v>21.519126008032117</v>
      </c>
      <c r="S68" s="1922">
        <v>6.3065162199912705E-2</v>
      </c>
      <c r="T68" s="962"/>
      <c r="U68" s="962"/>
      <c r="V68" s="962"/>
      <c r="W68" s="962"/>
      <c r="X68" s="962"/>
      <c r="Y68" s="962"/>
      <c r="Z68" s="962"/>
      <c r="AA68" s="962"/>
      <c r="AB68" s="962"/>
      <c r="AC68" s="962"/>
      <c r="AD68" s="962"/>
      <c r="AE68" s="962"/>
      <c r="AF68" s="962"/>
      <c r="AG68" s="962"/>
      <c r="AH68" s="962"/>
      <c r="AI68" s="962"/>
      <c r="AJ68" s="962"/>
      <c r="AK68" s="962"/>
      <c r="AL68" s="962"/>
      <c r="AM68" s="962"/>
      <c r="AN68" s="962"/>
      <c r="AO68" s="962"/>
      <c r="AP68" s="962"/>
      <c r="AQ68" s="962"/>
      <c r="AR68" s="962"/>
      <c r="AS68" s="962"/>
      <c r="AT68" s="962"/>
      <c r="AU68" s="962"/>
      <c r="AV68" s="962"/>
      <c r="AW68" s="962"/>
      <c r="AX68" s="962"/>
      <c r="AY68" s="962"/>
      <c r="AZ68" s="240"/>
      <c r="BA68" s="267"/>
      <c r="BB68" s="168"/>
      <c r="BC68" s="491"/>
      <c r="BD68" s="441"/>
      <c r="BE68" s="441"/>
      <c r="BF68" s="441"/>
      <c r="BG68" s="492"/>
      <c r="BH68" s="499"/>
      <c r="BI68" s="441"/>
      <c r="BJ68" s="441"/>
      <c r="BK68" s="441"/>
      <c r="BL68" s="492"/>
      <c r="BM68" s="499"/>
      <c r="BN68" s="441"/>
      <c r="BO68" s="441"/>
      <c r="BP68" s="441"/>
      <c r="BQ68" s="492"/>
      <c r="BR68" s="499"/>
      <c r="BS68" s="1964"/>
      <c r="BT68" s="2007"/>
      <c r="BU68" s="2007"/>
      <c r="BV68" s="2007"/>
      <c r="BW68" s="2007"/>
      <c r="BX68" s="2007"/>
      <c r="BY68" s="1875"/>
      <c r="BZ68" s="1875"/>
      <c r="CA68" s="1875"/>
      <c r="CB68" s="1875"/>
      <c r="CC68" s="1875"/>
      <c r="CD68" s="1875"/>
      <c r="CE68" s="1875"/>
      <c r="CF68" s="1875"/>
      <c r="CG68" s="1875"/>
      <c r="CH68" s="1875"/>
      <c r="CI68" s="1875"/>
      <c r="CJ68" s="1875"/>
      <c r="CK68" s="1875"/>
      <c r="CL68" s="1875"/>
      <c r="CM68" s="1875"/>
      <c r="CN68" s="1875"/>
      <c r="CO68" s="1875"/>
      <c r="CP68" s="1875"/>
      <c r="CQ68" s="1875"/>
      <c r="CR68" s="1875"/>
      <c r="CS68" s="1875"/>
      <c r="CT68" s="1875"/>
      <c r="CU68" s="1875"/>
      <c r="CV68" s="1875"/>
      <c r="CW68" s="1875"/>
      <c r="CX68" s="1875"/>
      <c r="CY68" s="1875"/>
      <c r="CZ68" s="1875"/>
    </row>
    <row r="69" spans="1:104" s="807" customFormat="1" ht="15" customHeight="1" x14ac:dyDescent="0.2">
      <c r="A69" s="2497"/>
      <c r="B69" s="1760" t="s">
        <v>260</v>
      </c>
      <c r="C69" s="1688">
        <v>0.1540603531467413</v>
      </c>
      <c r="D69" s="1689">
        <v>4.4128055606553925E-2</v>
      </c>
      <c r="E69" s="1689">
        <v>0.58468912162103903</v>
      </c>
      <c r="F69" s="1689">
        <v>1.0828888762858888</v>
      </c>
      <c r="G69" s="1690">
        <v>4.7454597288245397</v>
      </c>
      <c r="H69" s="1691">
        <v>0.11194586512412641</v>
      </c>
      <c r="I69" s="1689">
        <v>9.4794916886149008E-2</v>
      </c>
      <c r="J69" s="1689">
        <v>0.41447001572455738</v>
      </c>
      <c r="K69" s="1689">
        <v>1.4439716072972988</v>
      </c>
      <c r="L69" s="1692">
        <v>5.1251826351969614</v>
      </c>
      <c r="M69" s="1693">
        <v>0</v>
      </c>
      <c r="N69" s="1689">
        <v>0</v>
      </c>
      <c r="O69" s="1689">
        <v>0.7651348475464077</v>
      </c>
      <c r="P69" s="1689">
        <v>0.53483813501208921</v>
      </c>
      <c r="Q69" s="1690">
        <v>4.1053804051972058</v>
      </c>
      <c r="R69" s="1691">
        <v>6.7995178827902097E-2</v>
      </c>
      <c r="S69" s="1922">
        <v>2.1888397072580652</v>
      </c>
      <c r="T69" s="962"/>
      <c r="U69" s="962"/>
      <c r="V69" s="962"/>
      <c r="W69" s="962"/>
      <c r="X69" s="962"/>
      <c r="Y69" s="962"/>
      <c r="Z69" s="962"/>
      <c r="AA69" s="962"/>
      <c r="AB69" s="962"/>
      <c r="AC69" s="962"/>
      <c r="AD69" s="962"/>
      <c r="AE69" s="962"/>
      <c r="AF69" s="962"/>
      <c r="AG69" s="962"/>
      <c r="AH69" s="962"/>
      <c r="AI69" s="962"/>
      <c r="AJ69" s="962"/>
      <c r="AK69" s="962"/>
      <c r="AL69" s="962"/>
      <c r="AM69" s="962"/>
      <c r="AN69" s="962"/>
      <c r="AO69" s="962"/>
      <c r="AP69" s="962"/>
      <c r="AQ69" s="962"/>
      <c r="AR69" s="962"/>
      <c r="AS69" s="962"/>
      <c r="AT69" s="962"/>
      <c r="AU69" s="962"/>
      <c r="AV69" s="962"/>
      <c r="AW69" s="962"/>
      <c r="AX69" s="962"/>
      <c r="AY69" s="962"/>
      <c r="AZ69" s="240"/>
      <c r="BA69" s="267"/>
      <c r="BB69" s="168"/>
      <c r="BC69" s="491"/>
      <c r="BD69" s="441"/>
      <c r="BE69" s="441"/>
      <c r="BF69" s="441"/>
      <c r="BG69" s="492"/>
      <c r="BH69" s="499"/>
      <c r="BI69" s="441"/>
      <c r="BJ69" s="441"/>
      <c r="BK69" s="441"/>
      <c r="BL69" s="492"/>
      <c r="BM69" s="499"/>
      <c r="BN69" s="441"/>
      <c r="BO69" s="441"/>
      <c r="BP69" s="441"/>
      <c r="BQ69" s="492"/>
      <c r="BR69" s="499"/>
      <c r="BS69" s="1964"/>
      <c r="BT69" s="2007"/>
      <c r="BU69" s="2007"/>
      <c r="BV69" s="2007"/>
      <c r="BW69" s="2007"/>
      <c r="BX69" s="2007"/>
      <c r="BY69" s="1875"/>
      <c r="BZ69" s="1875"/>
      <c r="CA69" s="1875"/>
      <c r="CB69" s="1875"/>
      <c r="CC69" s="1875"/>
      <c r="CD69" s="1875"/>
      <c r="CE69" s="1875"/>
      <c r="CF69" s="1875"/>
      <c r="CG69" s="1875"/>
      <c r="CH69" s="1875"/>
      <c r="CI69" s="1875"/>
      <c r="CJ69" s="1875"/>
      <c r="CK69" s="1875"/>
      <c r="CL69" s="1875"/>
      <c r="CM69" s="1875"/>
      <c r="CN69" s="1875"/>
      <c r="CO69" s="1875"/>
      <c r="CP69" s="1875"/>
      <c r="CQ69" s="1875"/>
      <c r="CR69" s="1875"/>
      <c r="CS69" s="1875"/>
      <c r="CT69" s="1875"/>
      <c r="CU69" s="1875"/>
      <c r="CV69" s="1875"/>
      <c r="CW69" s="1875"/>
      <c r="CX69" s="1875"/>
      <c r="CY69" s="1875"/>
      <c r="CZ69" s="1875"/>
    </row>
    <row r="70" spans="1:104" s="807" customFormat="1" ht="15" customHeight="1" x14ac:dyDescent="0.2">
      <c r="A70" s="2497"/>
      <c r="B70" s="1760" t="s">
        <v>46</v>
      </c>
      <c r="C70" s="1688">
        <v>0.18872855130798055</v>
      </c>
      <c r="D70" s="1689">
        <v>7.239939341169338E-2</v>
      </c>
      <c r="E70" s="1689">
        <v>0</v>
      </c>
      <c r="F70" s="1689">
        <v>5.3684961067667118E-2</v>
      </c>
      <c r="G70" s="1690">
        <v>0</v>
      </c>
      <c r="H70" s="1691">
        <v>0.2223962976382009</v>
      </c>
      <c r="I70" s="1689">
        <v>0</v>
      </c>
      <c r="J70" s="1689">
        <v>4.9160210107705216E-2</v>
      </c>
      <c r="K70" s="1689">
        <v>0</v>
      </c>
      <c r="L70" s="1692">
        <v>0</v>
      </c>
      <c r="M70" s="1693">
        <v>0.35096749871294081</v>
      </c>
      <c r="N70" s="1689">
        <v>0</v>
      </c>
      <c r="O70" s="1689">
        <v>0.32103288634602667</v>
      </c>
      <c r="P70" s="1689">
        <v>0</v>
      </c>
      <c r="Q70" s="1690">
        <v>0</v>
      </c>
      <c r="R70" s="1691">
        <v>7.2953831048080828E-2</v>
      </c>
      <c r="S70" s="1922">
        <v>5.6051821524794834E-2</v>
      </c>
      <c r="T70" s="962"/>
      <c r="U70" s="962"/>
      <c r="V70" s="962"/>
      <c r="W70" s="962"/>
      <c r="X70" s="962"/>
      <c r="Y70" s="962"/>
      <c r="Z70" s="962"/>
      <c r="AA70" s="962"/>
      <c r="AB70" s="962"/>
      <c r="AC70" s="962"/>
      <c r="AD70" s="962"/>
      <c r="AE70" s="962"/>
      <c r="AF70" s="962"/>
      <c r="AG70" s="962"/>
      <c r="AH70" s="962"/>
      <c r="AI70" s="962"/>
      <c r="AJ70" s="962"/>
      <c r="AK70" s="962"/>
      <c r="AL70" s="962"/>
      <c r="AM70" s="962"/>
      <c r="AN70" s="962"/>
      <c r="AO70" s="962"/>
      <c r="AP70" s="962"/>
      <c r="AQ70" s="962"/>
      <c r="AR70" s="962"/>
      <c r="AS70" s="962"/>
      <c r="AT70" s="962"/>
      <c r="AU70" s="962"/>
      <c r="AV70" s="962"/>
      <c r="AW70" s="962"/>
      <c r="AX70" s="962"/>
      <c r="AY70" s="962"/>
      <c r="AZ70" s="240"/>
      <c r="BA70" s="267"/>
      <c r="BB70" s="168"/>
      <c r="BC70" s="491"/>
      <c r="BD70" s="441"/>
      <c r="BE70" s="441"/>
      <c r="BF70" s="441"/>
      <c r="BG70" s="492"/>
      <c r="BH70" s="499"/>
      <c r="BI70" s="441"/>
      <c r="BJ70" s="441"/>
      <c r="BK70" s="441"/>
      <c r="BL70" s="492"/>
      <c r="BM70" s="499"/>
      <c r="BN70" s="441"/>
      <c r="BO70" s="441"/>
      <c r="BP70" s="441"/>
      <c r="BQ70" s="492"/>
      <c r="BR70" s="499"/>
      <c r="BS70" s="1964"/>
      <c r="BT70" s="2007"/>
      <c r="BU70" s="2007"/>
      <c r="BV70" s="2007"/>
      <c r="BW70" s="2007"/>
      <c r="BX70" s="2007"/>
      <c r="BY70" s="1875"/>
      <c r="BZ70" s="1875"/>
      <c r="CA70" s="1875"/>
      <c r="CB70" s="1875"/>
      <c r="CC70" s="1875"/>
      <c r="CD70" s="1875"/>
      <c r="CE70" s="1875"/>
      <c r="CF70" s="1875"/>
      <c r="CG70" s="1875"/>
      <c r="CH70" s="1875"/>
      <c r="CI70" s="1875"/>
      <c r="CJ70" s="1875"/>
      <c r="CK70" s="1875"/>
      <c r="CL70" s="1875"/>
      <c r="CM70" s="1875"/>
      <c r="CN70" s="1875"/>
      <c r="CO70" s="1875"/>
      <c r="CP70" s="1875"/>
      <c r="CQ70" s="1875"/>
      <c r="CR70" s="1875"/>
      <c r="CS70" s="1875"/>
      <c r="CT70" s="1875"/>
      <c r="CU70" s="1875"/>
      <c r="CV70" s="1875"/>
      <c r="CW70" s="1875"/>
      <c r="CX70" s="1875"/>
      <c r="CY70" s="1875"/>
      <c r="CZ70" s="1875"/>
    </row>
    <row r="71" spans="1:104" s="807" customFormat="1" ht="15" customHeight="1" x14ac:dyDescent="0.2">
      <c r="A71" s="2497"/>
      <c r="B71" s="1760" t="s">
        <v>200</v>
      </c>
      <c r="C71" s="1688">
        <v>0</v>
      </c>
      <c r="D71" s="1689">
        <v>3.5302444485243147E-2</v>
      </c>
      <c r="E71" s="1689">
        <v>3.5304438986099973E-2</v>
      </c>
      <c r="F71" s="1689">
        <v>0</v>
      </c>
      <c r="G71" s="1690">
        <v>0</v>
      </c>
      <c r="H71" s="1691">
        <v>0</v>
      </c>
      <c r="I71" s="1689">
        <v>0</v>
      </c>
      <c r="J71" s="1689">
        <v>9.4845474085842027E-2</v>
      </c>
      <c r="K71" s="1689">
        <v>0</v>
      </c>
      <c r="L71" s="1692">
        <v>0</v>
      </c>
      <c r="M71" s="1693">
        <v>0</v>
      </c>
      <c r="N71" s="1689">
        <v>0</v>
      </c>
      <c r="O71" s="1689">
        <v>0</v>
      </c>
      <c r="P71" s="1689">
        <v>0</v>
      </c>
      <c r="Q71" s="1690">
        <v>0</v>
      </c>
      <c r="R71" s="1691">
        <v>0</v>
      </c>
      <c r="S71" s="1922">
        <v>2.3879381447061823E-2</v>
      </c>
      <c r="T71" s="962"/>
      <c r="U71" s="962"/>
      <c r="V71" s="962"/>
      <c r="W71" s="962"/>
      <c r="X71" s="962"/>
      <c r="Y71" s="962"/>
      <c r="Z71" s="962"/>
      <c r="AA71" s="962"/>
      <c r="AB71" s="962"/>
      <c r="AC71" s="962"/>
      <c r="AD71" s="962"/>
      <c r="AE71" s="962"/>
      <c r="AF71" s="962"/>
      <c r="AG71" s="962"/>
      <c r="AH71" s="962"/>
      <c r="AI71" s="962"/>
      <c r="AJ71" s="962"/>
      <c r="AK71" s="962"/>
      <c r="AL71" s="962"/>
      <c r="AM71" s="962"/>
      <c r="AN71" s="962"/>
      <c r="AO71" s="962"/>
      <c r="AP71" s="962"/>
      <c r="AQ71" s="962"/>
      <c r="AR71" s="962"/>
      <c r="AS71" s="962"/>
      <c r="AT71" s="962"/>
      <c r="AU71" s="962"/>
      <c r="AV71" s="962"/>
      <c r="AW71" s="962"/>
      <c r="AX71" s="962"/>
      <c r="AY71" s="962"/>
      <c r="AZ71" s="240"/>
      <c r="BA71" s="267"/>
      <c r="BB71" s="168"/>
      <c r="BC71" s="491"/>
      <c r="BD71" s="441"/>
      <c r="BE71" s="441"/>
      <c r="BF71" s="441"/>
      <c r="BG71" s="492"/>
      <c r="BH71" s="499"/>
      <c r="BI71" s="441"/>
      <c r="BJ71" s="441"/>
      <c r="BK71" s="441"/>
      <c r="BL71" s="492"/>
      <c r="BM71" s="499"/>
      <c r="BN71" s="441"/>
      <c r="BO71" s="441"/>
      <c r="BP71" s="441"/>
      <c r="BQ71" s="492"/>
      <c r="BR71" s="499"/>
      <c r="BS71" s="1964"/>
      <c r="BT71" s="2007"/>
      <c r="BU71" s="2007"/>
      <c r="BV71" s="2007"/>
      <c r="BW71" s="2007"/>
      <c r="BX71" s="2007"/>
      <c r="BY71" s="1875"/>
      <c r="BZ71" s="1875"/>
      <c r="CA71" s="1875"/>
      <c r="CB71" s="1875"/>
      <c r="CC71" s="1875"/>
      <c r="CD71" s="1875"/>
      <c r="CE71" s="1875"/>
      <c r="CF71" s="1875"/>
      <c r="CG71" s="1875"/>
      <c r="CH71" s="1875"/>
      <c r="CI71" s="1875"/>
      <c r="CJ71" s="1875"/>
      <c r="CK71" s="1875"/>
      <c r="CL71" s="1875"/>
      <c r="CM71" s="1875"/>
      <c r="CN71" s="1875"/>
      <c r="CO71" s="1875"/>
      <c r="CP71" s="1875"/>
      <c r="CQ71" s="1875"/>
      <c r="CR71" s="1875"/>
      <c r="CS71" s="1875"/>
      <c r="CT71" s="1875"/>
      <c r="CU71" s="1875"/>
      <c r="CV71" s="1875"/>
      <c r="CW71" s="1875"/>
      <c r="CX71" s="1875"/>
      <c r="CY71" s="1875"/>
      <c r="CZ71" s="1875"/>
    </row>
    <row r="72" spans="1:104" s="807" customFormat="1" ht="15" customHeight="1" x14ac:dyDescent="0.2">
      <c r="A72" s="1633"/>
      <c r="B72" s="1761"/>
      <c r="C72" s="1688"/>
      <c r="D72" s="1689"/>
      <c r="E72" s="1689"/>
      <c r="F72" s="1689"/>
      <c r="G72" s="1690"/>
      <c r="H72" s="1691"/>
      <c r="I72" s="1689"/>
      <c r="J72" s="1689"/>
      <c r="K72" s="1689"/>
      <c r="L72" s="1692"/>
      <c r="M72" s="1693"/>
      <c r="N72" s="1689"/>
      <c r="O72" s="1689"/>
      <c r="P72" s="1689"/>
      <c r="Q72" s="1690"/>
      <c r="R72" s="1691"/>
      <c r="S72" s="1922"/>
      <c r="T72" s="962"/>
      <c r="U72" s="962"/>
      <c r="V72" s="962"/>
      <c r="W72" s="962"/>
      <c r="X72" s="962"/>
      <c r="Y72" s="962"/>
      <c r="Z72" s="962"/>
      <c r="AA72" s="962"/>
      <c r="AB72" s="962"/>
      <c r="AC72" s="962"/>
      <c r="AD72" s="962"/>
      <c r="AE72" s="962"/>
      <c r="AF72" s="962"/>
      <c r="AG72" s="962"/>
      <c r="AH72" s="962"/>
      <c r="AI72" s="962"/>
      <c r="AJ72" s="962"/>
      <c r="AK72" s="962"/>
      <c r="AL72" s="962"/>
      <c r="AM72" s="962"/>
      <c r="AN72" s="962"/>
      <c r="AO72" s="962"/>
      <c r="AP72" s="962"/>
      <c r="AQ72" s="962"/>
      <c r="AR72" s="962"/>
      <c r="AS72" s="962"/>
      <c r="AT72" s="962"/>
      <c r="AU72" s="962"/>
      <c r="AV72" s="962"/>
      <c r="AW72" s="962"/>
      <c r="AX72" s="962"/>
      <c r="AY72" s="962"/>
      <c r="AZ72" s="240"/>
      <c r="BA72" s="267"/>
      <c r="BB72" s="168"/>
      <c r="BC72" s="491"/>
      <c r="BD72" s="441"/>
      <c r="BE72" s="441"/>
      <c r="BF72" s="441"/>
      <c r="BG72" s="492"/>
      <c r="BH72" s="499"/>
      <c r="BI72" s="441"/>
      <c r="BJ72" s="441"/>
      <c r="BK72" s="441"/>
      <c r="BL72" s="492"/>
      <c r="BM72" s="499"/>
      <c r="BN72" s="441"/>
      <c r="BO72" s="441"/>
      <c r="BP72" s="441"/>
      <c r="BQ72" s="492"/>
      <c r="BR72" s="499"/>
      <c r="BS72" s="1964"/>
      <c r="BT72" s="2007"/>
      <c r="BU72" s="2007"/>
      <c r="BV72" s="2007"/>
      <c r="BW72" s="2007"/>
      <c r="BX72" s="2007"/>
      <c r="BY72" s="1875"/>
      <c r="BZ72" s="1875"/>
      <c r="CA72" s="1875"/>
      <c r="CB72" s="1875"/>
      <c r="CC72" s="1875"/>
      <c r="CD72" s="1875"/>
      <c r="CE72" s="1875"/>
      <c r="CF72" s="1875"/>
      <c r="CG72" s="1875"/>
      <c r="CH72" s="1875"/>
      <c r="CI72" s="1875"/>
      <c r="CJ72" s="1875"/>
      <c r="CK72" s="1875"/>
      <c r="CL72" s="1875"/>
      <c r="CM72" s="1875"/>
      <c r="CN72" s="1875"/>
      <c r="CO72" s="1875"/>
      <c r="CP72" s="1875"/>
      <c r="CQ72" s="1875"/>
      <c r="CR72" s="1875"/>
      <c r="CS72" s="1875"/>
      <c r="CT72" s="1875"/>
      <c r="CU72" s="1875"/>
      <c r="CV72" s="1875"/>
      <c r="CW72" s="1875"/>
      <c r="CX72" s="1875"/>
      <c r="CY72" s="1875"/>
      <c r="CZ72" s="1875"/>
    </row>
    <row r="73" spans="1:104" s="807" customFormat="1" ht="15" customHeight="1" x14ac:dyDescent="0.2">
      <c r="A73" s="1633"/>
      <c r="B73" s="1761"/>
      <c r="C73" s="1688"/>
      <c r="D73" s="1689"/>
      <c r="E73" s="1689"/>
      <c r="F73" s="1689"/>
      <c r="G73" s="1690"/>
      <c r="H73" s="1691"/>
      <c r="I73" s="1689"/>
      <c r="J73" s="1689"/>
      <c r="K73" s="1689"/>
      <c r="L73" s="1692"/>
      <c r="M73" s="1693"/>
      <c r="N73" s="1689"/>
      <c r="O73" s="1689"/>
      <c r="P73" s="1689"/>
      <c r="Q73" s="1690"/>
      <c r="R73" s="1691"/>
      <c r="S73" s="1922"/>
      <c r="T73" s="962"/>
      <c r="U73" s="962"/>
      <c r="V73" s="962"/>
      <c r="W73" s="962"/>
      <c r="X73" s="962"/>
      <c r="Y73" s="962"/>
      <c r="Z73" s="962"/>
      <c r="AA73" s="962"/>
      <c r="AB73" s="962"/>
      <c r="AC73" s="962"/>
      <c r="AD73" s="962"/>
      <c r="AE73" s="962"/>
      <c r="AF73" s="962"/>
      <c r="AG73" s="962"/>
      <c r="AH73" s="962"/>
      <c r="AI73" s="962"/>
      <c r="AJ73" s="962"/>
      <c r="AK73" s="962"/>
      <c r="AL73" s="962"/>
      <c r="AM73" s="962"/>
      <c r="AN73" s="962"/>
      <c r="AO73" s="962"/>
      <c r="AP73" s="962"/>
      <c r="AQ73" s="962"/>
      <c r="AR73" s="962"/>
      <c r="AS73" s="962"/>
      <c r="AT73" s="962"/>
      <c r="AU73" s="962"/>
      <c r="AV73" s="962"/>
      <c r="AW73" s="962"/>
      <c r="AX73" s="962"/>
      <c r="AY73" s="962"/>
      <c r="AZ73" s="240"/>
      <c r="BA73" s="267"/>
      <c r="BB73" s="168"/>
      <c r="BC73" s="491"/>
      <c r="BD73" s="441"/>
      <c r="BE73" s="441"/>
      <c r="BF73" s="441"/>
      <c r="BG73" s="492"/>
      <c r="BH73" s="499"/>
      <c r="BI73" s="441"/>
      <c r="BJ73" s="441"/>
      <c r="BK73" s="441"/>
      <c r="BL73" s="492"/>
      <c r="BM73" s="499"/>
      <c r="BN73" s="441"/>
      <c r="BO73" s="441"/>
      <c r="BP73" s="441"/>
      <c r="BQ73" s="492"/>
      <c r="BR73" s="499"/>
      <c r="BS73" s="1964"/>
      <c r="BT73" s="2007"/>
      <c r="BU73" s="2007"/>
      <c r="BV73" s="2007"/>
      <c r="BW73" s="2007"/>
      <c r="BX73" s="2007"/>
      <c r="BY73" s="1875"/>
      <c r="BZ73" s="1875"/>
      <c r="CA73" s="1875"/>
      <c r="CB73" s="1875"/>
      <c r="CC73" s="1875"/>
      <c r="CD73" s="1875"/>
      <c r="CE73" s="1875"/>
      <c r="CF73" s="1875"/>
      <c r="CG73" s="1875"/>
      <c r="CH73" s="1875"/>
      <c r="CI73" s="1875"/>
      <c r="CJ73" s="1875"/>
      <c r="CK73" s="1875"/>
      <c r="CL73" s="1875"/>
      <c r="CM73" s="1875"/>
      <c r="CN73" s="1875"/>
      <c r="CO73" s="1875"/>
      <c r="CP73" s="1875"/>
      <c r="CQ73" s="1875"/>
      <c r="CR73" s="1875"/>
      <c r="CS73" s="1875"/>
      <c r="CT73" s="1875"/>
      <c r="CU73" s="1875"/>
      <c r="CV73" s="1875"/>
      <c r="CW73" s="1875"/>
      <c r="CX73" s="1875"/>
      <c r="CY73" s="1875"/>
      <c r="CZ73" s="1875"/>
    </row>
    <row r="74" spans="1:104" s="807" customFormat="1" ht="15" customHeight="1" x14ac:dyDescent="0.2">
      <c r="A74" s="1633"/>
      <c r="B74" s="1761"/>
      <c r="C74" s="1688"/>
      <c r="D74" s="1689"/>
      <c r="E74" s="1689"/>
      <c r="F74" s="1689"/>
      <c r="G74" s="1690"/>
      <c r="H74" s="1691"/>
      <c r="I74" s="1689"/>
      <c r="J74" s="1689"/>
      <c r="K74" s="1689"/>
      <c r="L74" s="1692"/>
      <c r="M74" s="1693"/>
      <c r="N74" s="1689"/>
      <c r="O74" s="1689"/>
      <c r="P74" s="1689"/>
      <c r="Q74" s="1690"/>
      <c r="R74" s="1691"/>
      <c r="S74" s="1922"/>
      <c r="T74" s="962"/>
      <c r="U74" s="962"/>
      <c r="V74" s="962"/>
      <c r="W74" s="962"/>
      <c r="X74" s="962"/>
      <c r="Y74" s="962"/>
      <c r="Z74" s="962"/>
      <c r="AA74" s="962"/>
      <c r="AB74" s="962"/>
      <c r="AC74" s="962"/>
      <c r="AD74" s="962"/>
      <c r="AE74" s="962"/>
      <c r="AF74" s="962"/>
      <c r="AG74" s="962"/>
      <c r="AH74" s="962"/>
      <c r="AI74" s="962"/>
      <c r="AJ74" s="962"/>
      <c r="AK74" s="962"/>
      <c r="AL74" s="962"/>
      <c r="AM74" s="962"/>
      <c r="AN74" s="962"/>
      <c r="AO74" s="962"/>
      <c r="AP74" s="962"/>
      <c r="AQ74" s="962"/>
      <c r="AR74" s="962"/>
      <c r="AS74" s="962"/>
      <c r="AT74" s="962"/>
      <c r="AU74" s="962"/>
      <c r="AV74" s="962"/>
      <c r="AW74" s="962"/>
      <c r="AX74" s="962"/>
      <c r="AY74" s="962"/>
      <c r="AZ74" s="240"/>
      <c r="BA74" s="267"/>
      <c r="BB74" s="168"/>
      <c r="BC74" s="491"/>
      <c r="BD74" s="441"/>
      <c r="BE74" s="441"/>
      <c r="BF74" s="441"/>
      <c r="BG74" s="492"/>
      <c r="BH74" s="499"/>
      <c r="BI74" s="441"/>
      <c r="BJ74" s="441"/>
      <c r="BK74" s="441"/>
      <c r="BL74" s="492"/>
      <c r="BM74" s="499"/>
      <c r="BN74" s="441"/>
      <c r="BO74" s="441"/>
      <c r="BP74" s="441"/>
      <c r="BQ74" s="492"/>
      <c r="BR74" s="499"/>
      <c r="BS74" s="1964"/>
      <c r="BT74" s="2007"/>
      <c r="BU74" s="2007"/>
      <c r="BV74" s="2007"/>
      <c r="BW74" s="2007"/>
      <c r="BX74" s="2007"/>
      <c r="BY74" s="1875"/>
      <c r="BZ74" s="1875"/>
      <c r="CA74" s="1875"/>
      <c r="CB74" s="1875"/>
      <c r="CC74" s="1875"/>
      <c r="CD74" s="1875"/>
      <c r="CE74" s="1875"/>
      <c r="CF74" s="1875"/>
      <c r="CG74" s="1875"/>
      <c r="CH74" s="1875"/>
      <c r="CI74" s="1875"/>
      <c r="CJ74" s="1875"/>
      <c r="CK74" s="1875"/>
      <c r="CL74" s="1875"/>
      <c r="CM74" s="1875"/>
      <c r="CN74" s="1875"/>
      <c r="CO74" s="1875"/>
      <c r="CP74" s="1875"/>
      <c r="CQ74" s="1875"/>
      <c r="CR74" s="1875"/>
      <c r="CS74" s="1875"/>
      <c r="CT74" s="1875"/>
      <c r="CU74" s="1875"/>
      <c r="CV74" s="1875"/>
      <c r="CW74" s="1875"/>
      <c r="CX74" s="1875"/>
      <c r="CY74" s="1875"/>
      <c r="CZ74" s="1875"/>
    </row>
    <row r="75" spans="1:104" s="807" customFormat="1" ht="15" customHeight="1" x14ac:dyDescent="0.2">
      <c r="A75" s="1633"/>
      <c r="B75" s="1761"/>
      <c r="C75" s="1688"/>
      <c r="D75" s="1689"/>
      <c r="E75" s="1689"/>
      <c r="F75" s="1689"/>
      <c r="G75" s="1690"/>
      <c r="H75" s="1691"/>
      <c r="I75" s="1689"/>
      <c r="J75" s="1689"/>
      <c r="K75" s="1689"/>
      <c r="L75" s="1692"/>
      <c r="M75" s="1693"/>
      <c r="N75" s="1689"/>
      <c r="O75" s="1689"/>
      <c r="P75" s="1689"/>
      <c r="Q75" s="1690"/>
      <c r="R75" s="1691"/>
      <c r="S75" s="1922"/>
      <c r="T75" s="962"/>
      <c r="U75" s="962"/>
      <c r="V75" s="962"/>
      <c r="W75" s="962"/>
      <c r="X75" s="962"/>
      <c r="Y75" s="962"/>
      <c r="Z75" s="962"/>
      <c r="AA75" s="962"/>
      <c r="AB75" s="962"/>
      <c r="AC75" s="962"/>
      <c r="AD75" s="962"/>
      <c r="AE75" s="962"/>
      <c r="AF75" s="962"/>
      <c r="AG75" s="962"/>
      <c r="AH75" s="962"/>
      <c r="AI75" s="962"/>
      <c r="AJ75" s="962"/>
      <c r="AK75" s="962"/>
      <c r="AL75" s="962"/>
      <c r="AM75" s="962"/>
      <c r="AN75" s="962"/>
      <c r="AO75" s="962"/>
      <c r="AP75" s="962"/>
      <c r="AQ75" s="962"/>
      <c r="AR75" s="962"/>
      <c r="AS75" s="962"/>
      <c r="AT75" s="962"/>
      <c r="AU75" s="962"/>
      <c r="AV75" s="962"/>
      <c r="AW75" s="962"/>
      <c r="AX75" s="962"/>
      <c r="AY75" s="962"/>
      <c r="AZ75" s="240"/>
      <c r="BA75" s="267"/>
      <c r="BB75" s="168"/>
      <c r="BC75" s="491"/>
      <c r="BD75" s="441"/>
      <c r="BE75" s="441"/>
      <c r="BF75" s="441"/>
      <c r="BG75" s="492"/>
      <c r="BH75" s="499"/>
      <c r="BI75" s="441"/>
      <c r="BJ75" s="441"/>
      <c r="BK75" s="441"/>
      <c r="BL75" s="492"/>
      <c r="BM75" s="499"/>
      <c r="BN75" s="441"/>
      <c r="BO75" s="441"/>
      <c r="BP75" s="441"/>
      <c r="BQ75" s="492"/>
      <c r="BR75" s="499"/>
      <c r="BS75" s="1964"/>
      <c r="BT75" s="2007"/>
      <c r="BU75" s="2007"/>
      <c r="BV75" s="2007"/>
      <c r="BW75" s="2007"/>
      <c r="BX75" s="2007"/>
      <c r="BY75" s="1875"/>
      <c r="BZ75" s="1875"/>
      <c r="CA75" s="1875"/>
      <c r="CB75" s="1875"/>
      <c r="CC75" s="1875"/>
      <c r="CD75" s="1875"/>
      <c r="CE75" s="1875"/>
      <c r="CF75" s="1875"/>
      <c r="CG75" s="1875"/>
      <c r="CH75" s="1875"/>
      <c r="CI75" s="1875"/>
      <c r="CJ75" s="1875"/>
      <c r="CK75" s="1875"/>
      <c r="CL75" s="1875"/>
      <c r="CM75" s="1875"/>
      <c r="CN75" s="1875"/>
      <c r="CO75" s="1875"/>
      <c r="CP75" s="1875"/>
      <c r="CQ75" s="1875"/>
      <c r="CR75" s="1875"/>
      <c r="CS75" s="1875"/>
      <c r="CT75" s="1875"/>
      <c r="CU75" s="1875"/>
      <c r="CV75" s="1875"/>
      <c r="CW75" s="1875"/>
      <c r="CX75" s="1875"/>
      <c r="CY75" s="1875"/>
      <c r="CZ75" s="1875"/>
    </row>
    <row r="76" spans="1:104" s="807" customFormat="1" ht="15" customHeight="1" x14ac:dyDescent="0.2">
      <c r="A76" s="1633"/>
      <c r="B76" s="1761"/>
      <c r="C76" s="1688"/>
      <c r="D76" s="1689"/>
      <c r="E76" s="1689"/>
      <c r="F76" s="1689"/>
      <c r="G76" s="1690"/>
      <c r="H76" s="1691"/>
      <c r="I76" s="1689"/>
      <c r="J76" s="1689"/>
      <c r="K76" s="1689"/>
      <c r="L76" s="1692"/>
      <c r="M76" s="1693"/>
      <c r="N76" s="1689"/>
      <c r="O76" s="1689"/>
      <c r="P76" s="1689"/>
      <c r="Q76" s="1690"/>
      <c r="R76" s="1691"/>
      <c r="S76" s="1922"/>
      <c r="T76" s="962"/>
      <c r="U76" s="962"/>
      <c r="V76" s="962"/>
      <c r="W76" s="962"/>
      <c r="X76" s="962"/>
      <c r="Y76" s="962"/>
      <c r="Z76" s="962"/>
      <c r="AA76" s="962"/>
      <c r="AB76" s="962"/>
      <c r="AC76" s="962"/>
      <c r="AD76" s="962"/>
      <c r="AE76" s="962"/>
      <c r="AF76" s="962"/>
      <c r="AG76" s="962"/>
      <c r="AH76" s="962"/>
      <c r="AI76" s="962"/>
      <c r="AJ76" s="962"/>
      <c r="AK76" s="962"/>
      <c r="AL76" s="962"/>
      <c r="AM76" s="962"/>
      <c r="AN76" s="962"/>
      <c r="AO76" s="962"/>
      <c r="AP76" s="962"/>
      <c r="AQ76" s="962"/>
      <c r="AR76" s="962"/>
      <c r="AS76" s="962"/>
      <c r="AT76" s="962"/>
      <c r="AU76" s="962"/>
      <c r="AV76" s="962"/>
      <c r="AW76" s="962"/>
      <c r="AX76" s="962"/>
      <c r="AY76" s="962"/>
      <c r="AZ76" s="240"/>
      <c r="BA76" s="267"/>
      <c r="BB76" s="168"/>
      <c r="BC76" s="491"/>
      <c r="BD76" s="441"/>
      <c r="BE76" s="441"/>
      <c r="BF76" s="441"/>
      <c r="BG76" s="492"/>
      <c r="BH76" s="499"/>
      <c r="BI76" s="441"/>
      <c r="BJ76" s="441"/>
      <c r="BK76" s="441"/>
      <c r="BL76" s="492"/>
      <c r="BM76" s="499"/>
      <c r="BN76" s="441"/>
      <c r="BO76" s="441"/>
      <c r="BP76" s="441"/>
      <c r="BQ76" s="492"/>
      <c r="BR76" s="499"/>
      <c r="BS76" s="1964"/>
      <c r="BT76" s="2007"/>
      <c r="BU76" s="2007"/>
      <c r="BV76" s="2007"/>
      <c r="BW76" s="2007"/>
      <c r="BX76" s="2007"/>
      <c r="BY76" s="1875"/>
      <c r="BZ76" s="1875"/>
      <c r="CA76" s="1875"/>
      <c r="CB76" s="1875"/>
      <c r="CC76" s="1875"/>
      <c r="CD76" s="1875"/>
      <c r="CE76" s="1875"/>
      <c r="CF76" s="1875"/>
      <c r="CG76" s="1875"/>
      <c r="CH76" s="1875"/>
      <c r="CI76" s="1875"/>
      <c r="CJ76" s="1875"/>
      <c r="CK76" s="1875"/>
      <c r="CL76" s="1875"/>
      <c r="CM76" s="1875"/>
      <c r="CN76" s="1875"/>
      <c r="CO76" s="1875"/>
      <c r="CP76" s="1875"/>
      <c r="CQ76" s="1875"/>
      <c r="CR76" s="1875"/>
      <c r="CS76" s="1875"/>
      <c r="CT76" s="1875"/>
      <c r="CU76" s="1875"/>
      <c r="CV76" s="1875"/>
      <c r="CW76" s="1875"/>
      <c r="CX76" s="1875"/>
      <c r="CY76" s="1875"/>
      <c r="CZ76" s="1875"/>
    </row>
    <row r="77" spans="1:104" s="807" customFormat="1" ht="15" customHeight="1" x14ac:dyDescent="0.2">
      <c r="A77" s="1633"/>
      <c r="B77" s="1761"/>
      <c r="C77" s="1688"/>
      <c r="D77" s="1689"/>
      <c r="E77" s="1689"/>
      <c r="F77" s="1689"/>
      <c r="G77" s="1690"/>
      <c r="H77" s="1691"/>
      <c r="I77" s="1689"/>
      <c r="J77" s="1689"/>
      <c r="K77" s="1689"/>
      <c r="L77" s="1692"/>
      <c r="M77" s="1693"/>
      <c r="N77" s="1689"/>
      <c r="O77" s="1689"/>
      <c r="P77" s="1689"/>
      <c r="Q77" s="1690"/>
      <c r="R77" s="1691"/>
      <c r="S77" s="1922"/>
      <c r="T77" s="962"/>
      <c r="U77" s="962"/>
      <c r="V77" s="962"/>
      <c r="W77" s="962"/>
      <c r="X77" s="962"/>
      <c r="Y77" s="962"/>
      <c r="Z77" s="962"/>
      <c r="AA77" s="962"/>
      <c r="AB77" s="962"/>
      <c r="AC77" s="962"/>
      <c r="AD77" s="962"/>
      <c r="AE77" s="962"/>
      <c r="AF77" s="962"/>
      <c r="AG77" s="962"/>
      <c r="AH77" s="962"/>
      <c r="AI77" s="962"/>
      <c r="AJ77" s="962"/>
      <c r="AK77" s="962"/>
      <c r="AL77" s="962"/>
      <c r="AM77" s="962"/>
      <c r="AN77" s="962"/>
      <c r="AO77" s="962"/>
      <c r="AP77" s="962"/>
      <c r="AQ77" s="962"/>
      <c r="AR77" s="962"/>
      <c r="AS77" s="962"/>
      <c r="AT77" s="962"/>
      <c r="AU77" s="962"/>
      <c r="AV77" s="962"/>
      <c r="AW77" s="962"/>
      <c r="AX77" s="962"/>
      <c r="AY77" s="962"/>
      <c r="AZ77" s="240"/>
      <c r="BA77" s="267"/>
      <c r="BB77" s="168"/>
      <c r="BC77" s="491"/>
      <c r="BD77" s="441"/>
      <c r="BE77" s="441"/>
      <c r="BF77" s="441"/>
      <c r="BG77" s="492"/>
      <c r="BH77" s="499"/>
      <c r="BI77" s="441"/>
      <c r="BJ77" s="441"/>
      <c r="BK77" s="441"/>
      <c r="BL77" s="492"/>
      <c r="BM77" s="499"/>
      <c r="BN77" s="441"/>
      <c r="BO77" s="441"/>
      <c r="BP77" s="441"/>
      <c r="BQ77" s="492"/>
      <c r="BR77" s="499"/>
      <c r="BS77" s="1964"/>
      <c r="BT77" s="2007"/>
      <c r="BU77" s="2007"/>
      <c r="BV77" s="2007"/>
      <c r="BW77" s="2007"/>
      <c r="BX77" s="2007"/>
      <c r="BY77" s="1875"/>
      <c r="BZ77" s="1875"/>
      <c r="CA77" s="1875"/>
      <c r="CB77" s="1875"/>
      <c r="CC77" s="1875"/>
      <c r="CD77" s="1875"/>
      <c r="CE77" s="1875"/>
      <c r="CF77" s="1875"/>
      <c r="CG77" s="1875"/>
      <c r="CH77" s="1875"/>
      <c r="CI77" s="1875"/>
      <c r="CJ77" s="1875"/>
      <c r="CK77" s="1875"/>
      <c r="CL77" s="1875"/>
      <c r="CM77" s="1875"/>
      <c r="CN77" s="1875"/>
      <c r="CO77" s="1875"/>
      <c r="CP77" s="1875"/>
      <c r="CQ77" s="1875"/>
      <c r="CR77" s="1875"/>
      <c r="CS77" s="1875"/>
      <c r="CT77" s="1875"/>
      <c r="CU77" s="1875"/>
      <c r="CV77" s="1875"/>
      <c r="CW77" s="1875"/>
      <c r="CX77" s="1875"/>
      <c r="CY77" s="1875"/>
      <c r="CZ77" s="1875"/>
    </row>
    <row r="78" spans="1:104" s="807" customFormat="1" ht="15" customHeight="1" x14ac:dyDescent="0.2">
      <c r="A78" s="1633"/>
      <c r="B78" s="1761"/>
      <c r="C78" s="1688"/>
      <c r="D78" s="1689"/>
      <c r="E78" s="1689"/>
      <c r="F78" s="1689"/>
      <c r="G78" s="1690"/>
      <c r="H78" s="1691"/>
      <c r="I78" s="1689"/>
      <c r="J78" s="1689"/>
      <c r="K78" s="1689"/>
      <c r="L78" s="1692"/>
      <c r="M78" s="1693"/>
      <c r="N78" s="1689"/>
      <c r="O78" s="1689"/>
      <c r="P78" s="1689"/>
      <c r="Q78" s="1690"/>
      <c r="R78" s="1691"/>
      <c r="S78" s="1922"/>
      <c r="T78" s="962"/>
      <c r="U78" s="962"/>
      <c r="V78" s="962"/>
      <c r="W78" s="962"/>
      <c r="X78" s="962"/>
      <c r="Y78" s="962"/>
      <c r="Z78" s="962"/>
      <c r="AA78" s="962"/>
      <c r="AB78" s="962"/>
      <c r="AC78" s="962"/>
      <c r="AD78" s="962"/>
      <c r="AE78" s="962"/>
      <c r="AF78" s="962"/>
      <c r="AG78" s="962"/>
      <c r="AH78" s="962"/>
      <c r="AI78" s="962"/>
      <c r="AJ78" s="962"/>
      <c r="AK78" s="962"/>
      <c r="AL78" s="962"/>
      <c r="AM78" s="962"/>
      <c r="AN78" s="962"/>
      <c r="AO78" s="962"/>
      <c r="AP78" s="962"/>
      <c r="AQ78" s="962"/>
      <c r="AR78" s="962"/>
      <c r="AS78" s="962"/>
      <c r="AT78" s="962"/>
      <c r="AU78" s="962"/>
      <c r="AV78" s="962"/>
      <c r="AW78" s="962"/>
      <c r="AX78" s="962"/>
      <c r="AY78" s="962"/>
      <c r="AZ78" s="240"/>
      <c r="BA78" s="267"/>
      <c r="BB78" s="168"/>
      <c r="BC78" s="491"/>
      <c r="BD78" s="441"/>
      <c r="BE78" s="441"/>
      <c r="BF78" s="441"/>
      <c r="BG78" s="492"/>
      <c r="BH78" s="499"/>
      <c r="BI78" s="441"/>
      <c r="BJ78" s="441"/>
      <c r="BK78" s="441"/>
      <c r="BL78" s="492"/>
      <c r="BM78" s="499"/>
      <c r="BN78" s="441"/>
      <c r="BO78" s="441"/>
      <c r="BP78" s="441"/>
      <c r="BQ78" s="492"/>
      <c r="BR78" s="499"/>
      <c r="BS78" s="1964"/>
      <c r="BT78" s="2007"/>
      <c r="BU78" s="2007"/>
      <c r="BV78" s="2007"/>
      <c r="BW78" s="2007"/>
      <c r="BX78" s="2007"/>
      <c r="BY78" s="1875"/>
      <c r="BZ78" s="1875"/>
      <c r="CA78" s="1875"/>
      <c r="CB78" s="1875"/>
      <c r="CC78" s="1875"/>
      <c r="CD78" s="1875"/>
      <c r="CE78" s="1875"/>
      <c r="CF78" s="1875"/>
      <c r="CG78" s="1875"/>
      <c r="CH78" s="1875"/>
      <c r="CI78" s="1875"/>
      <c r="CJ78" s="1875"/>
      <c r="CK78" s="1875"/>
      <c r="CL78" s="1875"/>
      <c r="CM78" s="1875"/>
      <c r="CN78" s="1875"/>
      <c r="CO78" s="1875"/>
      <c r="CP78" s="1875"/>
      <c r="CQ78" s="1875"/>
      <c r="CR78" s="1875"/>
      <c r="CS78" s="1875"/>
      <c r="CT78" s="1875"/>
      <c r="CU78" s="1875"/>
      <c r="CV78" s="1875"/>
      <c r="CW78" s="1875"/>
      <c r="CX78" s="1875"/>
      <c r="CY78" s="1875"/>
      <c r="CZ78" s="1875"/>
    </row>
    <row r="79" spans="1:104" s="807" customFormat="1" ht="15" customHeight="1" x14ac:dyDescent="0.2">
      <c r="A79" s="1633"/>
      <c r="B79" s="1761"/>
      <c r="C79" s="1688"/>
      <c r="D79" s="1689"/>
      <c r="E79" s="1689"/>
      <c r="F79" s="1689"/>
      <c r="G79" s="1690"/>
      <c r="H79" s="1691"/>
      <c r="I79" s="1689"/>
      <c r="J79" s="1689"/>
      <c r="K79" s="1689"/>
      <c r="L79" s="1692"/>
      <c r="M79" s="1693"/>
      <c r="N79" s="1689"/>
      <c r="O79" s="1689"/>
      <c r="P79" s="1689"/>
      <c r="Q79" s="1690"/>
      <c r="R79" s="1691"/>
      <c r="S79" s="1922"/>
      <c r="T79" s="962"/>
      <c r="U79" s="962"/>
      <c r="V79" s="962"/>
      <c r="W79" s="962"/>
      <c r="X79" s="962"/>
      <c r="Y79" s="962"/>
      <c r="Z79" s="962"/>
      <c r="AA79" s="962"/>
      <c r="AB79" s="962"/>
      <c r="AC79" s="962"/>
      <c r="AD79" s="962"/>
      <c r="AE79" s="962"/>
      <c r="AF79" s="962"/>
      <c r="AG79" s="962"/>
      <c r="AH79" s="962"/>
      <c r="AI79" s="962"/>
      <c r="AJ79" s="962"/>
      <c r="AK79" s="962"/>
      <c r="AL79" s="962"/>
      <c r="AM79" s="962"/>
      <c r="AN79" s="962"/>
      <c r="AO79" s="962"/>
      <c r="AP79" s="962"/>
      <c r="AQ79" s="962"/>
      <c r="AR79" s="962"/>
      <c r="AS79" s="962"/>
      <c r="AT79" s="962"/>
      <c r="AU79" s="962"/>
      <c r="AV79" s="962"/>
      <c r="AW79" s="962"/>
      <c r="AX79" s="962"/>
      <c r="AY79" s="962"/>
      <c r="AZ79" s="240"/>
      <c r="BA79" s="267"/>
      <c r="BB79" s="168"/>
      <c r="BC79" s="491"/>
      <c r="BD79" s="441"/>
      <c r="BE79" s="441"/>
      <c r="BF79" s="441"/>
      <c r="BG79" s="492"/>
      <c r="BH79" s="499"/>
      <c r="BI79" s="441"/>
      <c r="BJ79" s="441"/>
      <c r="BK79" s="441"/>
      <c r="BL79" s="492"/>
      <c r="BM79" s="499"/>
      <c r="BN79" s="441"/>
      <c r="BO79" s="441"/>
      <c r="BP79" s="441"/>
      <c r="BQ79" s="492"/>
      <c r="BR79" s="499"/>
      <c r="BS79" s="1964"/>
      <c r="BT79" s="2007"/>
      <c r="BU79" s="2007"/>
      <c r="BV79" s="2007"/>
      <c r="BW79" s="2007"/>
      <c r="BX79" s="2007"/>
      <c r="BY79" s="1875"/>
      <c r="BZ79" s="1875"/>
      <c r="CA79" s="1875"/>
      <c r="CB79" s="1875"/>
      <c r="CC79" s="1875"/>
      <c r="CD79" s="1875"/>
      <c r="CE79" s="1875"/>
      <c r="CF79" s="1875"/>
      <c r="CG79" s="1875"/>
      <c r="CH79" s="1875"/>
      <c r="CI79" s="1875"/>
      <c r="CJ79" s="1875"/>
      <c r="CK79" s="1875"/>
      <c r="CL79" s="1875"/>
      <c r="CM79" s="1875"/>
      <c r="CN79" s="1875"/>
      <c r="CO79" s="1875"/>
      <c r="CP79" s="1875"/>
      <c r="CQ79" s="1875"/>
      <c r="CR79" s="1875"/>
      <c r="CS79" s="1875"/>
      <c r="CT79" s="1875"/>
      <c r="CU79" s="1875"/>
      <c r="CV79" s="1875"/>
      <c r="CW79" s="1875"/>
      <c r="CX79" s="1875"/>
      <c r="CY79" s="1875"/>
      <c r="CZ79" s="1875"/>
    </row>
    <row r="80" spans="1:104" s="807" customFormat="1" ht="15" customHeight="1" x14ac:dyDescent="0.2">
      <c r="A80" s="1633"/>
      <c r="B80" s="1761"/>
      <c r="C80" s="1688"/>
      <c r="D80" s="1689"/>
      <c r="E80" s="1689"/>
      <c r="F80" s="1689"/>
      <c r="G80" s="1690"/>
      <c r="H80" s="1691"/>
      <c r="I80" s="1689"/>
      <c r="J80" s="1689"/>
      <c r="K80" s="1689"/>
      <c r="L80" s="1692"/>
      <c r="M80" s="1693"/>
      <c r="N80" s="1689"/>
      <c r="O80" s="1689"/>
      <c r="P80" s="1689"/>
      <c r="Q80" s="1690"/>
      <c r="R80" s="1691"/>
      <c r="S80" s="1922"/>
      <c r="T80" s="962"/>
      <c r="U80" s="962"/>
      <c r="V80" s="962"/>
      <c r="W80" s="962"/>
      <c r="X80" s="962"/>
      <c r="Y80" s="962"/>
      <c r="Z80" s="962"/>
      <c r="AA80" s="962"/>
      <c r="AB80" s="962"/>
      <c r="AC80" s="962"/>
      <c r="AD80" s="962"/>
      <c r="AE80" s="962"/>
      <c r="AF80" s="962"/>
      <c r="AG80" s="962"/>
      <c r="AH80" s="962"/>
      <c r="AI80" s="962"/>
      <c r="AJ80" s="962"/>
      <c r="AK80" s="962"/>
      <c r="AL80" s="962"/>
      <c r="AM80" s="962"/>
      <c r="AN80" s="962"/>
      <c r="AO80" s="962"/>
      <c r="AP80" s="962"/>
      <c r="AQ80" s="962"/>
      <c r="AR80" s="962"/>
      <c r="AS80" s="962"/>
      <c r="AT80" s="962"/>
      <c r="AU80" s="962"/>
      <c r="AV80" s="962"/>
      <c r="AW80" s="962"/>
      <c r="AX80" s="962"/>
      <c r="AY80" s="962"/>
      <c r="AZ80" s="240"/>
      <c r="BA80" s="267"/>
      <c r="BB80" s="168"/>
      <c r="BC80" s="491"/>
      <c r="BD80" s="441"/>
      <c r="BE80" s="441"/>
      <c r="BF80" s="441"/>
      <c r="BG80" s="492"/>
      <c r="BH80" s="499"/>
      <c r="BI80" s="441"/>
      <c r="BJ80" s="441"/>
      <c r="BK80" s="441"/>
      <c r="BL80" s="492"/>
      <c r="BM80" s="499"/>
      <c r="BN80" s="441"/>
      <c r="BO80" s="441"/>
      <c r="BP80" s="441"/>
      <c r="BQ80" s="492"/>
      <c r="BR80" s="499"/>
      <c r="BS80" s="1964"/>
      <c r="BT80" s="2007"/>
      <c r="BU80" s="2007"/>
      <c r="BV80" s="2007"/>
      <c r="BW80" s="2007"/>
      <c r="BX80" s="2007"/>
      <c r="BY80" s="1875"/>
      <c r="BZ80" s="1875"/>
      <c r="CA80" s="1875"/>
      <c r="CB80" s="1875"/>
      <c r="CC80" s="1875"/>
      <c r="CD80" s="1875"/>
      <c r="CE80" s="1875"/>
      <c r="CF80" s="1875"/>
      <c r="CG80" s="1875"/>
      <c r="CH80" s="1875"/>
      <c r="CI80" s="1875"/>
      <c r="CJ80" s="1875"/>
      <c r="CK80" s="1875"/>
      <c r="CL80" s="1875"/>
      <c r="CM80" s="1875"/>
      <c r="CN80" s="1875"/>
      <c r="CO80" s="1875"/>
      <c r="CP80" s="1875"/>
      <c r="CQ80" s="1875"/>
      <c r="CR80" s="1875"/>
      <c r="CS80" s="1875"/>
      <c r="CT80" s="1875"/>
      <c r="CU80" s="1875"/>
      <c r="CV80" s="1875"/>
      <c r="CW80" s="1875"/>
      <c r="CX80" s="1875"/>
      <c r="CY80" s="1875"/>
      <c r="CZ80" s="1875"/>
    </row>
    <row r="81" spans="1:104" s="807" customFormat="1" ht="15" customHeight="1" x14ac:dyDescent="0.2">
      <c r="A81" s="1633"/>
      <c r="B81" s="1761"/>
      <c r="C81" s="1688"/>
      <c r="D81" s="1689"/>
      <c r="E81" s="1689"/>
      <c r="F81" s="1689"/>
      <c r="G81" s="1690"/>
      <c r="H81" s="1691"/>
      <c r="I81" s="1689"/>
      <c r="J81" s="1689"/>
      <c r="K81" s="1689"/>
      <c r="L81" s="1692"/>
      <c r="M81" s="1693"/>
      <c r="N81" s="1689"/>
      <c r="O81" s="1689"/>
      <c r="P81" s="1689"/>
      <c r="Q81" s="1690"/>
      <c r="R81" s="1691"/>
      <c r="S81" s="1922"/>
      <c r="T81" s="962"/>
      <c r="U81" s="962"/>
      <c r="V81" s="962"/>
      <c r="W81" s="962"/>
      <c r="X81" s="962"/>
      <c r="Y81" s="962"/>
      <c r="Z81" s="962"/>
      <c r="AA81" s="962"/>
      <c r="AB81" s="962"/>
      <c r="AC81" s="962"/>
      <c r="AD81" s="962"/>
      <c r="AE81" s="962"/>
      <c r="AF81" s="962"/>
      <c r="AG81" s="962"/>
      <c r="AH81" s="962"/>
      <c r="AI81" s="962"/>
      <c r="AJ81" s="962"/>
      <c r="AK81" s="962"/>
      <c r="AL81" s="962"/>
      <c r="AM81" s="962"/>
      <c r="AN81" s="962"/>
      <c r="AO81" s="962"/>
      <c r="AP81" s="962"/>
      <c r="AQ81" s="962"/>
      <c r="AR81" s="962"/>
      <c r="AS81" s="962"/>
      <c r="AT81" s="962"/>
      <c r="AU81" s="962"/>
      <c r="AV81" s="962"/>
      <c r="AW81" s="962"/>
      <c r="AX81" s="962"/>
      <c r="AY81" s="962"/>
      <c r="AZ81" s="240"/>
      <c r="BA81" s="267"/>
      <c r="BB81" s="168"/>
      <c r="BC81" s="491"/>
      <c r="BD81" s="441"/>
      <c r="BE81" s="441"/>
      <c r="BF81" s="441"/>
      <c r="BG81" s="492"/>
      <c r="BH81" s="499"/>
      <c r="BI81" s="441"/>
      <c r="BJ81" s="441"/>
      <c r="BK81" s="441"/>
      <c r="BL81" s="492"/>
      <c r="BM81" s="499"/>
      <c r="BN81" s="441"/>
      <c r="BO81" s="441"/>
      <c r="BP81" s="441"/>
      <c r="BQ81" s="492"/>
      <c r="BR81" s="499"/>
      <c r="BS81" s="1964"/>
      <c r="BT81" s="2007"/>
      <c r="BU81" s="2007"/>
      <c r="BV81" s="2007"/>
      <c r="BW81" s="2007"/>
      <c r="BX81" s="2007"/>
      <c r="BY81" s="1875"/>
      <c r="BZ81" s="1875"/>
      <c r="CA81" s="1875"/>
      <c r="CB81" s="1875"/>
      <c r="CC81" s="1875"/>
      <c r="CD81" s="1875"/>
      <c r="CE81" s="1875"/>
      <c r="CF81" s="1875"/>
      <c r="CG81" s="1875"/>
      <c r="CH81" s="1875"/>
      <c r="CI81" s="1875"/>
      <c r="CJ81" s="1875"/>
      <c r="CK81" s="1875"/>
      <c r="CL81" s="1875"/>
      <c r="CM81" s="1875"/>
      <c r="CN81" s="1875"/>
      <c r="CO81" s="1875"/>
      <c r="CP81" s="1875"/>
      <c r="CQ81" s="1875"/>
      <c r="CR81" s="1875"/>
      <c r="CS81" s="1875"/>
      <c r="CT81" s="1875"/>
      <c r="CU81" s="1875"/>
      <c r="CV81" s="1875"/>
      <c r="CW81" s="1875"/>
      <c r="CX81" s="1875"/>
      <c r="CY81" s="1875"/>
      <c r="CZ81" s="1875"/>
    </row>
    <row r="82" spans="1:104" s="807" customFormat="1" ht="15" customHeight="1" x14ac:dyDescent="0.2">
      <c r="A82" s="1633"/>
      <c r="B82" s="1761"/>
      <c r="C82" s="1688"/>
      <c r="D82" s="1689"/>
      <c r="E82" s="1689"/>
      <c r="F82" s="1689"/>
      <c r="G82" s="1690"/>
      <c r="H82" s="1691"/>
      <c r="I82" s="1689"/>
      <c r="J82" s="1689"/>
      <c r="K82" s="1689"/>
      <c r="L82" s="1692"/>
      <c r="M82" s="1693"/>
      <c r="N82" s="1689"/>
      <c r="O82" s="1689"/>
      <c r="P82" s="1689"/>
      <c r="Q82" s="1690"/>
      <c r="R82" s="1691"/>
      <c r="S82" s="1922"/>
      <c r="T82" s="962"/>
      <c r="U82" s="962"/>
      <c r="V82" s="962"/>
      <c r="W82" s="962"/>
      <c r="X82" s="962"/>
      <c r="Y82" s="962"/>
      <c r="Z82" s="962"/>
      <c r="AA82" s="962"/>
      <c r="AB82" s="962"/>
      <c r="AC82" s="962"/>
      <c r="AD82" s="962"/>
      <c r="AE82" s="962"/>
      <c r="AF82" s="962"/>
      <c r="AG82" s="962"/>
      <c r="AH82" s="962"/>
      <c r="AI82" s="962"/>
      <c r="AJ82" s="962"/>
      <c r="AK82" s="962"/>
      <c r="AL82" s="962"/>
      <c r="AM82" s="962"/>
      <c r="AN82" s="962"/>
      <c r="AO82" s="962"/>
      <c r="AP82" s="962"/>
      <c r="AQ82" s="962"/>
      <c r="AR82" s="962"/>
      <c r="AS82" s="962"/>
      <c r="AT82" s="962"/>
      <c r="AU82" s="962"/>
      <c r="AV82" s="962"/>
      <c r="AW82" s="962"/>
      <c r="AX82" s="962"/>
      <c r="AY82" s="962"/>
      <c r="AZ82" s="240"/>
      <c r="BA82" s="267"/>
      <c r="BB82" s="168"/>
      <c r="BC82" s="491"/>
      <c r="BD82" s="441"/>
      <c r="BE82" s="441"/>
      <c r="BF82" s="441"/>
      <c r="BG82" s="492"/>
      <c r="BH82" s="499"/>
      <c r="BI82" s="441"/>
      <c r="BJ82" s="441"/>
      <c r="BK82" s="441"/>
      <c r="BL82" s="492"/>
      <c r="BM82" s="499"/>
      <c r="BN82" s="441"/>
      <c r="BO82" s="441"/>
      <c r="BP82" s="441"/>
      <c r="BQ82" s="492"/>
      <c r="BR82" s="499"/>
      <c r="BS82" s="1964"/>
      <c r="BT82" s="2007"/>
      <c r="BU82" s="2007"/>
      <c r="BV82" s="2007"/>
      <c r="BW82" s="2007"/>
      <c r="BX82" s="2007"/>
      <c r="BY82" s="1875"/>
      <c r="BZ82" s="1875"/>
      <c r="CA82" s="1875"/>
      <c r="CB82" s="1875"/>
      <c r="CC82" s="1875"/>
      <c r="CD82" s="1875"/>
      <c r="CE82" s="1875"/>
      <c r="CF82" s="1875"/>
      <c r="CG82" s="1875"/>
      <c r="CH82" s="1875"/>
      <c r="CI82" s="1875"/>
      <c r="CJ82" s="1875"/>
      <c r="CK82" s="1875"/>
      <c r="CL82" s="1875"/>
      <c r="CM82" s="1875"/>
      <c r="CN82" s="1875"/>
      <c r="CO82" s="1875"/>
      <c r="CP82" s="1875"/>
      <c r="CQ82" s="1875"/>
      <c r="CR82" s="1875"/>
      <c r="CS82" s="1875"/>
      <c r="CT82" s="1875"/>
      <c r="CU82" s="1875"/>
      <c r="CV82" s="1875"/>
      <c r="CW82" s="1875"/>
      <c r="CX82" s="1875"/>
      <c r="CY82" s="1875"/>
      <c r="CZ82" s="1875"/>
    </row>
    <row r="83" spans="1:104" s="807" customFormat="1" ht="15" customHeight="1" x14ac:dyDescent="0.2">
      <c r="A83" s="1633"/>
      <c r="B83" s="1761"/>
      <c r="C83" s="1688"/>
      <c r="D83" s="1689"/>
      <c r="E83" s="1689"/>
      <c r="F83" s="1689"/>
      <c r="G83" s="1690"/>
      <c r="H83" s="1691"/>
      <c r="I83" s="1689"/>
      <c r="J83" s="1689"/>
      <c r="K83" s="1689"/>
      <c r="L83" s="1692"/>
      <c r="M83" s="1693"/>
      <c r="N83" s="1689"/>
      <c r="O83" s="1689"/>
      <c r="P83" s="1689"/>
      <c r="Q83" s="1690"/>
      <c r="R83" s="1691"/>
      <c r="S83" s="1922"/>
      <c r="T83" s="962"/>
      <c r="U83" s="962"/>
      <c r="V83" s="962"/>
      <c r="W83" s="962"/>
      <c r="X83" s="962"/>
      <c r="Y83" s="962"/>
      <c r="Z83" s="962"/>
      <c r="AA83" s="962"/>
      <c r="AB83" s="962"/>
      <c r="AC83" s="962"/>
      <c r="AD83" s="962"/>
      <c r="AE83" s="962"/>
      <c r="AF83" s="962"/>
      <c r="AG83" s="962"/>
      <c r="AH83" s="962"/>
      <c r="AI83" s="962"/>
      <c r="AJ83" s="962"/>
      <c r="AK83" s="962"/>
      <c r="AL83" s="962"/>
      <c r="AM83" s="962"/>
      <c r="AN83" s="962"/>
      <c r="AO83" s="962"/>
      <c r="AP83" s="962"/>
      <c r="AQ83" s="962"/>
      <c r="AR83" s="962"/>
      <c r="AS83" s="962"/>
      <c r="AT83" s="962"/>
      <c r="AU83" s="962"/>
      <c r="AV83" s="962"/>
      <c r="AW83" s="962"/>
      <c r="AX83" s="962"/>
      <c r="AY83" s="962"/>
      <c r="AZ83" s="240"/>
      <c r="BA83" s="267"/>
      <c r="BB83" s="168"/>
      <c r="BC83" s="491"/>
      <c r="BD83" s="441"/>
      <c r="BE83" s="441"/>
      <c r="BF83" s="441"/>
      <c r="BG83" s="492"/>
      <c r="BH83" s="499"/>
      <c r="BI83" s="441"/>
      <c r="BJ83" s="441"/>
      <c r="BK83" s="441"/>
      <c r="BL83" s="492"/>
      <c r="BM83" s="499"/>
      <c r="BN83" s="441"/>
      <c r="BO83" s="441"/>
      <c r="BP83" s="441"/>
      <c r="BQ83" s="492"/>
      <c r="BR83" s="499"/>
      <c r="BS83" s="1964"/>
      <c r="BT83" s="2007"/>
      <c r="BU83" s="2007"/>
      <c r="BV83" s="2007"/>
      <c r="BW83" s="2007"/>
      <c r="BX83" s="2007"/>
      <c r="BY83" s="1875"/>
      <c r="BZ83" s="1875"/>
      <c r="CA83" s="1875"/>
      <c r="CB83" s="1875"/>
      <c r="CC83" s="1875"/>
      <c r="CD83" s="1875"/>
      <c r="CE83" s="1875"/>
      <c r="CF83" s="1875"/>
      <c r="CG83" s="1875"/>
      <c r="CH83" s="1875"/>
      <c r="CI83" s="1875"/>
      <c r="CJ83" s="1875"/>
      <c r="CK83" s="1875"/>
      <c r="CL83" s="1875"/>
      <c r="CM83" s="1875"/>
      <c r="CN83" s="1875"/>
      <c r="CO83" s="1875"/>
      <c r="CP83" s="1875"/>
      <c r="CQ83" s="1875"/>
      <c r="CR83" s="1875"/>
      <c r="CS83" s="1875"/>
      <c r="CT83" s="1875"/>
      <c r="CU83" s="1875"/>
      <c r="CV83" s="1875"/>
      <c r="CW83" s="1875"/>
      <c r="CX83" s="1875"/>
      <c r="CY83" s="1875"/>
      <c r="CZ83" s="1875"/>
    </row>
    <row r="84" spans="1:104" s="807" customFormat="1" ht="15" customHeight="1" x14ac:dyDescent="0.2">
      <c r="A84" s="1633"/>
      <c r="B84" s="1761"/>
      <c r="C84" s="1688"/>
      <c r="D84" s="1689"/>
      <c r="E84" s="1689"/>
      <c r="F84" s="1689"/>
      <c r="G84" s="1690"/>
      <c r="H84" s="1691"/>
      <c r="I84" s="1689"/>
      <c r="J84" s="1689"/>
      <c r="K84" s="1689"/>
      <c r="L84" s="1692"/>
      <c r="M84" s="1693"/>
      <c r="N84" s="1689"/>
      <c r="O84" s="1689"/>
      <c r="P84" s="1689"/>
      <c r="Q84" s="1690"/>
      <c r="R84" s="1691"/>
      <c r="S84" s="1922"/>
      <c r="T84" s="962"/>
      <c r="U84" s="962"/>
      <c r="V84" s="962"/>
      <c r="W84" s="962"/>
      <c r="X84" s="962"/>
      <c r="Y84" s="962"/>
      <c r="Z84" s="962"/>
      <c r="AA84" s="962"/>
      <c r="AB84" s="962"/>
      <c r="AC84" s="962"/>
      <c r="AD84" s="962"/>
      <c r="AE84" s="962"/>
      <c r="AF84" s="962"/>
      <c r="AG84" s="962"/>
      <c r="AH84" s="962"/>
      <c r="AI84" s="962"/>
      <c r="AJ84" s="962"/>
      <c r="AK84" s="962"/>
      <c r="AL84" s="962"/>
      <c r="AM84" s="962"/>
      <c r="AN84" s="962"/>
      <c r="AO84" s="962"/>
      <c r="AP84" s="962"/>
      <c r="AQ84" s="962"/>
      <c r="AR84" s="962"/>
      <c r="AS84" s="962"/>
      <c r="AT84" s="962"/>
      <c r="AU84" s="962"/>
      <c r="AV84" s="962"/>
      <c r="AW84" s="962"/>
      <c r="AX84" s="962"/>
      <c r="AY84" s="962"/>
      <c r="AZ84" s="240"/>
      <c r="BA84" s="267"/>
      <c r="BB84" s="168"/>
      <c r="BC84" s="491"/>
      <c r="BD84" s="441"/>
      <c r="BE84" s="441"/>
      <c r="BF84" s="441"/>
      <c r="BG84" s="492"/>
      <c r="BH84" s="499"/>
      <c r="BI84" s="441"/>
      <c r="BJ84" s="441"/>
      <c r="BK84" s="441"/>
      <c r="BL84" s="492"/>
      <c r="BM84" s="499"/>
      <c r="BN84" s="441"/>
      <c r="BO84" s="441"/>
      <c r="BP84" s="441"/>
      <c r="BQ84" s="492"/>
      <c r="BR84" s="499"/>
      <c r="BS84" s="1964"/>
      <c r="BT84" s="2007"/>
      <c r="BU84" s="2007"/>
      <c r="BV84" s="2007"/>
      <c r="BW84" s="2007"/>
      <c r="BX84" s="2007"/>
      <c r="BY84" s="1875"/>
      <c r="BZ84" s="1875"/>
      <c r="CA84" s="1875"/>
      <c r="CB84" s="1875"/>
      <c r="CC84" s="1875"/>
      <c r="CD84" s="1875"/>
      <c r="CE84" s="1875"/>
      <c r="CF84" s="1875"/>
      <c r="CG84" s="1875"/>
      <c r="CH84" s="1875"/>
      <c r="CI84" s="1875"/>
      <c r="CJ84" s="1875"/>
      <c r="CK84" s="1875"/>
      <c r="CL84" s="1875"/>
      <c r="CM84" s="1875"/>
      <c r="CN84" s="1875"/>
      <c r="CO84" s="1875"/>
      <c r="CP84" s="1875"/>
      <c r="CQ84" s="1875"/>
      <c r="CR84" s="1875"/>
      <c r="CS84" s="1875"/>
      <c r="CT84" s="1875"/>
      <c r="CU84" s="1875"/>
      <c r="CV84" s="1875"/>
      <c r="CW84" s="1875"/>
      <c r="CX84" s="1875"/>
      <c r="CY84" s="1875"/>
      <c r="CZ84" s="1875"/>
    </row>
    <row r="85" spans="1:104" s="807" customFormat="1" ht="15" customHeight="1" x14ac:dyDescent="0.2">
      <c r="A85" s="1634"/>
      <c r="B85" s="1762"/>
      <c r="C85" s="1694"/>
      <c r="D85" s="1695"/>
      <c r="E85" s="1695"/>
      <c r="F85" s="1695"/>
      <c r="G85" s="1696"/>
      <c r="H85" s="1697"/>
      <c r="I85" s="1695"/>
      <c r="J85" s="1695"/>
      <c r="K85" s="1695"/>
      <c r="L85" s="1698"/>
      <c r="M85" s="1699"/>
      <c r="N85" s="1695"/>
      <c r="O85" s="1695"/>
      <c r="P85" s="1695"/>
      <c r="Q85" s="1696"/>
      <c r="R85" s="1697"/>
      <c r="S85" s="1923"/>
      <c r="T85" s="962"/>
      <c r="U85" s="962"/>
      <c r="V85" s="962"/>
      <c r="W85" s="962"/>
      <c r="X85" s="962"/>
      <c r="Y85" s="962"/>
      <c r="Z85" s="962"/>
      <c r="AA85" s="962"/>
      <c r="AB85" s="962"/>
      <c r="AC85" s="962"/>
      <c r="AD85" s="962"/>
      <c r="AE85" s="962"/>
      <c r="AF85" s="962"/>
      <c r="AG85" s="962"/>
      <c r="AH85" s="962"/>
      <c r="AI85" s="962"/>
      <c r="AJ85" s="962"/>
      <c r="AK85" s="962"/>
      <c r="AL85" s="962"/>
      <c r="AM85" s="962"/>
      <c r="AN85" s="962"/>
      <c r="AO85" s="962"/>
      <c r="AP85" s="962"/>
      <c r="AQ85" s="962"/>
      <c r="AR85" s="962"/>
      <c r="AS85" s="962"/>
      <c r="AT85" s="962"/>
      <c r="AU85" s="962"/>
      <c r="AV85" s="962"/>
      <c r="AW85" s="962"/>
      <c r="AX85" s="962"/>
      <c r="AY85" s="962"/>
      <c r="AZ85" s="240"/>
      <c r="BA85" s="267"/>
      <c r="BB85" s="168"/>
      <c r="BC85" s="491"/>
      <c r="BD85" s="441"/>
      <c r="BE85" s="441"/>
      <c r="BF85" s="441"/>
      <c r="BG85" s="492"/>
      <c r="BH85" s="499"/>
      <c r="BI85" s="441"/>
      <c r="BJ85" s="441"/>
      <c r="BK85" s="441"/>
      <c r="BL85" s="492"/>
      <c r="BM85" s="499"/>
      <c r="BN85" s="441"/>
      <c r="BO85" s="441"/>
      <c r="BP85" s="441"/>
      <c r="BQ85" s="492"/>
      <c r="BR85" s="499"/>
      <c r="BS85" s="1964"/>
      <c r="BT85" s="2007"/>
      <c r="BU85" s="2007"/>
      <c r="BV85" s="2007"/>
      <c r="BW85" s="2007"/>
      <c r="BX85" s="2007"/>
      <c r="BY85" s="1875"/>
      <c r="BZ85" s="1875"/>
      <c r="CA85" s="1875"/>
      <c r="CB85" s="1875"/>
      <c r="CC85" s="1875"/>
      <c r="CD85" s="1875"/>
      <c r="CE85" s="1875"/>
      <c r="CF85" s="1875"/>
      <c r="CG85" s="1875"/>
      <c r="CH85" s="1875"/>
      <c r="CI85" s="1875"/>
      <c r="CJ85" s="1875"/>
      <c r="CK85" s="1875"/>
      <c r="CL85" s="1875"/>
      <c r="CM85" s="1875"/>
      <c r="CN85" s="1875"/>
      <c r="CO85" s="1875"/>
      <c r="CP85" s="1875"/>
      <c r="CQ85" s="1875"/>
      <c r="CR85" s="1875"/>
      <c r="CS85" s="1875"/>
      <c r="CT85" s="1875"/>
      <c r="CU85" s="1875"/>
      <c r="CV85" s="1875"/>
      <c r="CW85" s="1875"/>
      <c r="CX85" s="1875"/>
      <c r="CY85" s="1875"/>
      <c r="CZ85" s="1875"/>
    </row>
    <row r="86" spans="1:104" s="807" customFormat="1" ht="15" customHeight="1" x14ac:dyDescent="0.2">
      <c r="A86" s="1127"/>
      <c r="B86" s="1151"/>
      <c r="C86" s="1226"/>
      <c r="D86" s="1227"/>
      <c r="E86" s="1227"/>
      <c r="F86" s="1227"/>
      <c r="G86" s="1228"/>
      <c r="H86" s="1229"/>
      <c r="I86" s="1227"/>
      <c r="J86" s="1227"/>
      <c r="K86" s="1227"/>
      <c r="L86" s="1230"/>
      <c r="M86" s="1231"/>
      <c r="N86" s="1227"/>
      <c r="O86" s="1227"/>
      <c r="P86" s="1227"/>
      <c r="Q86" s="1228"/>
      <c r="R86" s="1229"/>
      <c r="S86" s="1924"/>
      <c r="T86" s="962"/>
      <c r="U86" s="962"/>
      <c r="V86" s="962"/>
      <c r="W86" s="962"/>
      <c r="X86" s="962"/>
      <c r="Y86" s="962"/>
      <c r="Z86" s="962"/>
      <c r="AA86" s="962"/>
      <c r="AB86" s="962"/>
      <c r="AC86" s="962"/>
      <c r="AD86" s="962"/>
      <c r="AE86" s="962"/>
      <c r="AF86" s="962"/>
      <c r="AG86" s="962"/>
      <c r="AH86" s="962"/>
      <c r="AI86" s="962"/>
      <c r="AJ86" s="962"/>
      <c r="AK86" s="962"/>
      <c r="AL86" s="962"/>
      <c r="AM86" s="962"/>
      <c r="AN86" s="962"/>
      <c r="AO86" s="962"/>
      <c r="AP86" s="962"/>
      <c r="AQ86" s="962"/>
      <c r="AR86" s="962"/>
      <c r="AS86" s="962"/>
      <c r="AT86" s="962"/>
      <c r="AU86" s="962"/>
      <c r="AV86" s="962"/>
      <c r="AW86" s="962"/>
      <c r="AX86" s="962"/>
      <c r="AY86" s="962"/>
      <c r="AZ86" s="240"/>
      <c r="BA86" s="267"/>
      <c r="BB86" s="168"/>
      <c r="BC86" s="491"/>
      <c r="BD86" s="441"/>
      <c r="BE86" s="441"/>
      <c r="BF86" s="441"/>
      <c r="BG86" s="492"/>
      <c r="BH86" s="499"/>
      <c r="BI86" s="441"/>
      <c r="BJ86" s="441"/>
      <c r="BK86" s="441"/>
      <c r="BL86" s="492"/>
      <c r="BM86" s="499"/>
      <c r="BN86" s="441"/>
      <c r="BO86" s="441"/>
      <c r="BP86" s="441"/>
      <c r="BQ86" s="492"/>
      <c r="BR86" s="499"/>
      <c r="BS86" s="1964"/>
      <c r="BT86" s="2007"/>
      <c r="BU86" s="2007"/>
      <c r="BV86" s="2007"/>
      <c r="BW86" s="2007"/>
      <c r="BX86" s="2007"/>
      <c r="BY86" s="1875"/>
      <c r="BZ86" s="1875"/>
      <c r="CA86" s="1875"/>
      <c r="CB86" s="1875"/>
      <c r="CC86" s="1875"/>
      <c r="CD86" s="1875"/>
      <c r="CE86" s="1875"/>
      <c r="CF86" s="1875"/>
      <c r="CG86" s="1875"/>
      <c r="CH86" s="1875"/>
      <c r="CI86" s="1875"/>
      <c r="CJ86" s="1875"/>
      <c r="CK86" s="1875"/>
      <c r="CL86" s="1875"/>
      <c r="CM86" s="1875"/>
      <c r="CN86" s="1875"/>
      <c r="CO86" s="1875"/>
      <c r="CP86" s="1875"/>
      <c r="CQ86" s="1875"/>
      <c r="CR86" s="1875"/>
      <c r="CS86" s="1875"/>
      <c r="CT86" s="1875"/>
      <c r="CU86" s="1875"/>
      <c r="CV86" s="1875"/>
      <c r="CW86" s="1875"/>
      <c r="CX86" s="1875"/>
      <c r="CY86" s="1875"/>
      <c r="CZ86" s="1875"/>
    </row>
    <row r="87" spans="1:104" s="807" customFormat="1" ht="15" customHeight="1" x14ac:dyDescent="0.2">
      <c r="A87" s="1127"/>
      <c r="B87" s="1151"/>
      <c r="C87" s="1226"/>
      <c r="D87" s="1227"/>
      <c r="E87" s="1227"/>
      <c r="F87" s="1227"/>
      <c r="G87" s="1228"/>
      <c r="H87" s="1229"/>
      <c r="I87" s="1227"/>
      <c r="J87" s="1227"/>
      <c r="K87" s="1227"/>
      <c r="L87" s="1230"/>
      <c r="M87" s="1231"/>
      <c r="N87" s="1227"/>
      <c r="O87" s="1227"/>
      <c r="P87" s="1227"/>
      <c r="Q87" s="1228"/>
      <c r="R87" s="1229"/>
      <c r="S87" s="1924"/>
      <c r="T87" s="962"/>
      <c r="U87" s="962"/>
      <c r="V87" s="962"/>
      <c r="W87" s="962"/>
      <c r="X87" s="962"/>
      <c r="Y87" s="962"/>
      <c r="Z87" s="962"/>
      <c r="AA87" s="962"/>
      <c r="AB87" s="962"/>
      <c r="AC87" s="962"/>
      <c r="AD87" s="962"/>
      <c r="AE87" s="962"/>
      <c r="AF87" s="962"/>
      <c r="AG87" s="962"/>
      <c r="AH87" s="962"/>
      <c r="AI87" s="962"/>
      <c r="AJ87" s="962"/>
      <c r="AK87" s="962"/>
      <c r="AL87" s="962"/>
      <c r="AM87" s="962"/>
      <c r="AN87" s="962"/>
      <c r="AO87" s="962"/>
      <c r="AP87" s="962"/>
      <c r="AQ87" s="962"/>
      <c r="AR87" s="962"/>
      <c r="AS87" s="962"/>
      <c r="AT87" s="962"/>
      <c r="AU87" s="962"/>
      <c r="AV87" s="962"/>
      <c r="AW87" s="962"/>
      <c r="AX87" s="962"/>
      <c r="AY87" s="962"/>
      <c r="AZ87" s="240"/>
      <c r="BA87" s="267"/>
      <c r="BB87" s="168"/>
      <c r="BC87" s="491"/>
      <c r="BD87" s="441"/>
      <c r="BE87" s="441"/>
      <c r="BF87" s="441"/>
      <c r="BG87" s="492"/>
      <c r="BH87" s="499"/>
      <c r="BI87" s="441"/>
      <c r="BJ87" s="441"/>
      <c r="BK87" s="441"/>
      <c r="BL87" s="492"/>
      <c r="BM87" s="499"/>
      <c r="BN87" s="441"/>
      <c r="BO87" s="441"/>
      <c r="BP87" s="441"/>
      <c r="BQ87" s="492"/>
      <c r="BR87" s="499"/>
      <c r="BS87" s="1964"/>
      <c r="BT87" s="2007"/>
      <c r="BU87" s="2007"/>
      <c r="BV87" s="2007"/>
      <c r="BW87" s="2007"/>
      <c r="BX87" s="2007"/>
      <c r="BY87" s="1875"/>
      <c r="BZ87" s="1875"/>
      <c r="CA87" s="1875"/>
      <c r="CB87" s="1875"/>
      <c r="CC87" s="1875"/>
      <c r="CD87" s="1875"/>
      <c r="CE87" s="1875"/>
      <c r="CF87" s="1875"/>
      <c r="CG87" s="1875"/>
      <c r="CH87" s="1875"/>
      <c r="CI87" s="1875"/>
      <c r="CJ87" s="1875"/>
      <c r="CK87" s="1875"/>
      <c r="CL87" s="1875"/>
      <c r="CM87" s="1875"/>
      <c r="CN87" s="1875"/>
      <c r="CO87" s="1875"/>
      <c r="CP87" s="1875"/>
      <c r="CQ87" s="1875"/>
      <c r="CR87" s="1875"/>
      <c r="CS87" s="1875"/>
      <c r="CT87" s="1875"/>
      <c r="CU87" s="1875"/>
      <c r="CV87" s="1875"/>
      <c r="CW87" s="1875"/>
      <c r="CX87" s="1875"/>
      <c r="CY87" s="1875"/>
      <c r="CZ87" s="1875"/>
    </row>
    <row r="88" spans="1:104" s="807" customFormat="1" ht="15" customHeight="1" x14ac:dyDescent="0.2">
      <c r="A88" s="1127"/>
      <c r="B88" s="1151"/>
      <c r="C88" s="1226"/>
      <c r="D88" s="1227"/>
      <c r="E88" s="1227"/>
      <c r="F88" s="1227"/>
      <c r="G88" s="1228"/>
      <c r="H88" s="1229"/>
      <c r="I88" s="1227"/>
      <c r="J88" s="1227"/>
      <c r="K88" s="1227"/>
      <c r="L88" s="1230"/>
      <c r="M88" s="1231"/>
      <c r="N88" s="1227"/>
      <c r="O88" s="1227"/>
      <c r="P88" s="1227"/>
      <c r="Q88" s="1228"/>
      <c r="R88" s="1229"/>
      <c r="S88" s="1924"/>
      <c r="T88" s="962"/>
      <c r="U88" s="962"/>
      <c r="V88" s="962"/>
      <c r="W88" s="962"/>
      <c r="X88" s="962"/>
      <c r="Y88" s="962"/>
      <c r="Z88" s="962"/>
      <c r="AA88" s="962"/>
      <c r="AB88" s="962"/>
      <c r="AC88" s="962"/>
      <c r="AD88" s="962"/>
      <c r="AE88" s="962"/>
      <c r="AF88" s="962"/>
      <c r="AG88" s="962"/>
      <c r="AH88" s="962"/>
      <c r="AI88" s="962"/>
      <c r="AJ88" s="962"/>
      <c r="AK88" s="962"/>
      <c r="AL88" s="962"/>
      <c r="AM88" s="962"/>
      <c r="AN88" s="962"/>
      <c r="AO88" s="962"/>
      <c r="AP88" s="962"/>
      <c r="AQ88" s="962"/>
      <c r="AR88" s="962"/>
      <c r="AS88" s="962"/>
      <c r="AT88" s="962"/>
      <c r="AU88" s="962"/>
      <c r="AV88" s="962"/>
      <c r="AW88" s="962"/>
      <c r="AX88" s="962"/>
      <c r="AY88" s="962"/>
      <c r="AZ88" s="240"/>
      <c r="BA88" s="267"/>
      <c r="BB88" s="168"/>
      <c r="BC88" s="491"/>
      <c r="BD88" s="441"/>
      <c r="BE88" s="441"/>
      <c r="BF88" s="441"/>
      <c r="BG88" s="492"/>
      <c r="BH88" s="499"/>
      <c r="BI88" s="441"/>
      <c r="BJ88" s="441"/>
      <c r="BK88" s="441"/>
      <c r="BL88" s="492"/>
      <c r="BM88" s="499"/>
      <c r="BN88" s="441"/>
      <c r="BO88" s="441"/>
      <c r="BP88" s="441"/>
      <c r="BQ88" s="492"/>
      <c r="BR88" s="499"/>
      <c r="BS88" s="1964"/>
      <c r="BT88" s="2007"/>
      <c r="BU88" s="2007"/>
      <c r="BV88" s="2007"/>
      <c r="BW88" s="2007"/>
      <c r="BX88" s="2007"/>
      <c r="BY88" s="1875"/>
      <c r="BZ88" s="1875"/>
      <c r="CA88" s="1875"/>
      <c r="CB88" s="1875"/>
      <c r="CC88" s="1875"/>
      <c r="CD88" s="1875"/>
      <c r="CE88" s="1875"/>
      <c r="CF88" s="1875"/>
      <c r="CG88" s="1875"/>
      <c r="CH88" s="1875"/>
      <c r="CI88" s="1875"/>
      <c r="CJ88" s="1875"/>
      <c r="CK88" s="1875"/>
      <c r="CL88" s="1875"/>
      <c r="CM88" s="1875"/>
      <c r="CN88" s="1875"/>
      <c r="CO88" s="1875"/>
      <c r="CP88" s="1875"/>
      <c r="CQ88" s="1875"/>
      <c r="CR88" s="1875"/>
      <c r="CS88" s="1875"/>
      <c r="CT88" s="1875"/>
      <c r="CU88" s="1875"/>
      <c r="CV88" s="1875"/>
      <c r="CW88" s="1875"/>
      <c r="CX88" s="1875"/>
      <c r="CY88" s="1875"/>
      <c r="CZ88" s="1875"/>
    </row>
    <row r="89" spans="1:104" s="807" customFormat="1" ht="15" customHeight="1" x14ac:dyDescent="0.2">
      <c r="A89" s="1127"/>
      <c r="B89" s="1151"/>
      <c r="C89" s="1226"/>
      <c r="D89" s="1227"/>
      <c r="E89" s="1227"/>
      <c r="F89" s="1227"/>
      <c r="G89" s="1228"/>
      <c r="H89" s="1229"/>
      <c r="I89" s="1227"/>
      <c r="J89" s="1227"/>
      <c r="K89" s="1227"/>
      <c r="L89" s="1230"/>
      <c r="M89" s="1231"/>
      <c r="N89" s="1227"/>
      <c r="O89" s="1227"/>
      <c r="P89" s="1227"/>
      <c r="Q89" s="1228"/>
      <c r="R89" s="1229"/>
      <c r="S89" s="1924"/>
      <c r="T89" s="962"/>
      <c r="U89" s="962"/>
      <c r="V89" s="962"/>
      <c r="W89" s="962"/>
      <c r="X89" s="962"/>
      <c r="Y89" s="962"/>
      <c r="Z89" s="962"/>
      <c r="AA89" s="962"/>
      <c r="AB89" s="962"/>
      <c r="AC89" s="962"/>
      <c r="AD89" s="962"/>
      <c r="AE89" s="962"/>
      <c r="AF89" s="962"/>
      <c r="AG89" s="962"/>
      <c r="AH89" s="962"/>
      <c r="AI89" s="962"/>
      <c r="AJ89" s="962"/>
      <c r="AK89" s="962"/>
      <c r="AL89" s="962"/>
      <c r="AM89" s="962"/>
      <c r="AN89" s="962"/>
      <c r="AO89" s="962"/>
      <c r="AP89" s="962"/>
      <c r="AQ89" s="962"/>
      <c r="AR89" s="962"/>
      <c r="AS89" s="962"/>
      <c r="AT89" s="962"/>
      <c r="AU89" s="962"/>
      <c r="AV89" s="962"/>
      <c r="AW89" s="962"/>
      <c r="AX89" s="962"/>
      <c r="AY89" s="962"/>
      <c r="AZ89" s="240"/>
      <c r="BA89" s="267"/>
      <c r="BB89" s="168"/>
      <c r="BC89" s="491"/>
      <c r="BD89" s="441"/>
      <c r="BE89" s="441"/>
      <c r="BF89" s="441"/>
      <c r="BG89" s="492"/>
      <c r="BH89" s="499"/>
      <c r="BI89" s="441"/>
      <c r="BJ89" s="441"/>
      <c r="BK89" s="441"/>
      <c r="BL89" s="492"/>
      <c r="BM89" s="499"/>
      <c r="BN89" s="441"/>
      <c r="BO89" s="441"/>
      <c r="BP89" s="441"/>
      <c r="BQ89" s="492"/>
      <c r="BR89" s="499"/>
      <c r="BS89" s="1964"/>
      <c r="BT89" s="2007"/>
      <c r="BU89" s="2007"/>
      <c r="BV89" s="2007"/>
      <c r="BW89" s="2007"/>
      <c r="BX89" s="2007"/>
      <c r="BY89" s="1875"/>
      <c r="BZ89" s="1875"/>
      <c r="CA89" s="1875"/>
      <c r="CB89" s="1875"/>
      <c r="CC89" s="1875"/>
      <c r="CD89" s="1875"/>
      <c r="CE89" s="1875"/>
      <c r="CF89" s="1875"/>
      <c r="CG89" s="1875"/>
      <c r="CH89" s="1875"/>
      <c r="CI89" s="1875"/>
      <c r="CJ89" s="1875"/>
      <c r="CK89" s="1875"/>
      <c r="CL89" s="1875"/>
      <c r="CM89" s="1875"/>
      <c r="CN89" s="1875"/>
      <c r="CO89" s="1875"/>
      <c r="CP89" s="1875"/>
      <c r="CQ89" s="1875"/>
      <c r="CR89" s="1875"/>
      <c r="CS89" s="1875"/>
      <c r="CT89" s="1875"/>
      <c r="CU89" s="1875"/>
      <c r="CV89" s="1875"/>
      <c r="CW89" s="1875"/>
      <c r="CX89" s="1875"/>
      <c r="CY89" s="1875"/>
      <c r="CZ89" s="1875"/>
    </row>
    <row r="90" spans="1:104" s="807" customFormat="1" ht="15" customHeight="1" x14ac:dyDescent="0.2">
      <c r="A90" s="1128"/>
      <c r="B90" s="1152"/>
      <c r="C90" s="1233"/>
      <c r="D90" s="1234"/>
      <c r="E90" s="1234"/>
      <c r="F90" s="1234"/>
      <c r="G90" s="1235"/>
      <c r="H90" s="1236"/>
      <c r="I90" s="1234"/>
      <c r="J90" s="1234"/>
      <c r="K90" s="1234"/>
      <c r="L90" s="1237"/>
      <c r="M90" s="1238"/>
      <c r="N90" s="1234"/>
      <c r="O90" s="1234"/>
      <c r="P90" s="1234"/>
      <c r="Q90" s="1235"/>
      <c r="R90" s="1236"/>
      <c r="S90" s="1925"/>
      <c r="T90" s="962"/>
      <c r="U90" s="962"/>
      <c r="V90" s="962"/>
      <c r="W90" s="962"/>
      <c r="X90" s="962"/>
      <c r="Y90" s="962"/>
      <c r="Z90" s="962"/>
      <c r="AA90" s="962"/>
      <c r="AB90" s="962"/>
      <c r="AC90" s="962"/>
      <c r="AD90" s="962"/>
      <c r="AE90" s="962"/>
      <c r="AF90" s="962"/>
      <c r="AG90" s="962"/>
      <c r="AH90" s="962"/>
      <c r="AI90" s="962"/>
      <c r="AJ90" s="962"/>
      <c r="AK90" s="962"/>
      <c r="AL90" s="962"/>
      <c r="AM90" s="962"/>
      <c r="AN90" s="962"/>
      <c r="AO90" s="962"/>
      <c r="AP90" s="962"/>
      <c r="AQ90" s="962"/>
      <c r="AR90" s="962"/>
      <c r="AS90" s="962"/>
      <c r="AT90" s="962"/>
      <c r="AU90" s="962"/>
      <c r="AV90" s="962"/>
      <c r="AW90" s="962"/>
      <c r="AX90" s="962"/>
      <c r="AY90" s="962"/>
      <c r="AZ90" s="240"/>
      <c r="BA90" s="267"/>
      <c r="BB90" s="168"/>
      <c r="BC90" s="491"/>
      <c r="BD90" s="441"/>
      <c r="BE90" s="441"/>
      <c r="BF90" s="441"/>
      <c r="BG90" s="492"/>
      <c r="BH90" s="499"/>
      <c r="BI90" s="441"/>
      <c r="BJ90" s="441"/>
      <c r="BK90" s="441"/>
      <c r="BL90" s="492"/>
      <c r="BM90" s="499"/>
      <c r="BN90" s="441"/>
      <c r="BO90" s="441"/>
      <c r="BP90" s="441"/>
      <c r="BQ90" s="492"/>
      <c r="BR90" s="499"/>
      <c r="BS90" s="1964"/>
      <c r="BT90" s="2007"/>
      <c r="BU90" s="2007"/>
      <c r="BV90" s="2007"/>
      <c r="BW90" s="2007"/>
      <c r="BX90" s="2007"/>
      <c r="BY90" s="1875"/>
      <c r="BZ90" s="1875"/>
      <c r="CA90" s="1875"/>
      <c r="CB90" s="1875"/>
      <c r="CC90" s="1875"/>
      <c r="CD90" s="1875"/>
      <c r="CE90" s="1875"/>
      <c r="CF90" s="1875"/>
      <c r="CG90" s="1875"/>
      <c r="CH90" s="1875"/>
      <c r="CI90" s="1875"/>
      <c r="CJ90" s="1875"/>
      <c r="CK90" s="1875"/>
      <c r="CL90" s="1875"/>
      <c r="CM90" s="1875"/>
      <c r="CN90" s="1875"/>
      <c r="CO90" s="1875"/>
      <c r="CP90" s="1875"/>
      <c r="CQ90" s="1875"/>
      <c r="CR90" s="1875"/>
      <c r="CS90" s="1875"/>
      <c r="CT90" s="1875"/>
      <c r="CU90" s="1875"/>
      <c r="CV90" s="1875"/>
      <c r="CW90" s="1875"/>
      <c r="CX90" s="1875"/>
      <c r="CY90" s="1875"/>
      <c r="CZ90" s="1875"/>
    </row>
    <row r="91" spans="1:104" s="807" customFormat="1" ht="15" customHeight="1" x14ac:dyDescent="0.2">
      <c r="A91" s="1044"/>
      <c r="B91" s="1153"/>
      <c r="C91" s="1240"/>
      <c r="D91" s="1200"/>
      <c r="E91" s="1200"/>
      <c r="F91" s="1200"/>
      <c r="G91" s="1201"/>
      <c r="H91" s="1241"/>
      <c r="I91" s="1200"/>
      <c r="J91" s="1200"/>
      <c r="K91" s="1200"/>
      <c r="L91" s="1242"/>
      <c r="M91" s="1240"/>
      <c r="N91" s="1200"/>
      <c r="O91" s="1200"/>
      <c r="P91" s="1200"/>
      <c r="Q91" s="1201"/>
      <c r="R91" s="1241"/>
      <c r="S91" s="1242"/>
      <c r="T91" s="962"/>
      <c r="U91" s="962"/>
      <c r="V91" s="962"/>
      <c r="W91" s="962"/>
      <c r="X91" s="962"/>
      <c r="Y91" s="962"/>
      <c r="Z91" s="962"/>
      <c r="AA91" s="962"/>
      <c r="AB91" s="962"/>
      <c r="AC91" s="962"/>
      <c r="AD91" s="962"/>
      <c r="AE91" s="962"/>
      <c r="AF91" s="962"/>
      <c r="AG91" s="962"/>
      <c r="AH91" s="962"/>
      <c r="AI91" s="962"/>
      <c r="AJ91" s="962"/>
      <c r="AK91" s="962"/>
      <c r="AL91" s="962"/>
      <c r="AM91" s="962"/>
      <c r="AN91" s="962"/>
      <c r="AO91" s="962"/>
      <c r="AP91" s="962"/>
      <c r="AQ91" s="962"/>
      <c r="AR91" s="962"/>
      <c r="AS91" s="962"/>
      <c r="AT91" s="962"/>
      <c r="AU91" s="962"/>
      <c r="AV91" s="962"/>
      <c r="AW91" s="962"/>
      <c r="AX91" s="962"/>
      <c r="AY91" s="962"/>
      <c r="AZ91" s="240"/>
      <c r="BA91" s="267"/>
      <c r="BB91" s="168"/>
      <c r="BC91" s="491"/>
      <c r="BD91" s="441"/>
      <c r="BE91" s="441"/>
      <c r="BF91" s="441"/>
      <c r="BG91" s="492"/>
      <c r="BH91" s="499"/>
      <c r="BI91" s="441"/>
      <c r="BJ91" s="441"/>
      <c r="BK91" s="441"/>
      <c r="BL91" s="492"/>
      <c r="BM91" s="499"/>
      <c r="BN91" s="441"/>
      <c r="BO91" s="441"/>
      <c r="BP91" s="441"/>
      <c r="BQ91" s="492"/>
      <c r="BR91" s="499"/>
      <c r="BS91" s="1964"/>
      <c r="BT91" s="2007"/>
      <c r="BU91" s="2007"/>
      <c r="BV91" s="2007"/>
      <c r="BW91" s="2007"/>
      <c r="BX91" s="2007"/>
      <c r="BY91" s="1875"/>
      <c r="BZ91" s="1875"/>
      <c r="CA91" s="1875"/>
      <c r="CB91" s="1875"/>
      <c r="CC91" s="1875"/>
      <c r="CD91" s="1875"/>
      <c r="CE91" s="1875"/>
      <c r="CF91" s="1875"/>
      <c r="CG91" s="1875"/>
      <c r="CH91" s="1875"/>
      <c r="CI91" s="1875"/>
      <c r="CJ91" s="1875"/>
      <c r="CK91" s="1875"/>
      <c r="CL91" s="1875"/>
      <c r="CM91" s="1875"/>
      <c r="CN91" s="1875"/>
      <c r="CO91" s="1875"/>
      <c r="CP91" s="1875"/>
      <c r="CQ91" s="1875"/>
      <c r="CR91" s="1875"/>
      <c r="CS91" s="1875"/>
      <c r="CT91" s="1875"/>
      <c r="CU91" s="1875"/>
      <c r="CV91" s="1875"/>
      <c r="CW91" s="1875"/>
      <c r="CX91" s="1875"/>
      <c r="CY91" s="1875"/>
      <c r="CZ91" s="1875"/>
    </row>
    <row r="92" spans="1:104" s="807" customFormat="1" ht="15" customHeight="1" x14ac:dyDescent="0.2">
      <c r="A92" s="1044"/>
      <c r="B92" s="1153"/>
      <c r="C92" s="1240"/>
      <c r="D92" s="1200"/>
      <c r="E92" s="1200"/>
      <c r="F92" s="1200"/>
      <c r="G92" s="1201"/>
      <c r="H92" s="1241"/>
      <c r="I92" s="1200"/>
      <c r="J92" s="1200"/>
      <c r="K92" s="1200"/>
      <c r="L92" s="1242"/>
      <c r="M92" s="1240"/>
      <c r="N92" s="1200"/>
      <c r="O92" s="1200"/>
      <c r="P92" s="1200"/>
      <c r="Q92" s="1201"/>
      <c r="R92" s="1241"/>
      <c r="S92" s="1242"/>
      <c r="T92" s="962"/>
      <c r="U92" s="962"/>
      <c r="V92" s="962"/>
      <c r="W92" s="962"/>
      <c r="X92" s="962"/>
      <c r="Y92" s="962"/>
      <c r="Z92" s="962"/>
      <c r="AA92" s="962"/>
      <c r="AB92" s="962"/>
      <c r="AC92" s="962"/>
      <c r="AD92" s="962"/>
      <c r="AE92" s="962"/>
      <c r="AF92" s="962"/>
      <c r="AG92" s="962"/>
      <c r="AH92" s="962"/>
      <c r="AI92" s="962"/>
      <c r="AJ92" s="962"/>
      <c r="AK92" s="962"/>
      <c r="AL92" s="962"/>
      <c r="AM92" s="962"/>
      <c r="AN92" s="962"/>
      <c r="AO92" s="962"/>
      <c r="AP92" s="962"/>
      <c r="AQ92" s="962"/>
      <c r="AR92" s="962"/>
      <c r="AS92" s="962"/>
      <c r="AT92" s="962"/>
      <c r="AU92" s="962"/>
      <c r="AV92" s="962"/>
      <c r="AW92" s="962"/>
      <c r="AX92" s="962"/>
      <c r="AY92" s="962"/>
      <c r="AZ92" s="240"/>
      <c r="BA92" s="267"/>
      <c r="BB92" s="168"/>
      <c r="BC92" s="491"/>
      <c r="BD92" s="441"/>
      <c r="BE92" s="441"/>
      <c r="BF92" s="441"/>
      <c r="BG92" s="492"/>
      <c r="BH92" s="499"/>
      <c r="BI92" s="441"/>
      <c r="BJ92" s="441"/>
      <c r="BK92" s="441"/>
      <c r="BL92" s="492"/>
      <c r="BM92" s="499"/>
      <c r="BN92" s="441"/>
      <c r="BO92" s="441"/>
      <c r="BP92" s="441"/>
      <c r="BQ92" s="492"/>
      <c r="BR92" s="499"/>
      <c r="BS92" s="1964"/>
      <c r="BT92" s="2007"/>
      <c r="BU92" s="2007"/>
      <c r="BV92" s="2007"/>
      <c r="BW92" s="2007"/>
      <c r="BX92" s="2007"/>
      <c r="BY92" s="1875"/>
      <c r="BZ92" s="1875"/>
      <c r="CA92" s="1875"/>
      <c r="CB92" s="1875"/>
      <c r="CC92" s="1875"/>
      <c r="CD92" s="1875"/>
      <c r="CE92" s="1875"/>
      <c r="CF92" s="1875"/>
      <c r="CG92" s="1875"/>
      <c r="CH92" s="1875"/>
      <c r="CI92" s="1875"/>
      <c r="CJ92" s="1875"/>
      <c r="CK92" s="1875"/>
      <c r="CL92" s="1875"/>
      <c r="CM92" s="1875"/>
      <c r="CN92" s="1875"/>
      <c r="CO92" s="1875"/>
      <c r="CP92" s="1875"/>
      <c r="CQ92" s="1875"/>
      <c r="CR92" s="1875"/>
      <c r="CS92" s="1875"/>
      <c r="CT92" s="1875"/>
      <c r="CU92" s="1875"/>
      <c r="CV92" s="1875"/>
      <c r="CW92" s="1875"/>
      <c r="CX92" s="1875"/>
      <c r="CY92" s="1875"/>
      <c r="CZ92" s="1875"/>
    </row>
    <row r="93" spans="1:104" s="807" customFormat="1" ht="15" customHeight="1" x14ac:dyDescent="0.2">
      <c r="A93" s="1129"/>
      <c r="B93" s="1154"/>
      <c r="C93" s="1047"/>
      <c r="D93" s="1048"/>
      <c r="E93" s="1048"/>
      <c r="F93" s="1048"/>
      <c r="G93" s="1109"/>
      <c r="H93" s="1097"/>
      <c r="I93" s="1048"/>
      <c r="J93" s="1048"/>
      <c r="K93" s="1048"/>
      <c r="L93" s="1070"/>
      <c r="M93" s="1047"/>
      <c r="N93" s="1048"/>
      <c r="O93" s="1048"/>
      <c r="P93" s="1048"/>
      <c r="Q93" s="1109"/>
      <c r="R93" s="1097"/>
      <c r="S93" s="1070"/>
      <c r="T93" s="962"/>
      <c r="U93" s="962"/>
      <c r="V93" s="962"/>
      <c r="W93" s="962"/>
      <c r="X93" s="962"/>
      <c r="Y93" s="962"/>
      <c r="Z93" s="962"/>
      <c r="AA93" s="962"/>
      <c r="AB93" s="962"/>
      <c r="AC93" s="962"/>
      <c r="AD93" s="962"/>
      <c r="AE93" s="962"/>
      <c r="AF93" s="962"/>
      <c r="AG93" s="962"/>
      <c r="AH93" s="962"/>
      <c r="AI93" s="962"/>
      <c r="AJ93" s="962"/>
      <c r="AK93" s="962"/>
      <c r="AL93" s="962"/>
      <c r="AM93" s="962"/>
      <c r="AN93" s="962"/>
      <c r="AO93" s="962"/>
      <c r="AP93" s="962"/>
      <c r="AQ93" s="962"/>
      <c r="AR93" s="962"/>
      <c r="AS93" s="962"/>
      <c r="AT93" s="962"/>
      <c r="AU93" s="962"/>
      <c r="AV93" s="962"/>
      <c r="AW93" s="962"/>
      <c r="AX93" s="962"/>
      <c r="AY93" s="962"/>
      <c r="AZ93" s="240"/>
      <c r="BA93" s="267"/>
      <c r="BB93" s="168"/>
      <c r="BC93" s="491"/>
      <c r="BD93" s="441"/>
      <c r="BE93" s="441"/>
      <c r="BF93" s="441"/>
      <c r="BG93" s="492"/>
      <c r="BH93" s="499"/>
      <c r="BI93" s="441"/>
      <c r="BJ93" s="441"/>
      <c r="BK93" s="441"/>
      <c r="BL93" s="492"/>
      <c r="BM93" s="499"/>
      <c r="BN93" s="441"/>
      <c r="BO93" s="441"/>
      <c r="BP93" s="441"/>
      <c r="BQ93" s="492"/>
      <c r="BR93" s="499"/>
      <c r="BS93" s="1964"/>
      <c r="BT93" s="2007"/>
      <c r="BU93" s="2007"/>
      <c r="BV93" s="2007"/>
      <c r="BW93" s="2007"/>
      <c r="BX93" s="2007"/>
      <c r="BY93" s="1875"/>
      <c r="BZ93" s="1875"/>
      <c r="CA93" s="1875"/>
      <c r="CB93" s="1875"/>
      <c r="CC93" s="1875"/>
      <c r="CD93" s="1875"/>
      <c r="CE93" s="1875"/>
      <c r="CF93" s="1875"/>
      <c r="CG93" s="1875"/>
      <c r="CH93" s="1875"/>
      <c r="CI93" s="1875"/>
      <c r="CJ93" s="1875"/>
      <c r="CK93" s="1875"/>
      <c r="CL93" s="1875"/>
      <c r="CM93" s="1875"/>
      <c r="CN93" s="1875"/>
      <c r="CO93" s="1875"/>
      <c r="CP93" s="1875"/>
      <c r="CQ93" s="1875"/>
      <c r="CR93" s="1875"/>
      <c r="CS93" s="1875"/>
      <c r="CT93" s="1875"/>
      <c r="CU93" s="1875"/>
      <c r="CV93" s="1875"/>
      <c r="CW93" s="1875"/>
      <c r="CX93" s="1875"/>
      <c r="CY93" s="1875"/>
      <c r="CZ93" s="1875"/>
    </row>
    <row r="94" spans="1:104" s="807" customFormat="1" ht="15" customHeight="1" x14ac:dyDescent="0.2">
      <c r="A94" s="1381"/>
      <c r="B94" s="1154"/>
      <c r="C94" s="1047"/>
      <c r="D94" s="1049"/>
      <c r="E94" s="1049"/>
      <c r="F94" s="1049"/>
      <c r="G94" s="1110"/>
      <c r="H94" s="1097"/>
      <c r="I94" s="1049"/>
      <c r="J94" s="1049"/>
      <c r="K94" s="1049"/>
      <c r="L94" s="1071"/>
      <c r="M94" s="1047"/>
      <c r="N94" s="1049"/>
      <c r="O94" s="1049"/>
      <c r="P94" s="1049"/>
      <c r="Q94" s="1110"/>
      <c r="R94" s="1097"/>
      <c r="S94" s="1071"/>
      <c r="T94" s="962"/>
      <c r="U94" s="962"/>
      <c r="V94" s="962"/>
      <c r="W94" s="962"/>
      <c r="X94" s="962"/>
      <c r="Y94" s="962"/>
      <c r="Z94" s="962"/>
      <c r="AA94" s="962"/>
      <c r="AB94" s="962"/>
      <c r="AC94" s="962"/>
      <c r="AD94" s="962"/>
      <c r="AE94" s="962"/>
      <c r="AF94" s="962"/>
      <c r="AG94" s="962"/>
      <c r="AH94" s="962"/>
      <c r="AI94" s="962"/>
      <c r="AJ94" s="962"/>
      <c r="AK94" s="962"/>
      <c r="AL94" s="962"/>
      <c r="AM94" s="962"/>
      <c r="AN94" s="962"/>
      <c r="AO94" s="962"/>
      <c r="AP94" s="962"/>
      <c r="AQ94" s="962"/>
      <c r="AR94" s="962"/>
      <c r="AS94" s="962"/>
      <c r="AT94" s="962"/>
      <c r="AU94" s="962"/>
      <c r="AV94" s="962"/>
      <c r="AW94" s="962"/>
      <c r="AX94" s="962"/>
      <c r="AY94" s="962"/>
      <c r="AZ94" s="240"/>
      <c r="BA94" s="267"/>
      <c r="BB94" s="168"/>
      <c r="BC94" s="491"/>
      <c r="BD94" s="441"/>
      <c r="BE94" s="441"/>
      <c r="BF94" s="441"/>
      <c r="BG94" s="492"/>
      <c r="BH94" s="499"/>
      <c r="BI94" s="441"/>
      <c r="BJ94" s="441"/>
      <c r="BK94" s="441"/>
      <c r="BL94" s="492"/>
      <c r="BM94" s="499"/>
      <c r="BN94" s="441"/>
      <c r="BO94" s="441"/>
      <c r="BP94" s="441"/>
      <c r="BQ94" s="492"/>
      <c r="BR94" s="499"/>
      <c r="BS94" s="1964"/>
      <c r="BT94" s="2007"/>
      <c r="BU94" s="2007"/>
      <c r="BV94" s="2007"/>
      <c r="BW94" s="2007"/>
      <c r="BX94" s="2007"/>
      <c r="BY94" s="1875"/>
      <c r="BZ94" s="1875"/>
      <c r="CA94" s="1875"/>
      <c r="CB94" s="1875"/>
      <c r="CC94" s="1875"/>
      <c r="CD94" s="1875"/>
      <c r="CE94" s="1875"/>
      <c r="CF94" s="1875"/>
      <c r="CG94" s="1875"/>
      <c r="CH94" s="1875"/>
      <c r="CI94" s="1875"/>
      <c r="CJ94" s="1875"/>
      <c r="CK94" s="1875"/>
      <c r="CL94" s="1875"/>
      <c r="CM94" s="1875"/>
      <c r="CN94" s="1875"/>
      <c r="CO94" s="1875"/>
      <c r="CP94" s="1875"/>
      <c r="CQ94" s="1875"/>
      <c r="CR94" s="1875"/>
      <c r="CS94" s="1875"/>
      <c r="CT94" s="1875"/>
      <c r="CU94" s="1875"/>
      <c r="CV94" s="1875"/>
      <c r="CW94" s="1875"/>
      <c r="CX94" s="1875"/>
      <c r="CY94" s="1875"/>
      <c r="CZ94" s="1875"/>
    </row>
    <row r="95" spans="1:104" s="807" customFormat="1" ht="15" customHeight="1" x14ac:dyDescent="0.2">
      <c r="A95" s="1129"/>
      <c r="B95" s="1155"/>
      <c r="C95" s="1243"/>
      <c r="D95" s="1244"/>
      <c r="E95" s="1244"/>
      <c r="F95" s="1244"/>
      <c r="G95" s="1245"/>
      <c r="H95" s="1246"/>
      <c r="I95" s="1244"/>
      <c r="J95" s="1244"/>
      <c r="K95" s="1244"/>
      <c r="L95" s="1247"/>
      <c r="M95" s="1243"/>
      <c r="N95" s="1244"/>
      <c r="O95" s="1244"/>
      <c r="P95" s="1244"/>
      <c r="Q95" s="1245"/>
      <c r="R95" s="1246"/>
      <c r="S95" s="1247"/>
      <c r="T95" s="962"/>
      <c r="U95" s="962"/>
      <c r="V95" s="962"/>
      <c r="W95" s="962"/>
      <c r="X95" s="962"/>
      <c r="Y95" s="962"/>
      <c r="Z95" s="962"/>
      <c r="AA95" s="962"/>
      <c r="AB95" s="962"/>
      <c r="AC95" s="962"/>
      <c r="AD95" s="962"/>
      <c r="AE95" s="962"/>
      <c r="AF95" s="962"/>
      <c r="AG95" s="962"/>
      <c r="AH95" s="962"/>
      <c r="AI95" s="962"/>
      <c r="AJ95" s="962"/>
      <c r="AK95" s="962"/>
      <c r="AL95" s="962"/>
      <c r="AM95" s="962"/>
      <c r="AN95" s="962"/>
      <c r="AO95" s="962"/>
      <c r="AP95" s="962"/>
      <c r="AQ95" s="962"/>
      <c r="AR95" s="962"/>
      <c r="AS95" s="962"/>
      <c r="AT95" s="962"/>
      <c r="AU95" s="962"/>
      <c r="AV95" s="962"/>
      <c r="AW95" s="962"/>
      <c r="AX95" s="962"/>
      <c r="AY95" s="962"/>
      <c r="AZ95" s="240"/>
      <c r="BA95" s="267"/>
      <c r="BB95" s="168"/>
      <c r="BC95" s="491"/>
      <c r="BD95" s="441"/>
      <c r="BE95" s="441"/>
      <c r="BF95" s="441"/>
      <c r="BG95" s="492"/>
      <c r="BH95" s="499"/>
      <c r="BI95" s="441"/>
      <c r="BJ95" s="441"/>
      <c r="BK95" s="441"/>
      <c r="BL95" s="492"/>
      <c r="BM95" s="499"/>
      <c r="BN95" s="441"/>
      <c r="BO95" s="441"/>
      <c r="BP95" s="441"/>
      <c r="BQ95" s="492"/>
      <c r="BR95" s="499"/>
      <c r="BS95" s="1964"/>
      <c r="BT95" s="2007"/>
      <c r="BU95" s="2007"/>
      <c r="BV95" s="2007"/>
      <c r="BW95" s="2007"/>
      <c r="BX95" s="2007"/>
      <c r="BY95" s="1875"/>
      <c r="BZ95" s="1875"/>
      <c r="CA95" s="1875"/>
      <c r="CB95" s="1875"/>
      <c r="CC95" s="1875"/>
      <c r="CD95" s="1875"/>
      <c r="CE95" s="1875"/>
      <c r="CF95" s="1875"/>
      <c r="CG95" s="1875"/>
      <c r="CH95" s="1875"/>
      <c r="CI95" s="1875"/>
      <c r="CJ95" s="1875"/>
      <c r="CK95" s="1875"/>
      <c r="CL95" s="1875"/>
      <c r="CM95" s="1875"/>
      <c r="CN95" s="1875"/>
      <c r="CO95" s="1875"/>
      <c r="CP95" s="1875"/>
      <c r="CQ95" s="1875"/>
      <c r="CR95" s="1875"/>
      <c r="CS95" s="1875"/>
      <c r="CT95" s="1875"/>
      <c r="CU95" s="1875"/>
      <c r="CV95" s="1875"/>
      <c r="CW95" s="1875"/>
      <c r="CX95" s="1875"/>
      <c r="CY95" s="1875"/>
      <c r="CZ95" s="1875"/>
    </row>
    <row r="96" spans="1:104" s="131" customFormat="1" ht="15" customHeight="1" x14ac:dyDescent="0.2">
      <c r="A96" s="1381"/>
      <c r="B96" s="1155"/>
      <c r="C96" s="1243"/>
      <c r="D96" s="1244"/>
      <c r="E96" s="1244"/>
      <c r="F96" s="1244"/>
      <c r="G96" s="1245"/>
      <c r="H96" s="1246"/>
      <c r="I96" s="1244"/>
      <c r="J96" s="1244"/>
      <c r="K96" s="1244"/>
      <c r="L96" s="1247"/>
      <c r="M96" s="1243"/>
      <c r="N96" s="1244"/>
      <c r="O96" s="1244"/>
      <c r="P96" s="1244"/>
      <c r="Q96" s="1245"/>
      <c r="R96" s="1246"/>
      <c r="S96" s="1247"/>
      <c r="T96" s="962"/>
      <c r="U96" s="962"/>
      <c r="V96" s="962"/>
      <c r="W96" s="962"/>
      <c r="X96" s="962"/>
      <c r="Y96" s="962"/>
      <c r="Z96" s="962"/>
      <c r="AA96" s="962"/>
      <c r="AB96" s="962"/>
      <c r="AC96" s="962"/>
      <c r="AD96" s="962"/>
      <c r="AE96" s="962"/>
      <c r="AF96" s="962"/>
      <c r="AG96" s="962"/>
      <c r="AH96" s="962"/>
      <c r="AI96" s="962"/>
      <c r="AJ96" s="962"/>
      <c r="AK96" s="962"/>
      <c r="AL96" s="962"/>
      <c r="AM96" s="962"/>
      <c r="AN96" s="962"/>
      <c r="AO96" s="962"/>
      <c r="AP96" s="962"/>
      <c r="AQ96" s="962"/>
      <c r="AR96" s="962"/>
      <c r="AS96" s="962"/>
      <c r="AT96" s="962"/>
      <c r="AU96" s="962"/>
      <c r="AV96" s="962"/>
      <c r="AW96" s="962"/>
      <c r="AX96" s="962"/>
      <c r="AY96" s="962"/>
      <c r="AZ96" s="240"/>
      <c r="BA96" s="267"/>
      <c r="BB96" s="168"/>
      <c r="BC96" s="491"/>
      <c r="BD96" s="441"/>
      <c r="BE96" s="441"/>
      <c r="BF96" s="441"/>
      <c r="BG96" s="492"/>
      <c r="BH96" s="499"/>
      <c r="BI96" s="441"/>
      <c r="BJ96" s="441"/>
      <c r="BK96" s="441"/>
      <c r="BL96" s="492"/>
      <c r="BM96" s="499"/>
      <c r="BN96" s="441"/>
      <c r="BO96" s="441"/>
      <c r="BP96" s="441"/>
      <c r="BQ96" s="492"/>
      <c r="BR96" s="499"/>
      <c r="BS96" s="1964"/>
      <c r="BT96" s="2007"/>
      <c r="BU96" s="2007"/>
      <c r="BV96" s="2007"/>
      <c r="BW96" s="2007"/>
      <c r="BX96" s="2007"/>
      <c r="BY96" s="1875"/>
      <c r="BZ96" s="1875"/>
      <c r="CA96" s="1875"/>
      <c r="CB96" s="1875"/>
      <c r="CC96" s="1875"/>
      <c r="CD96" s="1875"/>
      <c r="CE96" s="1875"/>
      <c r="CF96" s="1875"/>
      <c r="CG96" s="1875"/>
      <c r="CH96" s="1875"/>
      <c r="CI96" s="1875"/>
      <c r="CJ96" s="1875"/>
      <c r="CK96" s="1875"/>
      <c r="CL96" s="1875"/>
      <c r="CM96" s="1875"/>
      <c r="CN96" s="1875"/>
      <c r="CO96" s="1875"/>
      <c r="CP96" s="1875"/>
      <c r="CQ96" s="1875"/>
      <c r="CR96" s="1875"/>
      <c r="CS96" s="1875"/>
      <c r="CT96" s="1875"/>
      <c r="CU96" s="1875"/>
      <c r="CV96" s="1875"/>
      <c r="CW96" s="1875"/>
      <c r="CX96" s="1875"/>
      <c r="CY96" s="1875"/>
      <c r="CZ96" s="1875"/>
    </row>
    <row r="97" spans="1:104" s="131" customFormat="1" ht="15" customHeight="1" x14ac:dyDescent="0.2">
      <c r="A97" s="1129"/>
      <c r="B97" s="1155"/>
      <c r="C97" s="1243"/>
      <c r="D97" s="1244"/>
      <c r="E97" s="1244"/>
      <c r="F97" s="1244"/>
      <c r="G97" s="1245"/>
      <c r="H97" s="1246"/>
      <c r="I97" s="1244"/>
      <c r="J97" s="1244"/>
      <c r="K97" s="1244"/>
      <c r="L97" s="1247"/>
      <c r="M97" s="1243"/>
      <c r="N97" s="1244"/>
      <c r="O97" s="1244"/>
      <c r="P97" s="1244"/>
      <c r="Q97" s="1245"/>
      <c r="R97" s="1246"/>
      <c r="S97" s="1247"/>
      <c r="T97" s="962"/>
      <c r="U97" s="962"/>
      <c r="V97" s="962"/>
      <c r="W97" s="962"/>
      <c r="X97" s="962"/>
      <c r="Y97" s="962"/>
      <c r="Z97" s="962"/>
      <c r="AA97" s="962"/>
      <c r="AB97" s="962"/>
      <c r="AC97" s="962"/>
      <c r="AD97" s="962"/>
      <c r="AE97" s="962"/>
      <c r="AF97" s="962"/>
      <c r="AG97" s="962"/>
      <c r="AH97" s="962"/>
      <c r="AI97" s="962"/>
      <c r="AJ97" s="962"/>
      <c r="AK97" s="962"/>
      <c r="AL97" s="962"/>
      <c r="AM97" s="962"/>
      <c r="AN97" s="962"/>
      <c r="AO97" s="962"/>
      <c r="AP97" s="962"/>
      <c r="AQ97" s="962"/>
      <c r="AR97" s="962"/>
      <c r="AS97" s="962"/>
      <c r="AT97" s="962"/>
      <c r="AU97" s="962"/>
      <c r="AV97" s="962"/>
      <c r="AW97" s="962"/>
      <c r="AX97" s="962"/>
      <c r="AY97" s="962"/>
      <c r="AZ97" s="240"/>
      <c r="BA97" s="267"/>
      <c r="BB97" s="168"/>
      <c r="BC97" s="491"/>
      <c r="BD97" s="441"/>
      <c r="BE97" s="441"/>
      <c r="BF97" s="441"/>
      <c r="BG97" s="492"/>
      <c r="BH97" s="499"/>
      <c r="BI97" s="441"/>
      <c r="BJ97" s="441"/>
      <c r="BK97" s="441"/>
      <c r="BL97" s="492"/>
      <c r="BM97" s="499"/>
      <c r="BN97" s="441"/>
      <c r="BO97" s="441"/>
      <c r="BP97" s="441"/>
      <c r="BQ97" s="492"/>
      <c r="BR97" s="499"/>
      <c r="BS97" s="1964"/>
      <c r="BT97" s="2007"/>
      <c r="BU97" s="2007"/>
      <c r="BV97" s="2007"/>
      <c r="BW97" s="2007"/>
      <c r="BX97" s="2007"/>
      <c r="BY97" s="1875"/>
      <c r="BZ97" s="1875"/>
      <c r="CA97" s="1875"/>
      <c r="CB97" s="1875"/>
      <c r="CC97" s="1875"/>
      <c r="CD97" s="1875"/>
      <c r="CE97" s="1875"/>
      <c r="CF97" s="1875"/>
      <c r="CG97" s="1875"/>
      <c r="CH97" s="1875"/>
      <c r="CI97" s="1875"/>
      <c r="CJ97" s="1875"/>
      <c r="CK97" s="1875"/>
      <c r="CL97" s="1875"/>
      <c r="CM97" s="1875"/>
      <c r="CN97" s="1875"/>
      <c r="CO97" s="1875"/>
      <c r="CP97" s="1875"/>
      <c r="CQ97" s="1875"/>
      <c r="CR97" s="1875"/>
      <c r="CS97" s="1875"/>
      <c r="CT97" s="1875"/>
      <c r="CU97" s="1875"/>
      <c r="CV97" s="1875"/>
      <c r="CW97" s="1875"/>
      <c r="CX97" s="1875"/>
      <c r="CY97" s="1875"/>
      <c r="CZ97" s="1875"/>
    </row>
    <row r="98" spans="1:104" s="131" customFormat="1" ht="15" customHeight="1" x14ac:dyDescent="0.2">
      <c r="A98" s="1381"/>
      <c r="B98" s="1155"/>
      <c r="C98" s="1243"/>
      <c r="D98" s="1244"/>
      <c r="E98" s="1244"/>
      <c r="F98" s="1244"/>
      <c r="G98" s="1245"/>
      <c r="H98" s="1246"/>
      <c r="I98" s="1244"/>
      <c r="J98" s="1244"/>
      <c r="K98" s="1244"/>
      <c r="L98" s="1247"/>
      <c r="M98" s="1243"/>
      <c r="N98" s="1244"/>
      <c r="O98" s="1244"/>
      <c r="P98" s="1244"/>
      <c r="Q98" s="1245"/>
      <c r="R98" s="1246"/>
      <c r="S98" s="1247"/>
      <c r="T98" s="962"/>
      <c r="U98" s="962"/>
      <c r="V98" s="962"/>
      <c r="W98" s="962"/>
      <c r="X98" s="962"/>
      <c r="Y98" s="962"/>
      <c r="Z98" s="962"/>
      <c r="AA98" s="962"/>
      <c r="AB98" s="962"/>
      <c r="AC98" s="962"/>
      <c r="AD98" s="962"/>
      <c r="AE98" s="962"/>
      <c r="AF98" s="962"/>
      <c r="AG98" s="962"/>
      <c r="AH98" s="962"/>
      <c r="AI98" s="962"/>
      <c r="AJ98" s="962"/>
      <c r="AK98" s="962"/>
      <c r="AL98" s="962"/>
      <c r="AM98" s="962"/>
      <c r="AN98" s="962"/>
      <c r="AO98" s="962"/>
      <c r="AP98" s="962"/>
      <c r="AQ98" s="962"/>
      <c r="AR98" s="962"/>
      <c r="AS98" s="962"/>
      <c r="AT98" s="962"/>
      <c r="AU98" s="962"/>
      <c r="AV98" s="962"/>
      <c r="AW98" s="962"/>
      <c r="AX98" s="962"/>
      <c r="AY98" s="962"/>
      <c r="AZ98" s="240"/>
      <c r="BA98" s="267"/>
      <c r="BB98" s="168"/>
      <c r="BC98" s="491"/>
      <c r="BD98" s="441"/>
      <c r="BE98" s="441"/>
      <c r="BF98" s="441"/>
      <c r="BG98" s="492"/>
      <c r="BH98" s="499"/>
      <c r="BI98" s="441"/>
      <c r="BJ98" s="441"/>
      <c r="BK98" s="441"/>
      <c r="BL98" s="492"/>
      <c r="BM98" s="499"/>
      <c r="BN98" s="441"/>
      <c r="BO98" s="441"/>
      <c r="BP98" s="441"/>
      <c r="BQ98" s="492"/>
      <c r="BR98" s="499"/>
      <c r="BS98" s="1964"/>
      <c r="BT98" s="2007"/>
      <c r="BU98" s="2007"/>
      <c r="BV98" s="2007"/>
      <c r="BW98" s="2007"/>
      <c r="BX98" s="2007"/>
      <c r="BY98" s="1875"/>
      <c r="BZ98" s="1875"/>
      <c r="CA98" s="1875"/>
      <c r="CB98" s="1875"/>
      <c r="CC98" s="1875"/>
      <c r="CD98" s="1875"/>
      <c r="CE98" s="1875"/>
      <c r="CF98" s="1875"/>
      <c r="CG98" s="1875"/>
      <c r="CH98" s="1875"/>
      <c r="CI98" s="1875"/>
      <c r="CJ98" s="1875"/>
      <c r="CK98" s="1875"/>
      <c r="CL98" s="1875"/>
      <c r="CM98" s="1875"/>
      <c r="CN98" s="1875"/>
      <c r="CO98" s="1875"/>
      <c r="CP98" s="1875"/>
      <c r="CQ98" s="1875"/>
      <c r="CR98" s="1875"/>
      <c r="CS98" s="1875"/>
      <c r="CT98" s="1875"/>
      <c r="CU98" s="1875"/>
      <c r="CV98" s="1875"/>
      <c r="CW98" s="1875"/>
      <c r="CX98" s="1875"/>
      <c r="CY98" s="1875"/>
      <c r="CZ98" s="1875"/>
    </row>
    <row r="99" spans="1:104" s="131" customFormat="1" ht="15" customHeight="1" x14ac:dyDescent="0.2">
      <c r="A99" s="1381"/>
      <c r="B99" s="1155"/>
      <c r="C99" s="1243"/>
      <c r="D99" s="1244"/>
      <c r="E99" s="1244"/>
      <c r="F99" s="1244"/>
      <c r="G99" s="1245"/>
      <c r="H99" s="1246"/>
      <c r="I99" s="1244"/>
      <c r="J99" s="1244"/>
      <c r="K99" s="1244"/>
      <c r="L99" s="1247"/>
      <c r="M99" s="1243"/>
      <c r="N99" s="1244"/>
      <c r="O99" s="1244"/>
      <c r="P99" s="1244"/>
      <c r="Q99" s="1245"/>
      <c r="R99" s="1246"/>
      <c r="S99" s="1247"/>
      <c r="T99" s="962"/>
      <c r="U99" s="962"/>
      <c r="V99" s="962"/>
      <c r="W99" s="962"/>
      <c r="X99" s="962"/>
      <c r="Y99" s="962"/>
      <c r="Z99" s="962"/>
      <c r="AA99" s="962"/>
      <c r="AB99" s="962"/>
      <c r="AC99" s="962"/>
      <c r="AD99" s="962"/>
      <c r="AE99" s="962"/>
      <c r="AF99" s="962"/>
      <c r="AG99" s="962"/>
      <c r="AH99" s="962"/>
      <c r="AI99" s="962"/>
      <c r="AJ99" s="962"/>
      <c r="AK99" s="962"/>
      <c r="AL99" s="962"/>
      <c r="AM99" s="962"/>
      <c r="AN99" s="962"/>
      <c r="AO99" s="962"/>
      <c r="AP99" s="962"/>
      <c r="AQ99" s="962"/>
      <c r="AR99" s="962"/>
      <c r="AS99" s="962"/>
      <c r="AT99" s="962"/>
      <c r="AU99" s="962"/>
      <c r="AV99" s="962"/>
      <c r="AW99" s="962"/>
      <c r="AX99" s="962"/>
      <c r="AY99" s="962"/>
      <c r="AZ99" s="240"/>
      <c r="BA99" s="267"/>
      <c r="BB99" s="168"/>
      <c r="BC99" s="491"/>
      <c r="BD99" s="441"/>
      <c r="BE99" s="441"/>
      <c r="BF99" s="441"/>
      <c r="BG99" s="492"/>
      <c r="BH99" s="499"/>
      <c r="BI99" s="441"/>
      <c r="BJ99" s="441"/>
      <c r="BK99" s="441"/>
      <c r="BL99" s="492"/>
      <c r="BM99" s="499"/>
      <c r="BN99" s="441"/>
      <c r="BO99" s="441"/>
      <c r="BP99" s="441"/>
      <c r="BQ99" s="492"/>
      <c r="BR99" s="499"/>
      <c r="BS99" s="1964"/>
      <c r="BT99" s="2007"/>
      <c r="BU99" s="2007"/>
      <c r="BV99" s="2007"/>
      <c r="BW99" s="2007"/>
      <c r="BX99" s="2007"/>
      <c r="BY99" s="1875"/>
      <c r="BZ99" s="1875"/>
      <c r="CA99" s="1875"/>
      <c r="CB99" s="1875"/>
      <c r="CC99" s="1875"/>
      <c r="CD99" s="1875"/>
      <c r="CE99" s="1875"/>
      <c r="CF99" s="1875"/>
      <c r="CG99" s="1875"/>
      <c r="CH99" s="1875"/>
      <c r="CI99" s="1875"/>
      <c r="CJ99" s="1875"/>
      <c r="CK99" s="1875"/>
      <c r="CL99" s="1875"/>
      <c r="CM99" s="1875"/>
      <c r="CN99" s="1875"/>
      <c r="CO99" s="1875"/>
      <c r="CP99" s="1875"/>
      <c r="CQ99" s="1875"/>
      <c r="CR99" s="1875"/>
      <c r="CS99" s="1875"/>
      <c r="CT99" s="1875"/>
      <c r="CU99" s="1875"/>
      <c r="CV99" s="1875"/>
      <c r="CW99" s="1875"/>
      <c r="CX99" s="1875"/>
      <c r="CY99" s="1875"/>
      <c r="CZ99" s="1875"/>
    </row>
    <row r="100" spans="1:104" s="131" customFormat="1" ht="15" customHeight="1" x14ac:dyDescent="0.2">
      <c r="A100" s="1381"/>
      <c r="B100" s="1155"/>
      <c r="C100" s="1243"/>
      <c r="D100" s="1244"/>
      <c r="E100" s="1244"/>
      <c r="F100" s="1244"/>
      <c r="G100" s="1245"/>
      <c r="H100" s="1246"/>
      <c r="I100" s="1244"/>
      <c r="J100" s="1244"/>
      <c r="K100" s="1244"/>
      <c r="L100" s="1247"/>
      <c r="M100" s="1243"/>
      <c r="N100" s="1244"/>
      <c r="O100" s="1244"/>
      <c r="P100" s="1244"/>
      <c r="Q100" s="1245"/>
      <c r="R100" s="1246"/>
      <c r="S100" s="1247"/>
      <c r="T100" s="962"/>
      <c r="U100" s="962"/>
      <c r="V100" s="962"/>
      <c r="W100" s="962"/>
      <c r="X100" s="962"/>
      <c r="Y100" s="962"/>
      <c r="Z100" s="962"/>
      <c r="AA100" s="962"/>
      <c r="AB100" s="962"/>
      <c r="AC100" s="962"/>
      <c r="AD100" s="962"/>
      <c r="AE100" s="962"/>
      <c r="AF100" s="962"/>
      <c r="AG100" s="962"/>
      <c r="AH100" s="962"/>
      <c r="AI100" s="962"/>
      <c r="AJ100" s="962"/>
      <c r="AK100" s="962"/>
      <c r="AL100" s="962"/>
      <c r="AM100" s="962"/>
      <c r="AN100" s="962"/>
      <c r="AO100" s="962"/>
      <c r="AP100" s="962"/>
      <c r="AQ100" s="962"/>
      <c r="AR100" s="962"/>
      <c r="AS100" s="962"/>
      <c r="AT100" s="962"/>
      <c r="AU100" s="962"/>
      <c r="AV100" s="962"/>
      <c r="AW100" s="962"/>
      <c r="AX100" s="962"/>
      <c r="AY100" s="962"/>
      <c r="AZ100" s="240"/>
      <c r="BA100" s="267"/>
      <c r="BB100" s="168"/>
      <c r="BC100" s="491"/>
      <c r="BD100" s="441"/>
      <c r="BE100" s="441"/>
      <c r="BF100" s="441"/>
      <c r="BG100" s="492"/>
      <c r="BH100" s="499"/>
      <c r="BI100" s="441"/>
      <c r="BJ100" s="441"/>
      <c r="BK100" s="441"/>
      <c r="BL100" s="492"/>
      <c r="BM100" s="499"/>
      <c r="BN100" s="441"/>
      <c r="BO100" s="441"/>
      <c r="BP100" s="441"/>
      <c r="BQ100" s="492"/>
      <c r="BR100" s="499"/>
      <c r="BS100" s="1964"/>
      <c r="BT100" s="2007"/>
      <c r="BU100" s="2007"/>
      <c r="BV100" s="2007"/>
      <c r="BW100" s="2007"/>
      <c r="BX100" s="2007"/>
      <c r="BY100" s="1875"/>
      <c r="BZ100" s="1875"/>
      <c r="CA100" s="1875"/>
      <c r="CB100" s="1875"/>
      <c r="CC100" s="1875"/>
      <c r="CD100" s="1875"/>
      <c r="CE100" s="1875"/>
      <c r="CF100" s="1875"/>
      <c r="CG100" s="1875"/>
      <c r="CH100" s="1875"/>
      <c r="CI100" s="1875"/>
      <c r="CJ100" s="1875"/>
      <c r="CK100" s="1875"/>
      <c r="CL100" s="1875"/>
      <c r="CM100" s="1875"/>
      <c r="CN100" s="1875"/>
      <c r="CO100" s="1875"/>
      <c r="CP100" s="1875"/>
      <c r="CQ100" s="1875"/>
      <c r="CR100" s="1875"/>
      <c r="CS100" s="1875"/>
      <c r="CT100" s="1875"/>
      <c r="CU100" s="1875"/>
      <c r="CV100" s="1875"/>
      <c r="CW100" s="1875"/>
      <c r="CX100" s="1875"/>
      <c r="CY100" s="1875"/>
      <c r="CZ100" s="1875"/>
    </row>
    <row r="101" spans="1:104" s="131" customFormat="1" ht="15" customHeight="1" x14ac:dyDescent="0.2">
      <c r="A101" s="1129"/>
      <c r="B101" s="1155"/>
      <c r="C101" s="1243"/>
      <c r="D101" s="1244"/>
      <c r="E101" s="1244"/>
      <c r="F101" s="1244"/>
      <c r="G101" s="1245"/>
      <c r="H101" s="1246"/>
      <c r="I101" s="1244"/>
      <c r="J101" s="1244"/>
      <c r="K101" s="1244"/>
      <c r="L101" s="1247"/>
      <c r="M101" s="1243"/>
      <c r="N101" s="1244"/>
      <c r="O101" s="1244"/>
      <c r="P101" s="1244"/>
      <c r="Q101" s="1245"/>
      <c r="R101" s="1246"/>
      <c r="S101" s="1247"/>
      <c r="T101" s="962"/>
      <c r="U101" s="962"/>
      <c r="V101" s="962"/>
      <c r="W101" s="962"/>
      <c r="X101" s="962"/>
      <c r="Y101" s="962"/>
      <c r="Z101" s="962"/>
      <c r="AA101" s="962"/>
      <c r="AB101" s="962"/>
      <c r="AC101" s="962"/>
      <c r="AD101" s="962"/>
      <c r="AE101" s="962"/>
      <c r="AF101" s="962"/>
      <c r="AG101" s="962"/>
      <c r="AH101" s="962"/>
      <c r="AI101" s="962"/>
      <c r="AJ101" s="962"/>
      <c r="AK101" s="962"/>
      <c r="AL101" s="962"/>
      <c r="AM101" s="962"/>
      <c r="AN101" s="962"/>
      <c r="AO101" s="962"/>
      <c r="AP101" s="962"/>
      <c r="AQ101" s="962"/>
      <c r="AR101" s="962"/>
      <c r="AS101" s="962"/>
      <c r="AT101" s="962"/>
      <c r="AU101" s="962"/>
      <c r="AV101" s="962"/>
      <c r="AW101" s="962"/>
      <c r="AX101" s="962"/>
      <c r="AY101" s="962"/>
      <c r="AZ101" s="240"/>
      <c r="BA101" s="267"/>
      <c r="BB101" s="168"/>
      <c r="BC101" s="491"/>
      <c r="BD101" s="441"/>
      <c r="BE101" s="441"/>
      <c r="BF101" s="441"/>
      <c r="BG101" s="492"/>
      <c r="BH101" s="499"/>
      <c r="BI101" s="441"/>
      <c r="BJ101" s="441"/>
      <c r="BK101" s="441"/>
      <c r="BL101" s="492"/>
      <c r="BM101" s="499"/>
      <c r="BN101" s="441"/>
      <c r="BO101" s="441"/>
      <c r="BP101" s="441"/>
      <c r="BQ101" s="492"/>
      <c r="BR101" s="499"/>
      <c r="BS101" s="1964"/>
      <c r="BT101" s="2007"/>
      <c r="BU101" s="2007"/>
      <c r="BV101" s="2007"/>
      <c r="BW101" s="2007"/>
      <c r="BX101" s="2007"/>
      <c r="BY101" s="1875"/>
      <c r="BZ101" s="1875"/>
      <c r="CA101" s="1875"/>
      <c r="CB101" s="1875"/>
      <c r="CC101" s="1875"/>
      <c r="CD101" s="1875"/>
      <c r="CE101" s="1875"/>
      <c r="CF101" s="1875"/>
      <c r="CG101" s="1875"/>
      <c r="CH101" s="1875"/>
      <c r="CI101" s="1875"/>
      <c r="CJ101" s="1875"/>
      <c r="CK101" s="1875"/>
      <c r="CL101" s="1875"/>
      <c r="CM101" s="1875"/>
      <c r="CN101" s="1875"/>
      <c r="CO101" s="1875"/>
      <c r="CP101" s="1875"/>
      <c r="CQ101" s="1875"/>
      <c r="CR101" s="1875"/>
      <c r="CS101" s="1875"/>
      <c r="CT101" s="1875"/>
      <c r="CU101" s="1875"/>
      <c r="CV101" s="1875"/>
      <c r="CW101" s="1875"/>
      <c r="CX101" s="1875"/>
      <c r="CY101" s="1875"/>
      <c r="CZ101" s="1875"/>
    </row>
    <row r="102" spans="1:104" s="131" customFormat="1" ht="15" customHeight="1" x14ac:dyDescent="0.2">
      <c r="A102" s="1381"/>
      <c r="B102" s="1155"/>
      <c r="C102" s="1243"/>
      <c r="D102" s="1244"/>
      <c r="E102" s="1244"/>
      <c r="F102" s="1244"/>
      <c r="G102" s="1245"/>
      <c r="H102" s="1246"/>
      <c r="I102" s="1244"/>
      <c r="J102" s="1244"/>
      <c r="K102" s="1244"/>
      <c r="L102" s="1247"/>
      <c r="M102" s="1243"/>
      <c r="N102" s="1244"/>
      <c r="O102" s="1244"/>
      <c r="P102" s="1244"/>
      <c r="Q102" s="1245"/>
      <c r="R102" s="1246"/>
      <c r="S102" s="1247"/>
      <c r="T102" s="962"/>
      <c r="U102" s="962"/>
      <c r="V102" s="962"/>
      <c r="W102" s="962"/>
      <c r="X102" s="962"/>
      <c r="Y102" s="962"/>
      <c r="Z102" s="962"/>
      <c r="AA102" s="962"/>
      <c r="AB102" s="962"/>
      <c r="AC102" s="962"/>
      <c r="AD102" s="962"/>
      <c r="AE102" s="962"/>
      <c r="AF102" s="962"/>
      <c r="AG102" s="962"/>
      <c r="AH102" s="962"/>
      <c r="AI102" s="962"/>
      <c r="AJ102" s="962"/>
      <c r="AK102" s="962"/>
      <c r="AL102" s="962"/>
      <c r="AM102" s="962"/>
      <c r="AN102" s="962"/>
      <c r="AO102" s="962"/>
      <c r="AP102" s="962"/>
      <c r="AQ102" s="962"/>
      <c r="AR102" s="962"/>
      <c r="AS102" s="962"/>
      <c r="AT102" s="962"/>
      <c r="AU102" s="962"/>
      <c r="AV102" s="962"/>
      <c r="AW102" s="962"/>
      <c r="AX102" s="962"/>
      <c r="AY102" s="962"/>
      <c r="AZ102" s="240"/>
      <c r="BA102" s="267"/>
      <c r="BB102" s="168"/>
      <c r="BC102" s="491"/>
      <c r="BD102" s="441"/>
      <c r="BE102" s="441"/>
      <c r="BF102" s="441"/>
      <c r="BG102" s="492"/>
      <c r="BH102" s="499"/>
      <c r="BI102" s="441"/>
      <c r="BJ102" s="441"/>
      <c r="BK102" s="441"/>
      <c r="BL102" s="492"/>
      <c r="BM102" s="499"/>
      <c r="BN102" s="441"/>
      <c r="BO102" s="441"/>
      <c r="BP102" s="441"/>
      <c r="BQ102" s="492"/>
      <c r="BR102" s="499"/>
      <c r="BS102" s="1964"/>
      <c r="BT102" s="2007"/>
      <c r="BU102" s="2007"/>
      <c r="BV102" s="2007"/>
      <c r="BW102" s="2007"/>
      <c r="BX102" s="2007"/>
      <c r="BY102" s="1875"/>
      <c r="BZ102" s="1875"/>
      <c r="CA102" s="1875"/>
      <c r="CB102" s="1875"/>
      <c r="CC102" s="1875"/>
      <c r="CD102" s="1875"/>
      <c r="CE102" s="1875"/>
      <c r="CF102" s="1875"/>
      <c r="CG102" s="1875"/>
      <c r="CH102" s="1875"/>
      <c r="CI102" s="1875"/>
      <c r="CJ102" s="1875"/>
      <c r="CK102" s="1875"/>
      <c r="CL102" s="1875"/>
      <c r="CM102" s="1875"/>
      <c r="CN102" s="1875"/>
      <c r="CO102" s="1875"/>
      <c r="CP102" s="1875"/>
      <c r="CQ102" s="1875"/>
      <c r="CR102" s="1875"/>
      <c r="CS102" s="1875"/>
      <c r="CT102" s="1875"/>
      <c r="CU102" s="1875"/>
      <c r="CV102" s="1875"/>
      <c r="CW102" s="1875"/>
      <c r="CX102" s="1875"/>
      <c r="CY102" s="1875"/>
      <c r="CZ102" s="1875"/>
    </row>
    <row r="103" spans="1:104" s="131" customFormat="1" ht="15" customHeight="1" x14ac:dyDescent="0.2">
      <c r="A103" s="1381"/>
      <c r="B103" s="1155"/>
      <c r="C103" s="1243"/>
      <c r="D103" s="1244"/>
      <c r="E103" s="1244"/>
      <c r="F103" s="1244"/>
      <c r="G103" s="1245"/>
      <c r="H103" s="1246"/>
      <c r="I103" s="1244"/>
      <c r="J103" s="1244"/>
      <c r="K103" s="1244"/>
      <c r="L103" s="1247"/>
      <c r="M103" s="1243"/>
      <c r="N103" s="1244"/>
      <c r="O103" s="1244"/>
      <c r="P103" s="1244"/>
      <c r="Q103" s="1245"/>
      <c r="R103" s="1246"/>
      <c r="S103" s="1247"/>
      <c r="T103" s="962"/>
      <c r="U103" s="962"/>
      <c r="V103" s="962"/>
      <c r="W103" s="962"/>
      <c r="X103" s="962"/>
      <c r="Y103" s="962"/>
      <c r="Z103" s="962"/>
      <c r="AA103" s="962"/>
      <c r="AB103" s="962"/>
      <c r="AC103" s="962"/>
      <c r="AD103" s="962"/>
      <c r="AE103" s="962"/>
      <c r="AF103" s="962"/>
      <c r="AG103" s="962"/>
      <c r="AH103" s="962"/>
      <c r="AI103" s="962"/>
      <c r="AJ103" s="962"/>
      <c r="AK103" s="962"/>
      <c r="AL103" s="962"/>
      <c r="AM103" s="962"/>
      <c r="AN103" s="962"/>
      <c r="AO103" s="962"/>
      <c r="AP103" s="962"/>
      <c r="AQ103" s="962"/>
      <c r="AR103" s="962"/>
      <c r="AS103" s="962"/>
      <c r="AT103" s="962"/>
      <c r="AU103" s="962"/>
      <c r="AV103" s="962"/>
      <c r="AW103" s="962"/>
      <c r="AX103" s="962"/>
      <c r="AY103" s="962"/>
      <c r="AZ103" s="240"/>
      <c r="BA103" s="267"/>
      <c r="BB103" s="168"/>
      <c r="BC103" s="491"/>
      <c r="BD103" s="441"/>
      <c r="BE103" s="441"/>
      <c r="BF103" s="441"/>
      <c r="BG103" s="492"/>
      <c r="BH103" s="499"/>
      <c r="BI103" s="441"/>
      <c r="BJ103" s="441"/>
      <c r="BK103" s="441"/>
      <c r="BL103" s="492"/>
      <c r="BM103" s="499"/>
      <c r="BN103" s="441"/>
      <c r="BO103" s="441"/>
      <c r="BP103" s="441"/>
      <c r="BQ103" s="492"/>
      <c r="BR103" s="499"/>
      <c r="BS103" s="1964"/>
      <c r="BT103" s="2007"/>
      <c r="BU103" s="2007"/>
      <c r="BV103" s="2007"/>
      <c r="BW103" s="2007"/>
      <c r="BX103" s="2007"/>
      <c r="BY103" s="1875"/>
      <c r="BZ103" s="1875"/>
      <c r="CA103" s="1875"/>
      <c r="CB103" s="1875"/>
      <c r="CC103" s="1875"/>
      <c r="CD103" s="1875"/>
      <c r="CE103" s="1875"/>
      <c r="CF103" s="1875"/>
      <c r="CG103" s="1875"/>
      <c r="CH103" s="1875"/>
      <c r="CI103" s="1875"/>
      <c r="CJ103" s="1875"/>
      <c r="CK103" s="1875"/>
      <c r="CL103" s="1875"/>
      <c r="CM103" s="1875"/>
      <c r="CN103" s="1875"/>
      <c r="CO103" s="1875"/>
      <c r="CP103" s="1875"/>
      <c r="CQ103" s="1875"/>
      <c r="CR103" s="1875"/>
      <c r="CS103" s="1875"/>
      <c r="CT103" s="1875"/>
      <c r="CU103" s="1875"/>
      <c r="CV103" s="1875"/>
      <c r="CW103" s="1875"/>
      <c r="CX103" s="1875"/>
      <c r="CY103" s="1875"/>
      <c r="CZ103" s="1875"/>
    </row>
    <row r="104" spans="1:104" s="131" customFormat="1" ht="15" customHeight="1" x14ac:dyDescent="0.2">
      <c r="A104" s="1381"/>
      <c r="B104" s="1155"/>
      <c r="C104" s="1243"/>
      <c r="D104" s="1244"/>
      <c r="E104" s="1244"/>
      <c r="F104" s="1244"/>
      <c r="G104" s="1245"/>
      <c r="H104" s="1246"/>
      <c r="I104" s="1244"/>
      <c r="J104" s="1244"/>
      <c r="K104" s="1244"/>
      <c r="L104" s="1247"/>
      <c r="M104" s="1243"/>
      <c r="N104" s="1244"/>
      <c r="O104" s="1244"/>
      <c r="P104" s="1244"/>
      <c r="Q104" s="1245"/>
      <c r="R104" s="1246"/>
      <c r="S104" s="1247"/>
      <c r="T104" s="962"/>
      <c r="U104" s="962"/>
      <c r="V104" s="962"/>
      <c r="W104" s="962"/>
      <c r="X104" s="962"/>
      <c r="Y104" s="962"/>
      <c r="Z104" s="962"/>
      <c r="AA104" s="962"/>
      <c r="AB104" s="962"/>
      <c r="AC104" s="962"/>
      <c r="AD104" s="962"/>
      <c r="AE104" s="962"/>
      <c r="AF104" s="962"/>
      <c r="AG104" s="962"/>
      <c r="AH104" s="962"/>
      <c r="AI104" s="962"/>
      <c r="AJ104" s="962"/>
      <c r="AK104" s="962"/>
      <c r="AL104" s="962"/>
      <c r="AM104" s="962"/>
      <c r="AN104" s="962"/>
      <c r="AO104" s="962"/>
      <c r="AP104" s="962"/>
      <c r="AQ104" s="962"/>
      <c r="AR104" s="962"/>
      <c r="AS104" s="962"/>
      <c r="AT104" s="962"/>
      <c r="AU104" s="962"/>
      <c r="AV104" s="962"/>
      <c r="AW104" s="962"/>
      <c r="AX104" s="962"/>
      <c r="AY104" s="962"/>
      <c r="AZ104" s="240"/>
      <c r="BA104" s="267"/>
      <c r="BB104" s="168"/>
      <c r="BC104" s="491"/>
      <c r="BD104" s="441"/>
      <c r="BE104" s="441"/>
      <c r="BF104" s="441"/>
      <c r="BG104" s="492"/>
      <c r="BH104" s="499"/>
      <c r="BI104" s="441"/>
      <c r="BJ104" s="441"/>
      <c r="BK104" s="441"/>
      <c r="BL104" s="492"/>
      <c r="BM104" s="499"/>
      <c r="BN104" s="441"/>
      <c r="BO104" s="441"/>
      <c r="BP104" s="441"/>
      <c r="BQ104" s="492"/>
      <c r="BR104" s="499"/>
      <c r="BS104" s="1964"/>
      <c r="BT104" s="2007"/>
      <c r="BU104" s="2007"/>
      <c r="BV104" s="2007"/>
      <c r="BW104" s="2007"/>
      <c r="BX104" s="2007"/>
      <c r="BY104" s="1875"/>
      <c r="BZ104" s="1875"/>
      <c r="CA104" s="1875"/>
      <c r="CB104" s="1875"/>
      <c r="CC104" s="1875"/>
      <c r="CD104" s="1875"/>
      <c r="CE104" s="1875"/>
      <c r="CF104" s="1875"/>
      <c r="CG104" s="1875"/>
      <c r="CH104" s="1875"/>
      <c r="CI104" s="1875"/>
      <c r="CJ104" s="1875"/>
      <c r="CK104" s="1875"/>
      <c r="CL104" s="1875"/>
      <c r="CM104" s="1875"/>
      <c r="CN104" s="1875"/>
      <c r="CO104" s="1875"/>
      <c r="CP104" s="1875"/>
      <c r="CQ104" s="1875"/>
      <c r="CR104" s="1875"/>
      <c r="CS104" s="1875"/>
      <c r="CT104" s="1875"/>
      <c r="CU104" s="1875"/>
      <c r="CV104" s="1875"/>
      <c r="CW104" s="1875"/>
      <c r="CX104" s="1875"/>
      <c r="CY104" s="1875"/>
      <c r="CZ104" s="1875"/>
    </row>
    <row r="105" spans="1:104" s="131" customFormat="1" ht="15" customHeight="1" x14ac:dyDescent="0.2">
      <c r="A105" s="1149"/>
      <c r="B105" s="1156"/>
      <c r="C105" s="1248"/>
      <c r="D105" s="1249"/>
      <c r="E105" s="1249"/>
      <c r="F105" s="1249"/>
      <c r="G105" s="1250"/>
      <c r="H105" s="1251"/>
      <c r="I105" s="1249"/>
      <c r="J105" s="1249"/>
      <c r="K105" s="1249"/>
      <c r="L105" s="1252"/>
      <c r="M105" s="1248"/>
      <c r="N105" s="1249"/>
      <c r="O105" s="1249"/>
      <c r="P105" s="1249"/>
      <c r="Q105" s="1250"/>
      <c r="R105" s="1251"/>
      <c r="S105" s="1252"/>
      <c r="T105" s="962"/>
      <c r="U105" s="962"/>
      <c r="V105" s="962"/>
      <c r="W105" s="962"/>
      <c r="X105" s="962"/>
      <c r="Y105" s="962"/>
      <c r="Z105" s="962"/>
      <c r="AA105" s="962"/>
      <c r="AB105" s="962"/>
      <c r="AC105" s="962"/>
      <c r="AD105" s="962"/>
      <c r="AE105" s="962"/>
      <c r="AF105" s="962"/>
      <c r="AG105" s="962"/>
      <c r="AH105" s="962"/>
      <c r="AI105" s="962"/>
      <c r="AJ105" s="962"/>
      <c r="AK105" s="962"/>
      <c r="AL105" s="962"/>
      <c r="AM105" s="962"/>
      <c r="AN105" s="962"/>
      <c r="AO105" s="962"/>
      <c r="AP105" s="962"/>
      <c r="AQ105" s="962"/>
      <c r="AR105" s="962"/>
      <c r="AS105" s="962"/>
      <c r="AT105" s="962"/>
      <c r="AU105" s="962"/>
      <c r="AV105" s="962"/>
      <c r="AW105" s="962"/>
      <c r="AX105" s="962"/>
      <c r="AY105" s="962"/>
      <c r="AZ105" s="240"/>
      <c r="BA105" s="267"/>
      <c r="BB105" s="168"/>
      <c r="BC105" s="493"/>
      <c r="BD105" s="494"/>
      <c r="BE105" s="494"/>
      <c r="BF105" s="494"/>
      <c r="BG105" s="495"/>
      <c r="BH105" s="500"/>
      <c r="BI105" s="494"/>
      <c r="BJ105" s="494"/>
      <c r="BK105" s="494"/>
      <c r="BL105" s="495"/>
      <c r="BM105" s="500"/>
      <c r="BN105" s="494"/>
      <c r="BO105" s="494"/>
      <c r="BP105" s="494"/>
      <c r="BQ105" s="495"/>
      <c r="BR105" s="500"/>
      <c r="BS105" s="1965"/>
      <c r="BT105" s="2007"/>
      <c r="BU105" s="2007"/>
      <c r="BV105" s="2007"/>
      <c r="BW105" s="2007"/>
      <c r="BX105" s="2007"/>
      <c r="BY105" s="1875"/>
      <c r="BZ105" s="1875"/>
      <c r="CA105" s="1875"/>
      <c r="CB105" s="1875"/>
      <c r="CC105" s="1875"/>
      <c r="CD105" s="1875"/>
      <c r="CE105" s="1875"/>
      <c r="CF105" s="1875"/>
      <c r="CG105" s="1875"/>
      <c r="CH105" s="1875"/>
      <c r="CI105" s="1875"/>
      <c r="CJ105" s="1875"/>
      <c r="CK105" s="1875"/>
      <c r="CL105" s="1875"/>
      <c r="CM105" s="1875"/>
      <c r="CN105" s="1875"/>
      <c r="CO105" s="1875"/>
      <c r="CP105" s="1875"/>
      <c r="CQ105" s="1875"/>
      <c r="CR105" s="1875"/>
      <c r="CS105" s="1875"/>
      <c r="CT105" s="1875"/>
      <c r="CU105" s="1875"/>
      <c r="CV105" s="1875"/>
      <c r="CW105" s="1875"/>
      <c r="CX105" s="1875"/>
      <c r="CY105" s="1875"/>
      <c r="CZ105" s="1875"/>
    </row>
    <row r="106" spans="1:104" s="131" customFormat="1" ht="250.15" customHeight="1" x14ac:dyDescent="0.2">
      <c r="A106" s="808"/>
      <c r="B106" s="980"/>
      <c r="C106" s="981"/>
      <c r="D106" s="981"/>
      <c r="E106" s="981"/>
      <c r="F106" s="981"/>
      <c r="G106" s="981"/>
      <c r="H106" s="981"/>
      <c r="I106" s="981"/>
      <c r="J106" s="981"/>
      <c r="K106" s="981"/>
      <c r="L106" s="981"/>
      <c r="M106" s="981"/>
      <c r="N106" s="981"/>
      <c r="O106" s="981"/>
      <c r="P106" s="981"/>
      <c r="Q106" s="981"/>
      <c r="R106" s="981"/>
      <c r="S106" s="981"/>
      <c r="T106" s="240"/>
      <c r="U106" s="24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6"/>
      <c r="BT106" s="239"/>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pans="1:104" s="111" customFormat="1" ht="18" customHeight="1" x14ac:dyDescent="0.2">
      <c r="A107" s="808"/>
      <c r="B107" s="112"/>
      <c r="C107" s="410"/>
      <c r="D107" s="410"/>
      <c r="E107" s="410"/>
      <c r="F107" s="410"/>
      <c r="G107" s="410"/>
      <c r="H107" s="410"/>
      <c r="I107" s="410"/>
      <c r="J107" s="410"/>
      <c r="K107" s="410"/>
      <c r="L107" s="410"/>
      <c r="M107" s="410"/>
      <c r="N107" s="410"/>
      <c r="O107" s="410"/>
      <c r="P107" s="410"/>
      <c r="Q107" s="410"/>
      <c r="R107" s="410"/>
      <c r="S107" s="410"/>
      <c r="T107" s="235"/>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T107" s="235"/>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pans="1:104" s="111" customFormat="1" ht="22.5" customHeight="1" x14ac:dyDescent="0.35">
      <c r="A108" s="2285" t="str">
        <f>A1026</f>
        <v>State of Palestine</v>
      </c>
      <c r="B108" s="2286"/>
      <c r="C108" s="113"/>
      <c r="D108" s="113"/>
      <c r="E108" s="113"/>
      <c r="F108" s="113"/>
      <c r="G108" s="113"/>
      <c r="H108" s="113"/>
      <c r="I108" s="113"/>
      <c r="J108" s="113"/>
      <c r="K108" s="113"/>
      <c r="L108" s="113"/>
      <c r="M108" s="113"/>
      <c r="N108" s="113"/>
      <c r="O108" s="113"/>
      <c r="P108" s="113"/>
      <c r="Q108" s="113"/>
      <c r="R108" s="113"/>
      <c r="S108" s="113"/>
      <c r="T108" s="235"/>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T108" s="235"/>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pans="1:104" s="111" customFormat="1" ht="22.5" customHeight="1" x14ac:dyDescent="0.35">
      <c r="A109" s="138">
        <f>A1034</f>
        <v>2014</v>
      </c>
      <c r="B109" s="139"/>
      <c r="C109" s="113"/>
      <c r="D109" s="113"/>
      <c r="E109" s="113"/>
      <c r="F109" s="113"/>
      <c r="G109" s="113"/>
      <c r="H109" s="113"/>
      <c r="I109" s="113"/>
      <c r="J109" s="113"/>
      <c r="K109" s="113"/>
      <c r="L109" s="113"/>
      <c r="M109" s="113"/>
      <c r="N109" s="113"/>
      <c r="O109" s="113"/>
      <c r="P109" s="113"/>
      <c r="Q109" s="113"/>
      <c r="R109" s="113"/>
      <c r="S109" s="113"/>
      <c r="T109" s="235"/>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T109" s="235"/>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pans="1:104" s="111" customFormat="1" ht="22.5" customHeight="1"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235"/>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T110" s="235"/>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pans="1:104" s="111" customFormat="1" ht="20.100000000000001" customHeight="1"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235"/>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T111" s="235"/>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pans="1:104" s="111" customFormat="1" ht="15" customHeight="1" x14ac:dyDescent="0.2">
      <c r="A112" s="803" t="s">
        <v>98</v>
      </c>
      <c r="B112" s="248"/>
      <c r="C112" s="113"/>
      <c r="D112" s="113"/>
      <c r="E112" s="113"/>
      <c r="F112" s="113"/>
      <c r="G112" s="113"/>
      <c r="H112" s="113"/>
      <c r="I112" s="113"/>
      <c r="J112" s="113"/>
      <c r="K112" s="113"/>
      <c r="L112" s="113"/>
      <c r="M112" s="113"/>
      <c r="N112" s="113"/>
      <c r="O112" s="113"/>
      <c r="P112" s="113"/>
      <c r="Q112" s="113"/>
      <c r="R112" s="113"/>
      <c r="S112" s="113"/>
      <c r="T112" s="235"/>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T112" s="235"/>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pans="1:104" s="111" customFormat="1" ht="15" customHeight="1"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T113" s="235"/>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pans="1:104" s="111" customFormat="1" ht="15" customHeight="1"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235"/>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T114" s="235"/>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pans="1:104" s="111" customFormat="1" ht="15" customHeight="1" x14ac:dyDescent="0.2">
      <c r="A115" s="150" t="s">
        <v>136</v>
      </c>
      <c r="B115" s="247" t="str">
        <f>A1025</f>
        <v>MICS14</v>
      </c>
      <c r="C115" s="113"/>
      <c r="D115" s="113"/>
      <c r="E115" s="113"/>
      <c r="F115" s="113"/>
      <c r="G115" s="113"/>
      <c r="H115" s="113"/>
      <c r="I115" s="113"/>
      <c r="J115" s="113"/>
      <c r="K115" s="113"/>
      <c r="L115" s="113"/>
      <c r="M115" s="113"/>
      <c r="N115" s="113"/>
      <c r="O115" s="113"/>
      <c r="P115" s="113"/>
      <c r="Q115" s="113"/>
      <c r="R115" s="113"/>
      <c r="S115" s="113"/>
      <c r="T115" s="235"/>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T115" s="235"/>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pans="1:104" s="111" customFormat="1" ht="15" customHeight="1" x14ac:dyDescent="0.2">
      <c r="A116" s="974" t="str">
        <f>B1030</f>
        <v/>
      </c>
      <c r="B116" s="975"/>
      <c r="C116" s="113"/>
      <c r="D116" s="113"/>
      <c r="E116" s="113"/>
      <c r="F116" s="113"/>
      <c r="G116" s="113"/>
      <c r="H116" s="113"/>
      <c r="I116" s="113"/>
      <c r="J116" s="113"/>
      <c r="K116" s="113"/>
      <c r="L116" s="113"/>
      <c r="M116" s="113"/>
      <c r="N116" s="113"/>
      <c r="O116" s="113"/>
      <c r="P116" s="113"/>
      <c r="Q116" s="113"/>
      <c r="R116" s="113"/>
      <c r="S116" s="113"/>
      <c r="T116" s="235"/>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T116" s="235"/>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pans="1:104" s="111" customFormat="1" ht="15" customHeight="1" x14ac:dyDescent="0.2">
      <c r="A117" s="974" t="str">
        <f>B1029</f>
        <v/>
      </c>
      <c r="B117" s="976"/>
      <c r="C117" s="113"/>
      <c r="D117" s="113"/>
      <c r="E117" s="113"/>
      <c r="F117" s="113"/>
      <c r="G117" s="113"/>
      <c r="H117" s="113"/>
      <c r="I117" s="113"/>
      <c r="J117" s="113"/>
      <c r="K117" s="113"/>
      <c r="L117" s="113"/>
      <c r="M117" s="113"/>
      <c r="N117" s="113"/>
      <c r="O117" s="113"/>
      <c r="P117" s="113"/>
      <c r="Q117" s="113"/>
      <c r="R117" s="113"/>
      <c r="S117" s="113"/>
      <c r="T117" s="235"/>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T117" s="235"/>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pans="1:104" s="111" customFormat="1" ht="21" customHeight="1" x14ac:dyDescent="0.2">
      <c r="A118" s="977"/>
      <c r="B118" s="975"/>
      <c r="C118" s="113"/>
      <c r="D118" s="113"/>
      <c r="E118" s="113"/>
      <c r="F118" s="113"/>
      <c r="G118" s="113"/>
      <c r="H118" s="113"/>
      <c r="I118" s="113"/>
      <c r="J118" s="113"/>
      <c r="K118" s="113"/>
      <c r="L118" s="113"/>
      <c r="M118" s="113"/>
      <c r="N118" s="113"/>
      <c r="O118" s="113"/>
      <c r="P118" s="113"/>
      <c r="Q118" s="113"/>
      <c r="R118" s="113"/>
      <c r="S118" s="113"/>
      <c r="T118" s="235"/>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T118" s="235"/>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pans="1:104" s="111" customFormat="1" ht="15" customHeight="1" x14ac:dyDescent="0.2">
      <c r="A119" s="978"/>
      <c r="B119" s="979"/>
      <c r="C119" s="113"/>
      <c r="D119" s="113"/>
      <c r="E119" s="113"/>
      <c r="F119" s="113"/>
      <c r="G119" s="113"/>
      <c r="H119" s="113"/>
      <c r="I119" s="113"/>
      <c r="J119" s="113"/>
      <c r="K119" s="113"/>
      <c r="L119" s="113"/>
      <c r="M119" s="113"/>
      <c r="N119" s="113"/>
      <c r="O119" s="113"/>
      <c r="P119" s="113"/>
      <c r="Q119" s="113"/>
      <c r="R119" s="113"/>
      <c r="S119" s="113"/>
      <c r="T119" s="235"/>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T119" s="235"/>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pans="1:104" s="807" customFormat="1" ht="15" customHeight="1" x14ac:dyDescent="0.2">
      <c r="A120" s="116" t="s">
        <v>99</v>
      </c>
      <c r="B120" s="231"/>
      <c r="C120" s="2335" t="s">
        <v>115</v>
      </c>
      <c r="D120" s="2336"/>
      <c r="E120" s="2336"/>
      <c r="F120" s="2336"/>
      <c r="G120" s="2337"/>
      <c r="H120" s="2493" t="s">
        <v>38</v>
      </c>
      <c r="I120" s="2494"/>
      <c r="J120" s="2494"/>
      <c r="K120" s="2494"/>
      <c r="L120" s="2495"/>
      <c r="M120" s="2500" t="s">
        <v>37</v>
      </c>
      <c r="N120" s="2501"/>
      <c r="O120" s="2501"/>
      <c r="P120" s="2501"/>
      <c r="Q120" s="2502"/>
      <c r="R120" s="1905" t="s">
        <v>140</v>
      </c>
      <c r="S120" s="1911"/>
      <c r="T120" s="450"/>
      <c r="U120" s="450"/>
      <c r="V120" s="450"/>
      <c r="W120" s="450"/>
      <c r="X120" s="962"/>
      <c r="Y120" s="962"/>
      <c r="Z120" s="962"/>
      <c r="AA120" s="962"/>
      <c r="AB120" s="962"/>
      <c r="AC120" s="962"/>
      <c r="AD120" s="962"/>
      <c r="AE120" s="962"/>
      <c r="AF120" s="962"/>
      <c r="AG120" s="962"/>
      <c r="AH120" s="962"/>
      <c r="AI120" s="962"/>
      <c r="AJ120" s="962"/>
      <c r="AK120" s="962"/>
      <c r="AL120" s="962"/>
      <c r="AM120" s="962"/>
      <c r="AN120" s="962"/>
      <c r="AO120" s="962"/>
      <c r="AP120" s="962"/>
      <c r="AQ120" s="962"/>
      <c r="AR120" s="962"/>
      <c r="AS120" s="962"/>
      <c r="AT120" s="962"/>
      <c r="AU120" s="962"/>
      <c r="AV120" s="962"/>
      <c r="AW120" s="962"/>
      <c r="AX120" s="962"/>
      <c r="AY120" s="962"/>
      <c r="AZ120" s="240"/>
      <c r="BA120" s="241" t="s">
        <v>131</v>
      </c>
      <c r="BB120" s="116" t="s">
        <v>99</v>
      </c>
      <c r="BC120" s="2375" t="s">
        <v>115</v>
      </c>
      <c r="BD120" s="2376"/>
      <c r="BE120" s="2376"/>
      <c r="BF120" s="2376"/>
      <c r="BG120" s="2377"/>
      <c r="BH120" s="2378" t="s">
        <v>38</v>
      </c>
      <c r="BI120" s="2376"/>
      <c r="BJ120" s="2376"/>
      <c r="BK120" s="2376"/>
      <c r="BL120" s="2377"/>
      <c r="BM120" s="2378" t="s">
        <v>37</v>
      </c>
      <c r="BN120" s="2376"/>
      <c r="BO120" s="2376"/>
      <c r="BP120" s="2376"/>
      <c r="BQ120" s="2402"/>
      <c r="BR120" s="1803" t="s">
        <v>140</v>
      </c>
      <c r="BS120" s="1804"/>
      <c r="BT120" s="2008"/>
      <c r="BU120" s="2008"/>
      <c r="BV120" s="2008"/>
      <c r="BW120" s="2008"/>
      <c r="BX120" s="2008"/>
      <c r="BY120" s="200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pans="1:104" s="807" customFormat="1" ht="12.75" x14ac:dyDescent="0.2">
      <c r="A121" s="206" t="s">
        <v>87</v>
      </c>
      <c r="B121" s="279"/>
      <c r="C121" s="411" t="s">
        <v>0</v>
      </c>
      <c r="D121" s="412" t="s">
        <v>1</v>
      </c>
      <c r="E121" s="412" t="s">
        <v>2</v>
      </c>
      <c r="F121" s="412" t="s">
        <v>3</v>
      </c>
      <c r="G121" s="413" t="s">
        <v>4</v>
      </c>
      <c r="H121" s="1616" t="s">
        <v>0</v>
      </c>
      <c r="I121" s="1582" t="s">
        <v>1</v>
      </c>
      <c r="J121" s="1582" t="s">
        <v>2</v>
      </c>
      <c r="K121" s="1582" t="s">
        <v>3</v>
      </c>
      <c r="L121" s="1583" t="s">
        <v>4</v>
      </c>
      <c r="M121" s="1606" t="s">
        <v>0</v>
      </c>
      <c r="N121" s="1582" t="s">
        <v>1</v>
      </c>
      <c r="O121" s="1582" t="s">
        <v>2</v>
      </c>
      <c r="P121" s="1582" t="s">
        <v>3</v>
      </c>
      <c r="Q121" s="1628" t="s">
        <v>4</v>
      </c>
      <c r="R121" s="1616" t="s">
        <v>248</v>
      </c>
      <c r="S121" s="1584" t="s">
        <v>249</v>
      </c>
      <c r="T121" s="962"/>
      <c r="U121" s="962"/>
      <c r="V121" s="962"/>
      <c r="W121" s="962"/>
      <c r="X121" s="962"/>
      <c r="Y121" s="962"/>
      <c r="Z121" s="962"/>
      <c r="AA121" s="962"/>
      <c r="AB121" s="962"/>
      <c r="AC121" s="962"/>
      <c r="AD121" s="962"/>
      <c r="AE121" s="962"/>
      <c r="AF121" s="962"/>
      <c r="AG121" s="962"/>
      <c r="AH121" s="962"/>
      <c r="AI121" s="962"/>
      <c r="AJ121" s="962"/>
      <c r="AK121" s="962"/>
      <c r="AL121" s="962"/>
      <c r="AM121" s="962"/>
      <c r="AN121" s="962"/>
      <c r="AO121" s="962"/>
      <c r="AP121" s="962"/>
      <c r="AQ121" s="962"/>
      <c r="AR121" s="962"/>
      <c r="AS121" s="962"/>
      <c r="AT121" s="962"/>
      <c r="AU121" s="962"/>
      <c r="AV121" s="962"/>
      <c r="AW121" s="962"/>
      <c r="AX121" s="962"/>
      <c r="AY121" s="962"/>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248</v>
      </c>
      <c r="BS121" s="1966" t="s">
        <v>249</v>
      </c>
      <c r="BT121" s="2010"/>
      <c r="BU121" s="2010"/>
      <c r="BV121" s="2010"/>
      <c r="BW121" s="2010"/>
      <c r="BX121" s="2010"/>
      <c r="BY121" s="1876"/>
      <c r="BZ121" s="1876"/>
      <c r="CA121" s="1876"/>
      <c r="CB121" s="1876"/>
      <c r="CC121" s="1876"/>
      <c r="CD121" s="1876"/>
      <c r="CE121" s="1876"/>
      <c r="CF121" s="1876"/>
      <c r="CG121" s="1876"/>
      <c r="CH121" s="1876"/>
      <c r="CI121" s="1876"/>
      <c r="CJ121" s="1876"/>
      <c r="CK121" s="1876"/>
      <c r="CL121" s="1876"/>
      <c r="CM121" s="1876"/>
      <c r="CN121" s="1876"/>
      <c r="CO121" s="1876"/>
      <c r="CP121" s="1876"/>
      <c r="CQ121" s="1876"/>
      <c r="CR121" s="1876"/>
      <c r="CS121" s="1876"/>
      <c r="CT121" s="1876"/>
      <c r="CU121" s="1876"/>
      <c r="CV121" s="1876"/>
      <c r="CW121" s="1876"/>
      <c r="CX121" s="1876"/>
      <c r="CY121" s="1876"/>
      <c r="CZ121" s="1876"/>
    </row>
    <row r="122" spans="1:104" s="807" customFormat="1" ht="15" customHeight="1" x14ac:dyDescent="0.2">
      <c r="A122" s="2503" t="s">
        <v>18</v>
      </c>
      <c r="B122" s="1763" t="s">
        <v>14</v>
      </c>
      <c r="C122" s="1700">
        <v>99.39437683597842</v>
      </c>
      <c r="D122" s="1701">
        <v>99.677983433545364</v>
      </c>
      <c r="E122" s="1701">
        <v>99.797548839185296</v>
      </c>
      <c r="F122" s="1701">
        <v>99.790867078117941</v>
      </c>
      <c r="G122" s="1702">
        <v>99.716638401036278</v>
      </c>
      <c r="H122" s="1703">
        <v>99.683390505973918</v>
      </c>
      <c r="I122" s="1701">
        <v>99.829788523600939</v>
      </c>
      <c r="J122" s="1701">
        <v>99.481579064322162</v>
      </c>
      <c r="K122" s="1701">
        <v>99.848485650767856</v>
      </c>
      <c r="L122" s="1704">
        <v>99.619783925950941</v>
      </c>
      <c r="M122" s="1705">
        <v>97.893679569057369</v>
      </c>
      <c r="N122" s="1701">
        <v>99.596618422032222</v>
      </c>
      <c r="O122" s="1701">
        <v>99.860376468811992</v>
      </c>
      <c r="P122" s="1701">
        <v>99.798270327017875</v>
      </c>
      <c r="Q122" s="1702">
        <v>100</v>
      </c>
      <c r="R122" s="1703">
        <v>99.97408006410555</v>
      </c>
      <c r="S122" s="1926">
        <v>99.469177830216921</v>
      </c>
      <c r="T122" s="962"/>
      <c r="U122" s="962"/>
      <c r="V122" s="962"/>
      <c r="W122" s="962"/>
      <c r="X122" s="962"/>
      <c r="Y122" s="962"/>
      <c r="Z122" s="962"/>
      <c r="AA122" s="962"/>
      <c r="AB122" s="962"/>
      <c r="AC122" s="962"/>
      <c r="AD122" s="962"/>
      <c r="AE122" s="962"/>
      <c r="AF122" s="962"/>
      <c r="AG122" s="962"/>
      <c r="AH122" s="962"/>
      <c r="AI122" s="962"/>
      <c r="AJ122" s="962"/>
      <c r="AK122" s="962"/>
      <c r="AL122" s="962"/>
      <c r="AM122" s="962"/>
      <c r="AN122" s="962"/>
      <c r="AO122" s="962"/>
      <c r="AP122" s="962"/>
      <c r="AQ122" s="962"/>
      <c r="AR122" s="962"/>
      <c r="AS122" s="962"/>
      <c r="AT122" s="962"/>
      <c r="AU122" s="962"/>
      <c r="AV122" s="962"/>
      <c r="AW122" s="962"/>
      <c r="AX122" s="962"/>
      <c r="AY122" s="962"/>
      <c r="AZ122" s="240"/>
      <c r="BA122" s="2403" t="s">
        <v>18</v>
      </c>
      <c r="BB122" s="169" t="s">
        <v>14</v>
      </c>
      <c r="BC122" s="683">
        <v>11202.497248379981</v>
      </c>
      <c r="BD122" s="701">
        <v>11237.183121479997</v>
      </c>
      <c r="BE122" s="701">
        <v>11250.026711580002</v>
      </c>
      <c r="BF122" s="701">
        <v>11254.17288254001</v>
      </c>
      <c r="BG122" s="720">
        <v>11239.570776359988</v>
      </c>
      <c r="BH122" s="739">
        <v>8370.8451640100047</v>
      </c>
      <c r="BI122" s="701">
        <v>8386.1388899999874</v>
      </c>
      <c r="BJ122" s="701">
        <v>8348.7036968600023</v>
      </c>
      <c r="BK122" s="701">
        <v>8383.5712145399921</v>
      </c>
      <c r="BL122" s="720">
        <v>8368.318743689968</v>
      </c>
      <c r="BM122" s="739">
        <v>1849.7934587799998</v>
      </c>
      <c r="BN122" s="701">
        <v>1880.3924216600001</v>
      </c>
      <c r="BO122" s="701">
        <v>1883.2982557299983</v>
      </c>
      <c r="BP122" s="701">
        <v>1881.9772137200011</v>
      </c>
      <c r="BQ122" s="720">
        <v>1889.6825999799996</v>
      </c>
      <c r="BR122" s="739">
        <v>23027.732170900072</v>
      </c>
      <c r="BS122" s="1967">
        <v>33155.71856943985</v>
      </c>
      <c r="BT122" s="2011"/>
      <c r="BU122" s="2011"/>
      <c r="BV122" s="2011"/>
      <c r="BW122" s="2011"/>
      <c r="BX122" s="2011"/>
      <c r="BY122" s="1877"/>
      <c r="BZ122" s="1877"/>
      <c r="CA122" s="1877"/>
      <c r="CB122" s="1877"/>
      <c r="CC122" s="1877"/>
      <c r="CD122" s="1877"/>
      <c r="CE122" s="1877"/>
      <c r="CF122" s="1877"/>
      <c r="CG122" s="1877"/>
      <c r="CH122" s="1877"/>
      <c r="CI122" s="1877"/>
      <c r="CJ122" s="1877"/>
      <c r="CK122" s="1877"/>
      <c r="CL122" s="1877"/>
      <c r="CM122" s="1877"/>
      <c r="CN122" s="1877"/>
      <c r="CO122" s="1877"/>
      <c r="CP122" s="1877"/>
      <c r="CQ122" s="1877"/>
      <c r="CR122" s="1877"/>
      <c r="CS122" s="1877"/>
      <c r="CT122" s="1877"/>
      <c r="CU122" s="1877"/>
      <c r="CV122" s="1877"/>
      <c r="CW122" s="1877"/>
      <c r="CX122" s="1877"/>
      <c r="CY122" s="1877"/>
      <c r="CZ122" s="1878"/>
    </row>
    <row r="123" spans="1:104" s="807" customFormat="1" ht="15" customHeight="1" x14ac:dyDescent="0.2">
      <c r="A123" s="2504"/>
      <c r="B123" s="1764" t="s">
        <v>51</v>
      </c>
      <c r="C123" s="1706">
        <v>0.6056231640216112</v>
      </c>
      <c r="D123" s="1707">
        <v>0.32201656645464199</v>
      </c>
      <c r="E123" s="1707">
        <v>0.20245116081470207</v>
      </c>
      <c r="F123" s="1707">
        <v>0.20913292188206026</v>
      </c>
      <c r="G123" s="1708">
        <v>0.28336159896372631</v>
      </c>
      <c r="H123" s="1709">
        <v>0.31660949402607991</v>
      </c>
      <c r="I123" s="1707">
        <v>0.17021147639906406</v>
      </c>
      <c r="J123" s="1707">
        <v>0.51842093567785197</v>
      </c>
      <c r="K123" s="1707">
        <v>0.15151434923214555</v>
      </c>
      <c r="L123" s="1710">
        <v>0.38021607404902946</v>
      </c>
      <c r="M123" s="1711">
        <v>2.1063204309426338</v>
      </c>
      <c r="N123" s="1707">
        <v>0.40338157796777996</v>
      </c>
      <c r="O123" s="1707">
        <v>0.13962353118799781</v>
      </c>
      <c r="P123" s="1707">
        <v>0.20172967298211505</v>
      </c>
      <c r="Q123" s="1708">
        <v>0</v>
      </c>
      <c r="R123" s="1709">
        <v>2.5919935894458269E-2</v>
      </c>
      <c r="S123" s="1927">
        <v>0.53082216978316454</v>
      </c>
      <c r="T123" s="962"/>
      <c r="U123" s="962"/>
      <c r="V123" s="962"/>
      <c r="W123" s="962"/>
      <c r="X123" s="962"/>
      <c r="Y123" s="962"/>
      <c r="Z123" s="962"/>
      <c r="AA123" s="962"/>
      <c r="AB123" s="962"/>
      <c r="AC123" s="962"/>
      <c r="AD123" s="962"/>
      <c r="AE123" s="962"/>
      <c r="AF123" s="962"/>
      <c r="AG123" s="962"/>
      <c r="AH123" s="962"/>
      <c r="AI123" s="962"/>
      <c r="AJ123" s="962"/>
      <c r="AK123" s="962"/>
      <c r="AL123" s="962"/>
      <c r="AM123" s="962"/>
      <c r="AN123" s="962"/>
      <c r="AO123" s="962"/>
      <c r="AP123" s="962"/>
      <c r="AQ123" s="962"/>
      <c r="AR123" s="962"/>
      <c r="AS123" s="962"/>
      <c r="AT123" s="962"/>
      <c r="AU123" s="962"/>
      <c r="AV123" s="962"/>
      <c r="AW123" s="962"/>
      <c r="AX123" s="962"/>
      <c r="AY123" s="962"/>
      <c r="AZ123" s="240"/>
      <c r="BA123" s="2404"/>
      <c r="BB123" s="170" t="s">
        <v>51</v>
      </c>
      <c r="BC123" s="684">
        <v>68.258306399999995</v>
      </c>
      <c r="BD123" s="702">
        <v>36.302491289999999</v>
      </c>
      <c r="BE123" s="702">
        <v>22.822013099999999</v>
      </c>
      <c r="BF123" s="702">
        <v>23.585505639999997</v>
      </c>
      <c r="BG123" s="721">
        <v>31.9391307</v>
      </c>
      <c r="BH123" s="740">
        <v>26.587067699999999</v>
      </c>
      <c r="BI123" s="702">
        <v>14.298508519999999</v>
      </c>
      <c r="BJ123" s="702">
        <v>43.5069771</v>
      </c>
      <c r="BK123" s="702">
        <v>12.7215884</v>
      </c>
      <c r="BL123" s="721">
        <v>31.9391307</v>
      </c>
      <c r="BM123" s="740">
        <v>39.8009123</v>
      </c>
      <c r="BN123" s="702">
        <v>7.6158776699999997</v>
      </c>
      <c r="BO123" s="702">
        <v>2.6332040999999999</v>
      </c>
      <c r="BP123" s="702">
        <v>3.8041806399999998</v>
      </c>
      <c r="BQ123" s="721">
        <v>0</v>
      </c>
      <c r="BR123" s="740">
        <v>5.9703209199999998</v>
      </c>
      <c r="BS123" s="1968">
        <v>176.93712621</v>
      </c>
      <c r="BT123" s="2012"/>
      <c r="BU123" s="2012"/>
      <c r="BV123" s="2012"/>
      <c r="BW123" s="2012"/>
      <c r="BX123" s="2012"/>
      <c r="BY123" s="1879"/>
      <c r="BZ123" s="1879"/>
      <c r="CA123" s="1879"/>
      <c r="CB123" s="1879"/>
      <c r="CC123" s="1879"/>
      <c r="CD123" s="1879"/>
      <c r="CE123" s="1879"/>
      <c r="CF123" s="1879"/>
      <c r="CG123" s="1879"/>
      <c r="CH123" s="1879"/>
      <c r="CI123" s="1879"/>
      <c r="CJ123" s="1879"/>
      <c r="CK123" s="1879"/>
      <c r="CL123" s="1879"/>
      <c r="CM123" s="1879"/>
      <c r="CN123" s="1879"/>
      <c r="CO123" s="1879"/>
      <c r="CP123" s="1879"/>
      <c r="CQ123" s="1879"/>
      <c r="CR123" s="1879"/>
      <c r="CS123" s="1879"/>
      <c r="CT123" s="1879"/>
      <c r="CU123" s="1879"/>
      <c r="CV123" s="1879"/>
      <c r="CW123" s="1879"/>
      <c r="CX123" s="1879"/>
      <c r="CY123" s="1879"/>
      <c r="CZ123" s="1880"/>
    </row>
    <row r="124" spans="1:104" s="807" customFormat="1" ht="15" customHeight="1" x14ac:dyDescent="0.2">
      <c r="A124" s="2504" t="s">
        <v>50</v>
      </c>
      <c r="B124" s="1764" t="s">
        <v>15</v>
      </c>
      <c r="C124" s="1267">
        <f>C122*C129/100</f>
        <v>96.71211725958085</v>
      </c>
      <c r="D124" s="1268">
        <f>D122*D129/100</f>
        <v>98.638283473410908</v>
      </c>
      <c r="E124" s="1268">
        <f t="shared" ref="E124:S124" si="3">E122*E129/100</f>
        <v>98.787982385692104</v>
      </c>
      <c r="F124" s="1268">
        <f t="shared" si="3"/>
        <v>99.446974159509125</v>
      </c>
      <c r="G124" s="1269">
        <f t="shared" si="3"/>
        <v>99.656617590597293</v>
      </c>
      <c r="H124" s="1270">
        <f t="shared" si="3"/>
        <v>96.596189015193801</v>
      </c>
      <c r="I124" s="1268">
        <f t="shared" si="3"/>
        <v>98.711007845269137</v>
      </c>
      <c r="J124" s="1268">
        <f t="shared" si="3"/>
        <v>98.779316879749402</v>
      </c>
      <c r="K124" s="1268">
        <f t="shared" si="3"/>
        <v>99.547139026836206</v>
      </c>
      <c r="L124" s="1271">
        <f t="shared" si="3"/>
        <v>99.619783925950941</v>
      </c>
      <c r="M124" s="1267">
        <f t="shared" si="3"/>
        <v>96.728107781428903</v>
      </c>
      <c r="N124" s="1268">
        <f t="shared" si="3"/>
        <v>99.131059642278998</v>
      </c>
      <c r="O124" s="1268">
        <f t="shared" si="3"/>
        <v>99.355529792100938</v>
      </c>
      <c r="P124" s="1268">
        <f t="shared" si="3"/>
        <v>99.185875404969153</v>
      </c>
      <c r="Q124" s="1269">
        <f t="shared" si="3"/>
        <v>99.642580439166267</v>
      </c>
      <c r="R124" s="1270">
        <f t="shared" si="3"/>
        <v>98.360226198874841</v>
      </c>
      <c r="S124" s="1271">
        <f t="shared" si="3"/>
        <v>98.848555232255919</v>
      </c>
      <c r="T124" s="962"/>
      <c r="U124" s="962"/>
      <c r="V124" s="962"/>
      <c r="W124" s="962"/>
      <c r="X124" s="962"/>
      <c r="Y124" s="962"/>
      <c r="Z124" s="962"/>
      <c r="AA124" s="962"/>
      <c r="AB124" s="962"/>
      <c r="AC124" s="962"/>
      <c r="AD124" s="962"/>
      <c r="AE124" s="962"/>
      <c r="AF124" s="962"/>
      <c r="AG124" s="962"/>
      <c r="AH124" s="962"/>
      <c r="AI124" s="962"/>
      <c r="AJ124" s="962"/>
      <c r="AK124" s="962"/>
      <c r="AL124" s="962"/>
      <c r="AM124" s="962"/>
      <c r="AN124" s="962"/>
      <c r="AO124" s="962"/>
      <c r="AP124" s="962"/>
      <c r="AQ124" s="962"/>
      <c r="AR124" s="962"/>
      <c r="AS124" s="962"/>
      <c r="AT124" s="962"/>
      <c r="AU124" s="962"/>
      <c r="AV124" s="962"/>
      <c r="AW124" s="962"/>
      <c r="AX124" s="962"/>
      <c r="AY124" s="962"/>
      <c r="AZ124" s="240"/>
      <c r="BA124" s="2404" t="s">
        <v>50</v>
      </c>
      <c r="BB124" s="170" t="s">
        <v>15</v>
      </c>
      <c r="BC124" s="684">
        <v>10884.422622299984</v>
      </c>
      <c r="BD124" s="702">
        <v>11107.71166648</v>
      </c>
      <c r="BE124" s="702">
        <v>11132.499766810004</v>
      </c>
      <c r="BF124" s="702">
        <v>11207.715471460015</v>
      </c>
      <c r="BG124" s="721">
        <v>11214.281889509984</v>
      </c>
      <c r="BH124" s="740">
        <v>8095.900350130004</v>
      </c>
      <c r="BI124" s="702">
        <v>8292.1564194899875</v>
      </c>
      <c r="BJ124" s="702">
        <v>8281.6664068700011</v>
      </c>
      <c r="BK124" s="702">
        <v>8350.5919744599923</v>
      </c>
      <c r="BL124" s="721">
        <v>8349.783952089967</v>
      </c>
      <c r="BM124" s="740">
        <v>1823.58855354</v>
      </c>
      <c r="BN124" s="702">
        <v>1871.6026332599999</v>
      </c>
      <c r="BO124" s="702">
        <v>1873.7771934299983</v>
      </c>
      <c r="BP124" s="702">
        <v>1870.428784220001</v>
      </c>
      <c r="BQ124" s="721">
        <v>1882.9285047299998</v>
      </c>
      <c r="BR124" s="740">
        <v>22656.001872930094</v>
      </c>
      <c r="BS124" s="1968">
        <v>32890.629543629839</v>
      </c>
      <c r="BT124" s="2012"/>
      <c r="BU124" s="2012"/>
      <c r="BV124" s="2012"/>
      <c r="BW124" s="2012"/>
      <c r="BX124" s="2012"/>
      <c r="BY124" s="1879"/>
      <c r="BZ124" s="1879"/>
      <c r="CA124" s="1879"/>
      <c r="CB124" s="1879"/>
      <c r="CC124" s="1879"/>
      <c r="CD124" s="1879"/>
      <c r="CE124" s="1879"/>
      <c r="CF124" s="1879"/>
      <c r="CG124" s="1879"/>
      <c r="CH124" s="1879"/>
      <c r="CI124" s="1879"/>
      <c r="CJ124" s="1879"/>
      <c r="CK124" s="1879"/>
      <c r="CL124" s="1879"/>
      <c r="CM124" s="1879"/>
      <c r="CN124" s="1879"/>
      <c r="CO124" s="1879"/>
      <c r="CP124" s="1879"/>
      <c r="CQ124" s="1879"/>
      <c r="CR124" s="1879"/>
      <c r="CS124" s="1879"/>
      <c r="CT124" s="1879"/>
      <c r="CU124" s="1879"/>
      <c r="CV124" s="1879"/>
      <c r="CW124" s="1879"/>
      <c r="CX124" s="1879"/>
      <c r="CY124" s="1879"/>
      <c r="CZ124" s="1880"/>
    </row>
    <row r="125" spans="1:104" s="807" customFormat="1" ht="15" customHeight="1" x14ac:dyDescent="0.2">
      <c r="A125" s="2504"/>
      <c r="B125" s="1764" t="s">
        <v>16</v>
      </c>
      <c r="C125" s="1267">
        <f>C122*C128/100</f>
        <v>2.6822595763975885</v>
      </c>
      <c r="D125" s="1268">
        <f>D122*D128/100</f>
        <v>1.0396999601344588</v>
      </c>
      <c r="E125" s="1268">
        <f t="shared" ref="E125:S125" si="4">E122*E128/100</f>
        <v>1.0095664534931996</v>
      </c>
      <c r="F125" s="1268">
        <f t="shared" si="4"/>
        <v>0.34389291860887028</v>
      </c>
      <c r="G125" s="1269">
        <f t="shared" si="4"/>
        <v>6.0020810438993752E-2</v>
      </c>
      <c r="H125" s="1270">
        <f t="shared" si="4"/>
        <v>3.0872014907801093</v>
      </c>
      <c r="I125" s="1268">
        <f t="shared" si="4"/>
        <v>1.1187806783317982</v>
      </c>
      <c r="J125" s="1268">
        <f t="shared" si="4"/>
        <v>0.70226218457272793</v>
      </c>
      <c r="K125" s="1268">
        <f t="shared" si="4"/>
        <v>0.30134662393163841</v>
      </c>
      <c r="L125" s="1271">
        <f t="shared" si="4"/>
        <v>0</v>
      </c>
      <c r="M125" s="1267">
        <f t="shared" si="4"/>
        <v>1.1655717876284766</v>
      </c>
      <c r="N125" s="1268">
        <f t="shared" si="4"/>
        <v>0.46555877975320575</v>
      </c>
      <c r="O125" s="1268">
        <f t="shared" si="4"/>
        <v>0.50484667671105332</v>
      </c>
      <c r="P125" s="1268">
        <f t="shared" si="4"/>
        <v>0.6123949220487096</v>
      </c>
      <c r="Q125" s="1269">
        <f t="shared" si="4"/>
        <v>0.35741956083373394</v>
      </c>
      <c r="R125" s="1270">
        <f t="shared" si="4"/>
        <v>1.613853865230795</v>
      </c>
      <c r="S125" s="1271">
        <f t="shared" si="4"/>
        <v>0.62062259796096808</v>
      </c>
      <c r="T125" s="962"/>
      <c r="U125" s="962"/>
      <c r="V125" s="962"/>
      <c r="W125" s="962"/>
      <c r="X125" s="962"/>
      <c r="Y125" s="962"/>
      <c r="Z125" s="962"/>
      <c r="AA125" s="962"/>
      <c r="AB125" s="962"/>
      <c r="AC125" s="962"/>
      <c r="AD125" s="962"/>
      <c r="AE125" s="962"/>
      <c r="AF125" s="962"/>
      <c r="AG125" s="962"/>
      <c r="AH125" s="962"/>
      <c r="AI125" s="962"/>
      <c r="AJ125" s="962"/>
      <c r="AK125" s="962"/>
      <c r="AL125" s="962"/>
      <c r="AM125" s="962"/>
      <c r="AN125" s="962"/>
      <c r="AO125" s="962"/>
      <c r="AP125" s="962"/>
      <c r="AQ125" s="962"/>
      <c r="AR125" s="962"/>
      <c r="AS125" s="962"/>
      <c r="AT125" s="962"/>
      <c r="AU125" s="962"/>
      <c r="AV125" s="962"/>
      <c r="AW125" s="962"/>
      <c r="AX125" s="962"/>
      <c r="AY125" s="962"/>
      <c r="AZ125" s="240"/>
      <c r="BA125" s="2404"/>
      <c r="BB125" s="170" t="s">
        <v>16</v>
      </c>
      <c r="BC125" s="684">
        <v>301.87372213000003</v>
      </c>
      <c r="BD125" s="702">
        <v>117.08118764999999</v>
      </c>
      <c r="BE125" s="702">
        <v>113.76888197000002</v>
      </c>
      <c r="BF125" s="702">
        <v>38.756875379999997</v>
      </c>
      <c r="BG125" s="721">
        <v>6.7540952499999998</v>
      </c>
      <c r="BH125" s="740">
        <v>258.74390993000003</v>
      </c>
      <c r="BI125" s="702">
        <v>93.982470509999985</v>
      </c>
      <c r="BJ125" s="702">
        <v>58.877721839999992</v>
      </c>
      <c r="BK125" s="702">
        <v>25.278704379999997</v>
      </c>
      <c r="BL125" s="721">
        <v>0</v>
      </c>
      <c r="BM125" s="740">
        <v>21.974206039999999</v>
      </c>
      <c r="BN125" s="702">
        <v>8.7897884000000008</v>
      </c>
      <c r="BO125" s="702">
        <v>9.5210623000000005</v>
      </c>
      <c r="BP125" s="702">
        <v>11.548429500000001</v>
      </c>
      <c r="BQ125" s="721">
        <v>6.7540952499999998</v>
      </c>
      <c r="BR125" s="740">
        <v>371.73029797000009</v>
      </c>
      <c r="BS125" s="1968">
        <v>206.50446441000008</v>
      </c>
      <c r="BT125" s="2012"/>
      <c r="BU125" s="2012"/>
      <c r="BV125" s="2012"/>
      <c r="BW125" s="2012"/>
      <c r="BX125" s="2012"/>
      <c r="BY125" s="1879"/>
      <c r="BZ125" s="1879"/>
      <c r="CA125" s="1879"/>
      <c r="CB125" s="1879"/>
      <c r="CC125" s="1879"/>
      <c r="CD125" s="1879"/>
      <c r="CE125" s="1879"/>
      <c r="CF125" s="1879"/>
      <c r="CG125" s="1879"/>
      <c r="CH125" s="1879"/>
      <c r="CI125" s="1879"/>
      <c r="CJ125" s="1879"/>
      <c r="CK125" s="1879"/>
      <c r="CL125" s="1879"/>
      <c r="CM125" s="1879"/>
      <c r="CN125" s="1879"/>
      <c r="CO125" s="1879"/>
      <c r="CP125" s="1879"/>
      <c r="CQ125" s="1879"/>
      <c r="CR125" s="1879"/>
      <c r="CS125" s="1879"/>
      <c r="CT125" s="1879"/>
      <c r="CU125" s="1879"/>
      <c r="CV125" s="1879"/>
      <c r="CW125" s="1879"/>
      <c r="CX125" s="1879"/>
      <c r="CY125" s="1879"/>
      <c r="CZ125" s="1880"/>
    </row>
    <row r="126" spans="1:104" s="807" customFormat="1" ht="15" customHeight="1" x14ac:dyDescent="0.2">
      <c r="A126" s="2504"/>
      <c r="B126" s="1764" t="s">
        <v>22</v>
      </c>
      <c r="C126" s="1267">
        <f>100-C124-C125-C127</f>
        <v>0.56780987214078338</v>
      </c>
      <c r="D126" s="1268">
        <f>100-D124-D125-D127</f>
        <v>0.32201656645463306</v>
      </c>
      <c r="E126" s="1268">
        <f t="shared" ref="E126:S126" si="5">100-E124-E125-E127</f>
        <v>0.20245116081469683</v>
      </c>
      <c r="F126" s="1268">
        <f t="shared" si="5"/>
        <v>0.20913292188200472</v>
      </c>
      <c r="G126" s="1269">
        <f t="shared" si="5"/>
        <v>0.2833615989637136</v>
      </c>
      <c r="H126" s="1270">
        <f t="shared" si="5"/>
        <v>0.31660949402608995</v>
      </c>
      <c r="I126" s="1268">
        <f t="shared" si="5"/>
        <v>0.17021147639906498</v>
      </c>
      <c r="J126" s="1268">
        <f t="shared" si="5"/>
        <v>0.51842093567787018</v>
      </c>
      <c r="K126" s="1268">
        <f t="shared" si="5"/>
        <v>0.15151434923215584</v>
      </c>
      <c r="L126" s="1271">
        <f t="shared" si="5"/>
        <v>0.38021607404905922</v>
      </c>
      <c r="M126" s="1267">
        <f t="shared" si="5"/>
        <v>1.8805964677903868</v>
      </c>
      <c r="N126" s="1268">
        <f t="shared" si="5"/>
        <v>0.40338157796779578</v>
      </c>
      <c r="O126" s="1268">
        <f t="shared" si="5"/>
        <v>0.1396235311880083</v>
      </c>
      <c r="P126" s="1268">
        <f t="shared" si="5"/>
        <v>0.20172967298213773</v>
      </c>
      <c r="Q126" s="1269">
        <f t="shared" si="5"/>
        <v>-5.5511151231257827E-16</v>
      </c>
      <c r="R126" s="1270">
        <f t="shared" si="5"/>
        <v>2.5919935894364032E-2</v>
      </c>
      <c r="S126" s="1271">
        <f t="shared" si="5"/>
        <v>0.51803227827020037</v>
      </c>
      <c r="T126" s="962"/>
      <c r="U126" s="962"/>
      <c r="V126" s="962"/>
      <c r="W126" s="962"/>
      <c r="X126" s="962"/>
      <c r="Y126" s="962"/>
      <c r="Z126" s="962"/>
      <c r="AA126" s="962"/>
      <c r="AB126" s="962"/>
      <c r="AC126" s="962"/>
      <c r="AD126" s="962"/>
      <c r="AE126" s="962"/>
      <c r="AF126" s="962"/>
      <c r="AG126" s="962"/>
      <c r="AH126" s="962"/>
      <c r="AI126" s="962"/>
      <c r="AJ126" s="962"/>
      <c r="AK126" s="962"/>
      <c r="AL126" s="962"/>
      <c r="AM126" s="962"/>
      <c r="AN126" s="962"/>
      <c r="AO126" s="962"/>
      <c r="AP126" s="962"/>
      <c r="AQ126" s="962"/>
      <c r="AR126" s="962"/>
      <c r="AS126" s="962"/>
      <c r="AT126" s="962"/>
      <c r="AU126" s="962"/>
      <c r="AV126" s="962"/>
      <c r="AW126" s="962"/>
      <c r="AX126" s="962"/>
      <c r="AY126" s="962"/>
      <c r="AZ126" s="240"/>
      <c r="BA126" s="2404"/>
      <c r="BB126" s="170" t="s">
        <v>22</v>
      </c>
      <c r="BC126" s="684">
        <v>64.002588799999998</v>
      </c>
      <c r="BD126" s="702">
        <v>36.302491289999999</v>
      </c>
      <c r="BE126" s="702">
        <v>22.822013099999999</v>
      </c>
      <c r="BF126" s="702">
        <v>23.585505639999997</v>
      </c>
      <c r="BG126" s="721">
        <v>31.9391307</v>
      </c>
      <c r="BH126" s="740">
        <v>26.587067699999999</v>
      </c>
      <c r="BI126" s="702">
        <v>14.298508519999999</v>
      </c>
      <c r="BJ126" s="702">
        <v>43.5069771</v>
      </c>
      <c r="BK126" s="702">
        <v>12.7215884</v>
      </c>
      <c r="BL126" s="721">
        <v>31.9391307</v>
      </c>
      <c r="BM126" s="740">
        <v>35.545194699999996</v>
      </c>
      <c r="BN126" s="702">
        <v>7.6158776699999997</v>
      </c>
      <c r="BO126" s="702">
        <v>2.6332040999999999</v>
      </c>
      <c r="BP126" s="702">
        <v>3.8041806399999998</v>
      </c>
      <c r="BQ126" s="721">
        <v>0</v>
      </c>
      <c r="BR126" s="740">
        <v>5.9703209199999998</v>
      </c>
      <c r="BS126" s="1968">
        <v>172.68140861000001</v>
      </c>
      <c r="BT126" s="2012"/>
      <c r="BU126" s="2012"/>
      <c r="BV126" s="2012"/>
      <c r="BW126" s="2012"/>
      <c r="BX126" s="2012"/>
      <c r="BY126" s="1879"/>
      <c r="BZ126" s="1879"/>
      <c r="CA126" s="1879"/>
      <c r="CB126" s="1879"/>
      <c r="CC126" s="1879"/>
      <c r="CD126" s="1879"/>
      <c r="CE126" s="1879"/>
      <c r="CF126" s="1879"/>
      <c r="CG126" s="1879"/>
      <c r="CH126" s="1879"/>
      <c r="CI126" s="1879"/>
      <c r="CJ126" s="1879"/>
      <c r="CK126" s="1879"/>
      <c r="CL126" s="1879"/>
      <c r="CM126" s="1879"/>
      <c r="CN126" s="1879"/>
      <c r="CO126" s="1879"/>
      <c r="CP126" s="1879"/>
      <c r="CQ126" s="1879"/>
      <c r="CR126" s="1879"/>
      <c r="CS126" s="1879"/>
      <c r="CT126" s="1879"/>
      <c r="CU126" s="1879"/>
      <c r="CV126" s="1879"/>
      <c r="CW126" s="1879"/>
      <c r="CX126" s="1879"/>
      <c r="CY126" s="1879"/>
      <c r="CZ126" s="1880"/>
    </row>
    <row r="127" spans="1:104" s="807" customFormat="1" ht="15" customHeight="1" x14ac:dyDescent="0.2">
      <c r="A127" s="2504"/>
      <c r="B127" s="1764" t="s">
        <v>19</v>
      </c>
      <c r="C127" s="1706">
        <v>3.7813291880777866E-2</v>
      </c>
      <c r="D127" s="1707">
        <v>0</v>
      </c>
      <c r="E127" s="1707">
        <v>0</v>
      </c>
      <c r="F127" s="1707">
        <v>0</v>
      </c>
      <c r="G127" s="1708">
        <v>0</v>
      </c>
      <c r="H127" s="1709">
        <v>0</v>
      </c>
      <c r="I127" s="1707">
        <v>0</v>
      </c>
      <c r="J127" s="1707">
        <v>0</v>
      </c>
      <c r="K127" s="1707">
        <v>0</v>
      </c>
      <c r="L127" s="1710">
        <v>0</v>
      </c>
      <c r="M127" s="1711">
        <v>0.22572396315223311</v>
      </c>
      <c r="N127" s="1707">
        <v>0</v>
      </c>
      <c r="O127" s="1707">
        <v>0</v>
      </c>
      <c r="P127" s="1707">
        <v>0</v>
      </c>
      <c r="Q127" s="1708">
        <v>0</v>
      </c>
      <c r="R127" s="1709">
        <v>0</v>
      </c>
      <c r="S127" s="1927">
        <v>1.2789891512912838E-2</v>
      </c>
      <c r="T127" s="962"/>
      <c r="U127" s="962"/>
      <c r="V127" s="962"/>
      <c r="W127" s="962"/>
      <c r="X127" s="962"/>
      <c r="Y127" s="962"/>
      <c r="Z127" s="962"/>
      <c r="AA127" s="962"/>
      <c r="AB127" s="962"/>
      <c r="AC127" s="962"/>
      <c r="AD127" s="962"/>
      <c r="AE127" s="962"/>
      <c r="AF127" s="962"/>
      <c r="AG127" s="962"/>
      <c r="AH127" s="962"/>
      <c r="AI127" s="962"/>
      <c r="AJ127" s="962"/>
      <c r="AK127" s="962"/>
      <c r="AL127" s="962"/>
      <c r="AM127" s="962"/>
      <c r="AN127" s="962"/>
      <c r="AO127" s="962"/>
      <c r="AP127" s="962"/>
      <c r="AQ127" s="962"/>
      <c r="AR127" s="962"/>
      <c r="AS127" s="962"/>
      <c r="AT127" s="962"/>
      <c r="AU127" s="962"/>
      <c r="AV127" s="962"/>
      <c r="AW127" s="962"/>
      <c r="AX127" s="962"/>
      <c r="AY127" s="962"/>
      <c r="AZ127" s="240"/>
      <c r="BA127" s="2404"/>
      <c r="BB127" s="170" t="s">
        <v>19</v>
      </c>
      <c r="BC127" s="684">
        <v>4.2557175999999997</v>
      </c>
      <c r="BD127" s="702">
        <v>0</v>
      </c>
      <c r="BE127" s="702">
        <v>0</v>
      </c>
      <c r="BF127" s="702">
        <v>0</v>
      </c>
      <c r="BG127" s="721">
        <v>0</v>
      </c>
      <c r="BH127" s="740">
        <v>0</v>
      </c>
      <c r="BI127" s="702">
        <v>0</v>
      </c>
      <c r="BJ127" s="702">
        <v>0</v>
      </c>
      <c r="BK127" s="702">
        <v>0</v>
      </c>
      <c r="BL127" s="721">
        <v>0</v>
      </c>
      <c r="BM127" s="740">
        <v>4.2557175999999997</v>
      </c>
      <c r="BN127" s="702">
        <v>0</v>
      </c>
      <c r="BO127" s="702">
        <v>0</v>
      </c>
      <c r="BP127" s="702">
        <v>0</v>
      </c>
      <c r="BQ127" s="721">
        <v>0</v>
      </c>
      <c r="BR127" s="740">
        <v>0</v>
      </c>
      <c r="BS127" s="1968">
        <v>4.2557175999999997</v>
      </c>
      <c r="BT127" s="2012"/>
      <c r="BU127" s="2012"/>
      <c r="BV127" s="2012"/>
      <c r="BW127" s="2012"/>
      <c r="BX127" s="2012"/>
      <c r="BY127" s="1879"/>
      <c r="BZ127" s="1879"/>
      <c r="CA127" s="1879"/>
      <c r="CB127" s="1879"/>
      <c r="CC127" s="1879"/>
      <c r="CD127" s="1879"/>
      <c r="CE127" s="1879"/>
      <c r="CF127" s="1879"/>
      <c r="CG127" s="1879"/>
      <c r="CH127" s="1879"/>
      <c r="CI127" s="1879"/>
      <c r="CJ127" s="1879"/>
      <c r="CK127" s="1879"/>
      <c r="CL127" s="1879"/>
      <c r="CM127" s="1879"/>
      <c r="CN127" s="1879"/>
      <c r="CO127" s="1879"/>
      <c r="CP127" s="1879"/>
      <c r="CQ127" s="1879"/>
      <c r="CR127" s="1879"/>
      <c r="CS127" s="1879"/>
      <c r="CT127" s="1879"/>
      <c r="CU127" s="1879"/>
      <c r="CV127" s="1879"/>
      <c r="CW127" s="1879"/>
      <c r="CX127" s="1879"/>
      <c r="CY127" s="1879"/>
      <c r="CZ127" s="1880"/>
    </row>
    <row r="128" spans="1:104" s="807" customFormat="1" ht="15" customHeight="1" x14ac:dyDescent="0.2">
      <c r="A128" s="2504" t="s">
        <v>181</v>
      </c>
      <c r="B128" s="1764" t="s">
        <v>49</v>
      </c>
      <c r="C128" s="1706">
        <v>2.6986029409127239</v>
      </c>
      <c r="D128" s="1707">
        <v>1.0430587822110382</v>
      </c>
      <c r="E128" s="1707">
        <v>1.0116144787483954</v>
      </c>
      <c r="F128" s="1707">
        <v>0.34461361913978078</v>
      </c>
      <c r="G128" s="1708">
        <v>6.0191369666518967E-2</v>
      </c>
      <c r="H128" s="1709">
        <v>3.0970069086836456</v>
      </c>
      <c r="I128" s="1707">
        <v>1.1206882182939868</v>
      </c>
      <c r="J128" s="1707">
        <v>0.70592183113485141</v>
      </c>
      <c r="K128" s="1707">
        <v>0.30180390014690323</v>
      </c>
      <c r="L128" s="1710">
        <v>0</v>
      </c>
      <c r="M128" s="1711">
        <v>1.1906507067253964</v>
      </c>
      <c r="N128" s="1707">
        <v>0.46744436420565999</v>
      </c>
      <c r="O128" s="1707">
        <v>0.50555254702922647</v>
      </c>
      <c r="P128" s="1707">
        <v>0.61363280149247146</v>
      </c>
      <c r="Q128" s="1708">
        <v>0.35741956083373394</v>
      </c>
      <c r="R128" s="1709">
        <v>1.6142722835718586</v>
      </c>
      <c r="S128" s="1927">
        <v>0.62393458104208266</v>
      </c>
      <c r="T128" s="962"/>
      <c r="U128" s="962"/>
      <c r="V128" s="962"/>
      <c r="W128" s="962"/>
      <c r="X128" s="962"/>
      <c r="Y128" s="962"/>
      <c r="Z128" s="962"/>
      <c r="AA128" s="962"/>
      <c r="AB128" s="962"/>
      <c r="AC128" s="962"/>
      <c r="AD128" s="962"/>
      <c r="AE128" s="962"/>
      <c r="AF128" s="962"/>
      <c r="AG128" s="962"/>
      <c r="AH128" s="962"/>
      <c r="AI128" s="962"/>
      <c r="AJ128" s="962"/>
      <c r="AK128" s="962"/>
      <c r="AL128" s="962"/>
      <c r="AM128" s="962"/>
      <c r="AN128" s="962"/>
      <c r="AO128" s="962"/>
      <c r="AP128" s="962"/>
      <c r="AQ128" s="962"/>
      <c r="AR128" s="962"/>
      <c r="AS128" s="962"/>
      <c r="AT128" s="962"/>
      <c r="AU128" s="962"/>
      <c r="AV128" s="962"/>
      <c r="AW128" s="962"/>
      <c r="AX128" s="962"/>
      <c r="AY128" s="962"/>
      <c r="AZ128" s="240"/>
      <c r="BA128" s="2404" t="s">
        <v>109</v>
      </c>
      <c r="BB128" s="170" t="s">
        <v>49</v>
      </c>
      <c r="BC128" s="1481" t="s">
        <v>35</v>
      </c>
      <c r="BD128" s="1500" t="s">
        <v>35</v>
      </c>
      <c r="BE128" s="1500" t="s">
        <v>35</v>
      </c>
      <c r="BF128" s="1500" t="s">
        <v>35</v>
      </c>
      <c r="BG128" s="1520" t="s">
        <v>35</v>
      </c>
      <c r="BH128" s="1540" t="s">
        <v>35</v>
      </c>
      <c r="BI128" s="1500" t="s">
        <v>35</v>
      </c>
      <c r="BJ128" s="1500" t="s">
        <v>35</v>
      </c>
      <c r="BK128" s="1500" t="s">
        <v>35</v>
      </c>
      <c r="BL128" s="1520" t="s">
        <v>35</v>
      </c>
      <c r="BM128" s="1540" t="s">
        <v>35</v>
      </c>
      <c r="BN128" s="1500" t="s">
        <v>35</v>
      </c>
      <c r="BO128" s="1500" t="s">
        <v>35</v>
      </c>
      <c r="BP128" s="1500" t="s">
        <v>35</v>
      </c>
      <c r="BQ128" s="1520" t="s">
        <v>35</v>
      </c>
      <c r="BR128" s="1540" t="s">
        <v>35</v>
      </c>
      <c r="BS128" s="1969" t="s">
        <v>35</v>
      </c>
      <c r="BT128" s="2013"/>
      <c r="BU128" s="2013"/>
      <c r="BV128" s="2013"/>
      <c r="BW128" s="2013"/>
      <c r="BX128" s="2013"/>
      <c r="BY128" s="1880"/>
      <c r="BZ128" s="1880"/>
      <c r="CA128" s="1880"/>
      <c r="CB128" s="1880"/>
      <c r="CC128" s="1880"/>
      <c r="CD128" s="1880"/>
      <c r="CE128" s="1880"/>
      <c r="CF128" s="1880"/>
      <c r="CG128" s="1880"/>
      <c r="CH128" s="1880"/>
      <c r="CI128" s="1880"/>
      <c r="CJ128" s="1880"/>
      <c r="CK128" s="1880"/>
      <c r="CL128" s="1880"/>
      <c r="CM128" s="1880"/>
      <c r="CN128" s="1880"/>
      <c r="CO128" s="1880"/>
      <c r="CP128" s="1880"/>
      <c r="CQ128" s="1880"/>
      <c r="CR128" s="1880"/>
      <c r="CS128" s="1880"/>
      <c r="CT128" s="1880"/>
      <c r="CU128" s="1880"/>
      <c r="CV128" s="1880"/>
      <c r="CW128" s="1880"/>
      <c r="CX128" s="1880"/>
      <c r="CY128" s="1880"/>
      <c r="CZ128" s="1880"/>
    </row>
    <row r="129" spans="1:104" s="807" customFormat="1" ht="15" customHeight="1" x14ac:dyDescent="0.2">
      <c r="A129" s="2505"/>
      <c r="B129" s="1765" t="s">
        <v>48</v>
      </c>
      <c r="C129" s="1712">
        <v>97.301397059087293</v>
      </c>
      <c r="D129" s="1713">
        <v>98.956941217788966</v>
      </c>
      <c r="E129" s="1713">
        <v>98.988385521251615</v>
      </c>
      <c r="F129" s="1713">
        <v>99.655386380860264</v>
      </c>
      <c r="G129" s="1714">
        <v>99.939808630333488</v>
      </c>
      <c r="H129" s="1715">
        <v>96.902993091316333</v>
      </c>
      <c r="I129" s="1713">
        <v>98.879311781706008</v>
      </c>
      <c r="J129" s="1713">
        <v>99.294078168865113</v>
      </c>
      <c r="K129" s="1713">
        <v>99.698196099853092</v>
      </c>
      <c r="L129" s="1716">
        <v>100</v>
      </c>
      <c r="M129" s="1717">
        <v>98.809349293274607</v>
      </c>
      <c r="N129" s="1713">
        <v>99.532555635794324</v>
      </c>
      <c r="O129" s="1713">
        <v>99.494447452970775</v>
      </c>
      <c r="P129" s="1713">
        <v>99.386367198507514</v>
      </c>
      <c r="Q129" s="1714">
        <v>99.642580439166267</v>
      </c>
      <c r="R129" s="1715">
        <v>98.385727716428235</v>
      </c>
      <c r="S129" s="1928">
        <v>99.376065418957879</v>
      </c>
      <c r="T129" s="962"/>
      <c r="U129" s="962"/>
      <c r="V129" s="962"/>
      <c r="W129" s="962"/>
      <c r="X129" s="962"/>
      <c r="Y129" s="962"/>
      <c r="Z129" s="962"/>
      <c r="AA129" s="962"/>
      <c r="AB129" s="962"/>
      <c r="AC129" s="962"/>
      <c r="AD129" s="962"/>
      <c r="AE129" s="962"/>
      <c r="AF129" s="962"/>
      <c r="AG129" s="962"/>
      <c r="AH129" s="962"/>
      <c r="AI129" s="962"/>
      <c r="AJ129" s="962"/>
      <c r="AK129" s="962"/>
      <c r="AL129" s="962"/>
      <c r="AM129" s="962"/>
      <c r="AN129" s="962"/>
      <c r="AO129" s="962"/>
      <c r="AP129" s="962"/>
      <c r="AQ129" s="962"/>
      <c r="AR129" s="962"/>
      <c r="AS129" s="962"/>
      <c r="AT129" s="962"/>
      <c r="AU129" s="962"/>
      <c r="AV129" s="962"/>
      <c r="AW129" s="962"/>
      <c r="AX129" s="962"/>
      <c r="AY129" s="962"/>
      <c r="AZ129" s="240"/>
      <c r="BA129" s="2405"/>
      <c r="BB129" s="171" t="s">
        <v>48</v>
      </c>
      <c r="BC129" s="1482" t="s">
        <v>35</v>
      </c>
      <c r="BD129" s="1501" t="s">
        <v>35</v>
      </c>
      <c r="BE129" s="1501" t="s">
        <v>35</v>
      </c>
      <c r="BF129" s="1501" t="s">
        <v>35</v>
      </c>
      <c r="BG129" s="1521" t="s">
        <v>35</v>
      </c>
      <c r="BH129" s="1541" t="s">
        <v>35</v>
      </c>
      <c r="BI129" s="1501" t="s">
        <v>35</v>
      </c>
      <c r="BJ129" s="1501" t="s">
        <v>35</v>
      </c>
      <c r="BK129" s="1501" t="s">
        <v>35</v>
      </c>
      <c r="BL129" s="1521" t="s">
        <v>35</v>
      </c>
      <c r="BM129" s="1541" t="s">
        <v>35</v>
      </c>
      <c r="BN129" s="1501" t="s">
        <v>35</v>
      </c>
      <c r="BO129" s="1501" t="s">
        <v>35</v>
      </c>
      <c r="BP129" s="1501" t="s">
        <v>35</v>
      </c>
      <c r="BQ129" s="1521" t="s">
        <v>35</v>
      </c>
      <c r="BR129" s="1541" t="s">
        <v>35</v>
      </c>
      <c r="BS129" s="1970" t="s">
        <v>35</v>
      </c>
      <c r="BT129" s="2014"/>
      <c r="BU129" s="2014"/>
      <c r="BV129" s="2014"/>
      <c r="BW129" s="2014"/>
      <c r="BX129" s="2014"/>
      <c r="BY129" s="1881"/>
      <c r="BZ129" s="1881"/>
      <c r="CA129" s="1881"/>
      <c r="CB129" s="1881"/>
      <c r="CC129" s="1881"/>
      <c r="CD129" s="1881"/>
      <c r="CE129" s="1881"/>
      <c r="CF129" s="1881"/>
      <c r="CG129" s="1881"/>
      <c r="CH129" s="1881"/>
      <c r="CI129" s="1881"/>
      <c r="CJ129" s="1881"/>
      <c r="CK129" s="1881"/>
      <c r="CL129" s="1881"/>
      <c r="CM129" s="1881"/>
      <c r="CN129" s="1881"/>
      <c r="CO129" s="1881"/>
      <c r="CP129" s="1881"/>
      <c r="CQ129" s="1881"/>
      <c r="CR129" s="1881"/>
      <c r="CS129" s="1881"/>
      <c r="CT129" s="1881"/>
      <c r="CU129" s="1881"/>
      <c r="CV129" s="1881"/>
      <c r="CW129" s="1881"/>
      <c r="CX129" s="1881"/>
      <c r="CY129" s="1881"/>
      <c r="CZ129" s="1881"/>
    </row>
    <row r="130" spans="1:104" s="131" customFormat="1" ht="15" hidden="1" customHeight="1" x14ac:dyDescent="0.2">
      <c r="A130" s="2327" t="s">
        <v>47</v>
      </c>
      <c r="B130" s="282" t="s">
        <v>42</v>
      </c>
      <c r="C130" s="335"/>
      <c r="D130" s="336"/>
      <c r="E130" s="336"/>
      <c r="F130" s="336"/>
      <c r="G130" s="337"/>
      <c r="H130" s="338"/>
      <c r="I130" s="336"/>
      <c r="J130" s="336"/>
      <c r="K130" s="336"/>
      <c r="L130" s="339"/>
      <c r="M130" s="335"/>
      <c r="N130" s="336"/>
      <c r="O130" s="336"/>
      <c r="P130" s="336"/>
      <c r="Q130" s="337"/>
      <c r="R130" s="338"/>
      <c r="S130" s="339"/>
      <c r="T130" s="962"/>
      <c r="U130" s="962"/>
      <c r="V130" s="962"/>
      <c r="W130" s="962"/>
      <c r="X130" s="962"/>
      <c r="Y130" s="962"/>
      <c r="Z130" s="962"/>
      <c r="AA130" s="962"/>
      <c r="AB130" s="962"/>
      <c r="AC130" s="962"/>
      <c r="AD130" s="962"/>
      <c r="AE130" s="962"/>
      <c r="AF130" s="962"/>
      <c r="AG130" s="962"/>
      <c r="AH130" s="962"/>
      <c r="AI130" s="962"/>
      <c r="AJ130" s="962"/>
      <c r="AK130" s="962"/>
      <c r="AL130" s="962"/>
      <c r="AM130" s="962"/>
      <c r="AN130" s="962"/>
      <c r="AO130" s="962"/>
      <c r="AP130" s="962"/>
      <c r="AQ130" s="962"/>
      <c r="AR130" s="962"/>
      <c r="AS130" s="962"/>
      <c r="AT130" s="962"/>
      <c r="AU130" s="962"/>
      <c r="AV130" s="962"/>
      <c r="AW130" s="962"/>
      <c r="AX130" s="962"/>
      <c r="AY130" s="962"/>
      <c r="AZ130" s="240"/>
      <c r="BB130" s="133"/>
      <c r="BT130" s="240"/>
      <c r="BU130" s="240"/>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pans="1:104" s="131" customFormat="1" ht="15" hidden="1" customHeight="1" x14ac:dyDescent="0.2">
      <c r="A131" s="2328"/>
      <c r="B131" s="273" t="s">
        <v>46</v>
      </c>
      <c r="C131" s="340"/>
      <c r="D131" s="341"/>
      <c r="E131" s="341"/>
      <c r="F131" s="341"/>
      <c r="G131" s="342"/>
      <c r="H131" s="343"/>
      <c r="I131" s="341"/>
      <c r="J131" s="341"/>
      <c r="K131" s="341"/>
      <c r="L131" s="344"/>
      <c r="M131" s="340"/>
      <c r="N131" s="341"/>
      <c r="O131" s="341"/>
      <c r="P131" s="341"/>
      <c r="Q131" s="342"/>
      <c r="R131" s="343"/>
      <c r="S131" s="344"/>
      <c r="T131" s="962"/>
      <c r="U131" s="962"/>
      <c r="V131" s="962"/>
      <c r="W131" s="962"/>
      <c r="X131" s="962"/>
      <c r="Y131" s="962"/>
      <c r="Z131" s="962"/>
      <c r="AA131" s="962"/>
      <c r="AB131" s="962"/>
      <c r="AC131" s="962"/>
      <c r="AD131" s="962"/>
      <c r="AE131" s="962"/>
      <c r="AF131" s="962"/>
      <c r="AG131" s="962"/>
      <c r="AH131" s="962"/>
      <c r="AI131" s="962"/>
      <c r="AJ131" s="962"/>
      <c r="AK131" s="962"/>
      <c r="AL131" s="962"/>
      <c r="AM131" s="962"/>
      <c r="AN131" s="962"/>
      <c r="AO131" s="962"/>
      <c r="AP131" s="962"/>
      <c r="AQ131" s="962"/>
      <c r="AR131" s="962"/>
      <c r="AS131" s="962"/>
      <c r="AT131" s="962"/>
      <c r="AU131" s="962"/>
      <c r="AV131" s="962"/>
      <c r="AW131" s="962"/>
      <c r="AX131" s="962"/>
      <c r="AY131" s="962"/>
      <c r="AZ131" s="240"/>
      <c r="BB131" s="133"/>
      <c r="BT131" s="240"/>
      <c r="BU131" s="240"/>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pans="1:104" s="131" customFormat="1" ht="15" hidden="1" customHeight="1" x14ac:dyDescent="0.2">
      <c r="A132" s="2329"/>
      <c r="B132" s="274" t="s">
        <v>46</v>
      </c>
      <c r="C132" s="345"/>
      <c r="D132" s="346"/>
      <c r="E132" s="346"/>
      <c r="F132" s="346"/>
      <c r="G132" s="347"/>
      <c r="H132" s="348"/>
      <c r="I132" s="346"/>
      <c r="J132" s="346"/>
      <c r="K132" s="346"/>
      <c r="L132" s="349"/>
      <c r="M132" s="345"/>
      <c r="N132" s="346"/>
      <c r="O132" s="346"/>
      <c r="P132" s="346"/>
      <c r="Q132" s="347"/>
      <c r="R132" s="1790"/>
      <c r="S132" s="1792"/>
      <c r="T132" s="962"/>
      <c r="U132" s="962"/>
      <c r="V132" s="962"/>
      <c r="W132" s="962"/>
      <c r="X132" s="962"/>
      <c r="Y132" s="962"/>
      <c r="Z132" s="962"/>
      <c r="AA132" s="962"/>
      <c r="AB132" s="962"/>
      <c r="AC132" s="962"/>
      <c r="AD132" s="962"/>
      <c r="AE132" s="962"/>
      <c r="AF132" s="962"/>
      <c r="AG132" s="962"/>
      <c r="AH132" s="962"/>
      <c r="AI132" s="962"/>
      <c r="AJ132" s="962"/>
      <c r="AK132" s="962"/>
      <c r="AL132" s="962"/>
      <c r="AM132" s="962"/>
      <c r="AN132" s="962"/>
      <c r="AO132" s="962"/>
      <c r="AP132" s="962"/>
      <c r="AQ132" s="962"/>
      <c r="AR132" s="962"/>
      <c r="AS132" s="962"/>
      <c r="AT132" s="962"/>
      <c r="AU132" s="962"/>
      <c r="AV132" s="962"/>
      <c r="AW132" s="962"/>
      <c r="AX132" s="962"/>
      <c r="AY132" s="962"/>
      <c r="AZ132" s="240"/>
      <c r="BB132" s="133"/>
      <c r="BT132" s="240"/>
      <c r="BU132" s="240"/>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pans="1:104" s="807" customFormat="1" ht="15" customHeight="1" x14ac:dyDescent="0.2">
      <c r="A133" s="130"/>
      <c r="B133" s="207"/>
      <c r="C133" s="2330" t="s">
        <v>115</v>
      </c>
      <c r="D133" s="2331"/>
      <c r="E133" s="2331"/>
      <c r="F133" s="2331"/>
      <c r="G133" s="2332"/>
      <c r="H133" s="2470" t="s">
        <v>38</v>
      </c>
      <c r="I133" s="2471"/>
      <c r="J133" s="2471"/>
      <c r="K133" s="2471"/>
      <c r="L133" s="2472"/>
      <c r="M133" s="2498" t="s">
        <v>37</v>
      </c>
      <c r="N133" s="2471"/>
      <c r="O133" s="2471"/>
      <c r="P133" s="2471"/>
      <c r="Q133" s="2472"/>
      <c r="R133" s="1906" t="s">
        <v>140</v>
      </c>
      <c r="S133" s="1912"/>
      <c r="T133" s="450"/>
      <c r="U133" s="450"/>
      <c r="V133" s="450"/>
      <c r="W133" s="450"/>
      <c r="X133" s="962"/>
      <c r="Y133" s="962"/>
      <c r="Z133" s="962"/>
      <c r="AA133" s="962"/>
      <c r="AB133" s="962"/>
      <c r="AC133" s="962"/>
      <c r="AD133" s="962"/>
      <c r="AE133" s="962"/>
      <c r="AF133" s="962"/>
      <c r="AG133" s="962"/>
      <c r="AH133" s="962"/>
      <c r="AI133" s="962"/>
      <c r="AJ133" s="962"/>
      <c r="AK133" s="962"/>
      <c r="AL133" s="962"/>
      <c r="AM133" s="962"/>
      <c r="AN133" s="962"/>
      <c r="AO133" s="962"/>
      <c r="AP133" s="962"/>
      <c r="AQ133" s="962"/>
      <c r="AR133" s="962"/>
      <c r="AS133" s="962"/>
      <c r="AT133" s="962"/>
      <c r="AU133" s="962"/>
      <c r="AV133" s="962"/>
      <c r="AW133" s="962"/>
      <c r="AX133" s="962"/>
      <c r="AY133" s="962"/>
      <c r="AZ133" s="240"/>
      <c r="BA133" s="241" t="s">
        <v>131</v>
      </c>
      <c r="BB133" s="116" t="s">
        <v>99</v>
      </c>
      <c r="BC133" s="2406" t="s">
        <v>115</v>
      </c>
      <c r="BD133" s="2407"/>
      <c r="BE133" s="2407"/>
      <c r="BF133" s="2407"/>
      <c r="BG133" s="2408"/>
      <c r="BH133" s="2409" t="s">
        <v>38</v>
      </c>
      <c r="BI133" s="2407"/>
      <c r="BJ133" s="2407"/>
      <c r="BK133" s="2407"/>
      <c r="BL133" s="2408"/>
      <c r="BM133" s="2409" t="s">
        <v>37</v>
      </c>
      <c r="BN133" s="2407"/>
      <c r="BO133" s="2407"/>
      <c r="BP133" s="2407"/>
      <c r="BQ133" s="2410"/>
      <c r="BR133" s="1806" t="s">
        <v>140</v>
      </c>
      <c r="BS133" s="1807"/>
      <c r="BT133" s="2015"/>
      <c r="BU133" s="2015"/>
      <c r="BV133" s="2015"/>
      <c r="BW133" s="2015"/>
      <c r="BX133" s="2015"/>
      <c r="BY133" s="2016"/>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pans="1:104" s="807" customFormat="1" ht="12.75" x14ac:dyDescent="0.2">
      <c r="A134" s="208" t="s">
        <v>69</v>
      </c>
      <c r="B134" s="280"/>
      <c r="C134" s="414" t="s">
        <v>0</v>
      </c>
      <c r="D134" s="415" t="s">
        <v>1</v>
      </c>
      <c r="E134" s="415" t="s">
        <v>2</v>
      </c>
      <c r="F134" s="415" t="s">
        <v>3</v>
      </c>
      <c r="G134" s="416" t="s">
        <v>4</v>
      </c>
      <c r="H134" s="1617" t="s">
        <v>0</v>
      </c>
      <c r="I134" s="1585" t="s">
        <v>1</v>
      </c>
      <c r="J134" s="1585" t="s">
        <v>2</v>
      </c>
      <c r="K134" s="1585" t="s">
        <v>3</v>
      </c>
      <c r="L134" s="1586" t="s">
        <v>4</v>
      </c>
      <c r="M134" s="1607" t="s">
        <v>0</v>
      </c>
      <c r="N134" s="1585" t="s">
        <v>1</v>
      </c>
      <c r="O134" s="1585" t="s">
        <v>2</v>
      </c>
      <c r="P134" s="1585" t="s">
        <v>3</v>
      </c>
      <c r="Q134" s="1629" t="s">
        <v>4</v>
      </c>
      <c r="R134" s="1617" t="s">
        <v>248</v>
      </c>
      <c r="S134" s="1587" t="s">
        <v>249</v>
      </c>
      <c r="T134" s="962"/>
      <c r="U134" s="962"/>
      <c r="V134" s="962"/>
      <c r="W134" s="962"/>
      <c r="X134" s="962"/>
      <c r="Y134" s="962"/>
      <c r="Z134" s="962"/>
      <c r="AA134" s="962"/>
      <c r="AB134" s="962"/>
      <c r="AC134" s="962"/>
      <c r="AD134" s="962"/>
      <c r="AE134" s="962"/>
      <c r="AF134" s="962"/>
      <c r="AG134" s="962"/>
      <c r="AH134" s="962"/>
      <c r="AI134" s="962"/>
      <c r="AJ134" s="962"/>
      <c r="AK134" s="962"/>
      <c r="AL134" s="962"/>
      <c r="AM134" s="962"/>
      <c r="AN134" s="962"/>
      <c r="AO134" s="962"/>
      <c r="AP134" s="962"/>
      <c r="AQ134" s="962"/>
      <c r="AR134" s="962"/>
      <c r="AS134" s="962"/>
      <c r="AT134" s="962"/>
      <c r="AU134" s="962"/>
      <c r="AV134" s="962"/>
      <c r="AW134" s="962"/>
      <c r="AX134" s="962"/>
      <c r="AY134" s="962"/>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248</v>
      </c>
      <c r="BS134" s="1971" t="s">
        <v>249</v>
      </c>
      <c r="BT134" s="2017"/>
      <c r="BU134" s="2017"/>
      <c r="BV134" s="2017"/>
      <c r="BW134" s="2017"/>
      <c r="BX134" s="2017"/>
      <c r="BY134" s="1882"/>
      <c r="BZ134" s="1882"/>
      <c r="CA134" s="1882"/>
      <c r="CB134" s="1882"/>
      <c r="CC134" s="1882"/>
      <c r="CD134" s="1882"/>
      <c r="CE134" s="1882"/>
      <c r="CF134" s="1882"/>
      <c r="CG134" s="1882"/>
      <c r="CH134" s="1882"/>
      <c r="CI134" s="1882"/>
      <c r="CJ134" s="1882"/>
      <c r="CK134" s="1882"/>
      <c r="CL134" s="1882"/>
      <c r="CM134" s="1882"/>
      <c r="CN134" s="1882"/>
      <c r="CO134" s="1882"/>
      <c r="CP134" s="1882"/>
      <c r="CQ134" s="1882"/>
      <c r="CR134" s="1882"/>
      <c r="CS134" s="1882"/>
      <c r="CT134" s="1882"/>
      <c r="CU134" s="1882"/>
      <c r="CV134" s="1882"/>
      <c r="CW134" s="1882"/>
      <c r="CX134" s="1882"/>
      <c r="CY134" s="1882"/>
      <c r="CZ134" s="1882"/>
    </row>
    <row r="135" spans="1:104" s="807" customFormat="1" ht="15" customHeight="1" x14ac:dyDescent="0.2">
      <c r="A135" s="2499" t="s">
        <v>45</v>
      </c>
      <c r="B135" s="1766" t="s">
        <v>44</v>
      </c>
      <c r="C135" s="1718">
        <v>62.636250152155959</v>
      </c>
      <c r="D135" s="1719">
        <v>53.134644173712346</v>
      </c>
      <c r="E135" s="1719">
        <v>63.293079301678745</v>
      </c>
      <c r="F135" s="1719">
        <v>44.596458256645292</v>
      </c>
      <c r="G135" s="1720">
        <v>54.969264068775303</v>
      </c>
      <c r="H135" s="1721">
        <v>67.964848231086023</v>
      </c>
      <c r="I135" s="1719">
        <v>64.304104102861459</v>
      </c>
      <c r="J135" s="1719">
        <v>56.810786238404773</v>
      </c>
      <c r="K135" s="1719">
        <v>56.573550801929542</v>
      </c>
      <c r="L135" s="1722">
        <v>64.780979670402729</v>
      </c>
      <c r="M135" s="1723">
        <v>10.142841045851409</v>
      </c>
      <c r="N135" s="1719">
        <v>6.4450347513399047</v>
      </c>
      <c r="O135" s="1719">
        <v>6.4666583806281821</v>
      </c>
      <c r="P135" s="1719">
        <v>13.365965216002252</v>
      </c>
      <c r="Q135" s="1720">
        <v>13.380801511993399</v>
      </c>
      <c r="R135" s="1721">
        <v>81.85010141997499</v>
      </c>
      <c r="S135" s="1929">
        <v>37.671394424923491</v>
      </c>
      <c r="T135" s="962"/>
      <c r="U135" s="962"/>
      <c r="V135" s="962"/>
      <c r="W135" s="962"/>
      <c r="X135" s="962"/>
      <c r="Y135" s="962"/>
      <c r="Z135" s="962"/>
      <c r="AA135" s="962"/>
      <c r="AB135" s="962"/>
      <c r="AC135" s="962"/>
      <c r="AD135" s="962"/>
      <c r="AE135" s="962"/>
      <c r="AF135" s="962"/>
      <c r="AG135" s="962"/>
      <c r="AH135" s="962"/>
      <c r="AI135" s="962"/>
      <c r="AJ135" s="962"/>
      <c r="AK135" s="962"/>
      <c r="AL135" s="962"/>
      <c r="AM135" s="962"/>
      <c r="AN135" s="962"/>
      <c r="AO135" s="962"/>
      <c r="AP135" s="962"/>
      <c r="AQ135" s="962"/>
      <c r="AR135" s="962"/>
      <c r="AS135" s="962"/>
      <c r="AT135" s="962"/>
      <c r="AU135" s="962"/>
      <c r="AV135" s="962"/>
      <c r="AW135" s="962"/>
      <c r="AX135" s="962"/>
      <c r="AY135" s="962"/>
      <c r="AZ135" s="240"/>
      <c r="BA135" s="2411" t="s">
        <v>45</v>
      </c>
      <c r="BB135" s="172" t="s">
        <v>44</v>
      </c>
      <c r="BC135" s="1483" t="s">
        <v>35</v>
      </c>
      <c r="BD135" s="1502" t="s">
        <v>35</v>
      </c>
      <c r="BE135" s="1502" t="s">
        <v>35</v>
      </c>
      <c r="BF135" s="1502" t="s">
        <v>35</v>
      </c>
      <c r="BG135" s="1522" t="s">
        <v>35</v>
      </c>
      <c r="BH135" s="1542" t="s">
        <v>35</v>
      </c>
      <c r="BI135" s="1502" t="s">
        <v>35</v>
      </c>
      <c r="BJ135" s="1502" t="s">
        <v>35</v>
      </c>
      <c r="BK135" s="1502" t="s">
        <v>35</v>
      </c>
      <c r="BL135" s="1522" t="s">
        <v>35</v>
      </c>
      <c r="BM135" s="1542" t="s">
        <v>35</v>
      </c>
      <c r="BN135" s="1502" t="s">
        <v>35</v>
      </c>
      <c r="BO135" s="1502" t="s">
        <v>35</v>
      </c>
      <c r="BP135" s="1502" t="s">
        <v>35</v>
      </c>
      <c r="BQ135" s="1522" t="s">
        <v>35</v>
      </c>
      <c r="BR135" s="1542" t="s">
        <v>35</v>
      </c>
      <c r="BS135" s="1972" t="s">
        <v>35</v>
      </c>
      <c r="BT135" s="2018"/>
      <c r="BU135" s="2018"/>
      <c r="BV135" s="2018"/>
      <c r="BW135" s="2018"/>
      <c r="BX135" s="2018"/>
      <c r="BY135" s="1883"/>
      <c r="BZ135" s="1883"/>
      <c r="CA135" s="1883"/>
      <c r="CB135" s="1883"/>
      <c r="CC135" s="1883"/>
      <c r="CD135" s="1883"/>
      <c r="CE135" s="1883"/>
      <c r="CF135" s="1883"/>
      <c r="CG135" s="1883"/>
      <c r="CH135" s="1883"/>
      <c r="CI135" s="1883"/>
      <c r="CJ135" s="1883"/>
      <c r="CK135" s="1883"/>
      <c r="CL135" s="1883"/>
      <c r="CM135" s="1883"/>
      <c r="CN135" s="1883"/>
      <c r="CO135" s="1883"/>
      <c r="CP135" s="1883"/>
      <c r="CQ135" s="1883"/>
      <c r="CR135" s="1883"/>
      <c r="CS135" s="1883"/>
      <c r="CT135" s="1883"/>
      <c r="CU135" s="1883"/>
      <c r="CV135" s="1883"/>
      <c r="CW135" s="1883"/>
      <c r="CX135" s="1883"/>
      <c r="CY135" s="1883"/>
      <c r="CZ135" s="1883"/>
    </row>
    <row r="136" spans="1:104" s="807" customFormat="1" ht="15" customHeight="1" x14ac:dyDescent="0.2">
      <c r="A136" s="2468"/>
      <c r="B136" s="1767" t="s">
        <v>43</v>
      </c>
      <c r="C136" s="1724">
        <v>30.858204995804229</v>
      </c>
      <c r="D136" s="1725">
        <v>36.503955643039497</v>
      </c>
      <c r="E136" s="1725">
        <v>27.094084989920788</v>
      </c>
      <c r="F136" s="1725">
        <v>42.026927906857608</v>
      </c>
      <c r="G136" s="1726">
        <v>34.054507784584857</v>
      </c>
      <c r="H136" s="1727">
        <v>27.286575311646168</v>
      </c>
      <c r="I136" s="1725">
        <v>28.217551724599776</v>
      </c>
      <c r="J136" s="1725">
        <v>32.746250892594048</v>
      </c>
      <c r="K136" s="1725">
        <v>32.080761637765036</v>
      </c>
      <c r="L136" s="1728">
        <v>27.996935197549387</v>
      </c>
      <c r="M136" s="1729">
        <v>67.645800446549032</v>
      </c>
      <c r="N136" s="1725">
        <v>69.539012813974992</v>
      </c>
      <c r="O136" s="1725">
        <v>70.771335879317277</v>
      </c>
      <c r="P136" s="1725">
        <v>66.522740858610717</v>
      </c>
      <c r="Q136" s="1726">
        <v>60.999671680958492</v>
      </c>
      <c r="R136" s="1727">
        <v>16.564677629421396</v>
      </c>
      <c r="S136" s="1930">
        <v>46.231510739185296</v>
      </c>
      <c r="T136" s="962"/>
      <c r="U136" s="962"/>
      <c r="V136" s="962"/>
      <c r="W136" s="962"/>
      <c r="X136" s="962"/>
      <c r="Y136" s="962"/>
      <c r="Z136" s="962"/>
      <c r="AA136" s="962"/>
      <c r="AB136" s="962"/>
      <c r="AC136" s="962"/>
      <c r="AD136" s="962"/>
      <c r="AE136" s="962"/>
      <c r="AF136" s="962"/>
      <c r="AG136" s="962"/>
      <c r="AH136" s="962"/>
      <c r="AI136" s="962"/>
      <c r="AJ136" s="962"/>
      <c r="AK136" s="962"/>
      <c r="AL136" s="962"/>
      <c r="AM136" s="962"/>
      <c r="AN136" s="962"/>
      <c r="AO136" s="962"/>
      <c r="AP136" s="962"/>
      <c r="AQ136" s="962"/>
      <c r="AR136" s="962"/>
      <c r="AS136" s="962"/>
      <c r="AT136" s="962"/>
      <c r="AU136" s="962"/>
      <c r="AV136" s="962"/>
      <c r="AW136" s="962"/>
      <c r="AX136" s="962"/>
      <c r="AY136" s="962"/>
      <c r="AZ136" s="240"/>
      <c r="BA136" s="2368"/>
      <c r="BB136" s="173" t="s">
        <v>43</v>
      </c>
      <c r="BC136" s="1484" t="s">
        <v>35</v>
      </c>
      <c r="BD136" s="1503" t="s">
        <v>35</v>
      </c>
      <c r="BE136" s="1503" t="s">
        <v>35</v>
      </c>
      <c r="BF136" s="1503" t="s">
        <v>35</v>
      </c>
      <c r="BG136" s="1523" t="s">
        <v>35</v>
      </c>
      <c r="BH136" s="1543" t="s">
        <v>35</v>
      </c>
      <c r="BI136" s="1503" t="s">
        <v>35</v>
      </c>
      <c r="BJ136" s="1503" t="s">
        <v>35</v>
      </c>
      <c r="BK136" s="1503" t="s">
        <v>35</v>
      </c>
      <c r="BL136" s="1523" t="s">
        <v>35</v>
      </c>
      <c r="BM136" s="1543" t="s">
        <v>35</v>
      </c>
      <c r="BN136" s="1503" t="s">
        <v>35</v>
      </c>
      <c r="BO136" s="1503" t="s">
        <v>35</v>
      </c>
      <c r="BP136" s="1503" t="s">
        <v>35</v>
      </c>
      <c r="BQ136" s="1523" t="s">
        <v>35</v>
      </c>
      <c r="BR136" s="1543" t="s">
        <v>35</v>
      </c>
      <c r="BS136" s="1973" t="s">
        <v>35</v>
      </c>
      <c r="BT136" s="2019"/>
      <c r="BU136" s="2019"/>
      <c r="BV136" s="2019"/>
      <c r="BW136" s="2019"/>
      <c r="BX136" s="2019"/>
      <c r="BY136" s="1884"/>
      <c r="BZ136" s="1884"/>
      <c r="CA136" s="1884"/>
      <c r="CB136" s="1884"/>
      <c r="CC136" s="1884"/>
      <c r="CD136" s="1884"/>
      <c r="CE136" s="1884"/>
      <c r="CF136" s="1884"/>
      <c r="CG136" s="1884"/>
      <c r="CH136" s="1884"/>
      <c r="CI136" s="1884"/>
      <c r="CJ136" s="1884"/>
      <c r="CK136" s="1884"/>
      <c r="CL136" s="1884"/>
      <c r="CM136" s="1884"/>
      <c r="CN136" s="1884"/>
      <c r="CO136" s="1884"/>
      <c r="CP136" s="1884"/>
      <c r="CQ136" s="1884"/>
      <c r="CR136" s="1884"/>
      <c r="CS136" s="1884"/>
      <c r="CT136" s="1884"/>
      <c r="CU136" s="1884"/>
      <c r="CV136" s="1884"/>
      <c r="CW136" s="1884"/>
      <c r="CX136" s="1884"/>
      <c r="CY136" s="1884"/>
      <c r="CZ136" s="1884"/>
    </row>
    <row r="137" spans="1:104" s="807" customFormat="1" ht="15" customHeight="1" x14ac:dyDescent="0.2">
      <c r="A137" s="2468"/>
      <c r="B137" s="1767" t="s">
        <v>42</v>
      </c>
      <c r="C137" s="1724">
        <v>5.8999216880183782</v>
      </c>
      <c r="D137" s="1725">
        <v>10.039383616793472</v>
      </c>
      <c r="E137" s="1725">
        <v>9.4103845475857106</v>
      </c>
      <c r="F137" s="1725">
        <v>13.167480914615041</v>
      </c>
      <c r="G137" s="1726">
        <v>10.692866547675962</v>
      </c>
      <c r="H137" s="1727">
        <v>4.4319669632417282</v>
      </c>
      <c r="I137" s="1725">
        <v>7.3081326961398654</v>
      </c>
      <c r="J137" s="1725">
        <v>9.9245419333233649</v>
      </c>
      <c r="K137" s="1725">
        <v>11.194173211073487</v>
      </c>
      <c r="L137" s="1728">
        <v>6.8418690579988546</v>
      </c>
      <c r="M137" s="1729">
        <v>20.105038076656932</v>
      </c>
      <c r="N137" s="1725">
        <v>23.612570856717323</v>
      </c>
      <c r="O137" s="1725">
        <v>22.622382208866615</v>
      </c>
      <c r="P137" s="1725">
        <v>19.909564252404831</v>
      </c>
      <c r="Q137" s="1726">
        <v>25.619526807048121</v>
      </c>
      <c r="R137" s="1727">
        <v>1.5593010147089887</v>
      </c>
      <c r="S137" s="1930">
        <v>15.566272666108521</v>
      </c>
      <c r="T137" s="962"/>
      <c r="U137" s="962"/>
      <c r="V137" s="962"/>
      <c r="W137" s="962"/>
      <c r="X137" s="962"/>
      <c r="Y137" s="962"/>
      <c r="Z137" s="962"/>
      <c r="AA137" s="962"/>
      <c r="AB137" s="962"/>
      <c r="AC137" s="962"/>
      <c r="AD137" s="962"/>
      <c r="AE137" s="962"/>
      <c r="AF137" s="962"/>
      <c r="AG137" s="962"/>
      <c r="AH137" s="962"/>
      <c r="AI137" s="962"/>
      <c r="AJ137" s="962"/>
      <c r="AK137" s="962"/>
      <c r="AL137" s="962"/>
      <c r="AM137" s="962"/>
      <c r="AN137" s="962"/>
      <c r="AO137" s="962"/>
      <c r="AP137" s="962"/>
      <c r="AQ137" s="962"/>
      <c r="AR137" s="962"/>
      <c r="AS137" s="962"/>
      <c r="AT137" s="962"/>
      <c r="AU137" s="962"/>
      <c r="AV137" s="962"/>
      <c r="AW137" s="962"/>
      <c r="AX137" s="962"/>
      <c r="AY137" s="962"/>
      <c r="AZ137" s="240"/>
      <c r="BA137" s="2368"/>
      <c r="BB137" s="173" t="s">
        <v>42</v>
      </c>
      <c r="BC137" s="1484" t="s">
        <v>35</v>
      </c>
      <c r="BD137" s="1503" t="s">
        <v>35</v>
      </c>
      <c r="BE137" s="1503" t="s">
        <v>35</v>
      </c>
      <c r="BF137" s="1503" t="s">
        <v>35</v>
      </c>
      <c r="BG137" s="1523" t="s">
        <v>35</v>
      </c>
      <c r="BH137" s="1543" t="s">
        <v>35</v>
      </c>
      <c r="BI137" s="1503" t="s">
        <v>35</v>
      </c>
      <c r="BJ137" s="1503" t="s">
        <v>35</v>
      </c>
      <c r="BK137" s="1503" t="s">
        <v>35</v>
      </c>
      <c r="BL137" s="1523" t="s">
        <v>35</v>
      </c>
      <c r="BM137" s="1543" t="s">
        <v>35</v>
      </c>
      <c r="BN137" s="1503" t="s">
        <v>35</v>
      </c>
      <c r="BO137" s="1503" t="s">
        <v>35</v>
      </c>
      <c r="BP137" s="1503" t="s">
        <v>35</v>
      </c>
      <c r="BQ137" s="1523" t="s">
        <v>35</v>
      </c>
      <c r="BR137" s="1543" t="s">
        <v>35</v>
      </c>
      <c r="BS137" s="1973" t="s">
        <v>35</v>
      </c>
      <c r="BT137" s="2019"/>
      <c r="BU137" s="2019"/>
      <c r="BV137" s="2019"/>
      <c r="BW137" s="2019"/>
      <c r="BX137" s="2019"/>
      <c r="BY137" s="1884"/>
      <c r="BZ137" s="1884"/>
      <c r="CA137" s="1884"/>
      <c r="CB137" s="1884"/>
      <c r="CC137" s="1884"/>
      <c r="CD137" s="1884"/>
      <c r="CE137" s="1884"/>
      <c r="CF137" s="1884"/>
      <c r="CG137" s="1884"/>
      <c r="CH137" s="1884"/>
      <c r="CI137" s="1884"/>
      <c r="CJ137" s="1884"/>
      <c r="CK137" s="1884"/>
      <c r="CL137" s="1884"/>
      <c r="CM137" s="1884"/>
      <c r="CN137" s="1884"/>
      <c r="CO137" s="1884"/>
      <c r="CP137" s="1884"/>
      <c r="CQ137" s="1884"/>
      <c r="CR137" s="1884"/>
      <c r="CS137" s="1884"/>
      <c r="CT137" s="1884"/>
      <c r="CU137" s="1884"/>
      <c r="CV137" s="1884"/>
      <c r="CW137" s="1884"/>
      <c r="CX137" s="1884"/>
      <c r="CY137" s="1884"/>
      <c r="CZ137" s="1884"/>
    </row>
    <row r="138" spans="1:104" s="807" customFormat="1" ht="15" customHeight="1" x14ac:dyDescent="0.2">
      <c r="A138" s="2468"/>
      <c r="B138" s="1767" t="s">
        <v>41</v>
      </c>
      <c r="C138" s="1724">
        <v>0.56786422603989672</v>
      </c>
      <c r="D138" s="1725">
        <v>0.32201656645464199</v>
      </c>
      <c r="E138" s="1725">
        <v>0.20245116081470207</v>
      </c>
      <c r="F138" s="1725">
        <v>0.20913292188206026</v>
      </c>
      <c r="G138" s="1726">
        <v>0.28336159896372631</v>
      </c>
      <c r="H138" s="1727">
        <v>0.31660949402607991</v>
      </c>
      <c r="I138" s="1725">
        <v>0.17021147639906406</v>
      </c>
      <c r="J138" s="1725">
        <v>0.51842093567785197</v>
      </c>
      <c r="K138" s="1725">
        <v>0.15151434923214555</v>
      </c>
      <c r="L138" s="1728">
        <v>0.38021607404902946</v>
      </c>
      <c r="M138" s="1729">
        <v>1.8811018514880578</v>
      </c>
      <c r="N138" s="1725">
        <v>0.40338157796777996</v>
      </c>
      <c r="O138" s="1725">
        <v>0.13962353118799781</v>
      </c>
      <c r="P138" s="1725">
        <v>0.20172967298211505</v>
      </c>
      <c r="Q138" s="1726">
        <v>0</v>
      </c>
      <c r="R138" s="1727">
        <v>2.5919935894458269E-2</v>
      </c>
      <c r="S138" s="1930">
        <v>0.51805475743277274</v>
      </c>
      <c r="T138" s="962"/>
      <c r="U138" s="962"/>
      <c r="V138" s="962"/>
      <c r="W138" s="962"/>
      <c r="X138" s="962"/>
      <c r="Y138" s="962"/>
      <c r="Z138" s="962"/>
      <c r="AA138" s="962"/>
      <c r="AB138" s="962"/>
      <c r="AC138" s="962"/>
      <c r="AD138" s="962"/>
      <c r="AE138" s="962"/>
      <c r="AF138" s="962"/>
      <c r="AG138" s="962"/>
      <c r="AH138" s="962"/>
      <c r="AI138" s="962"/>
      <c r="AJ138" s="962"/>
      <c r="AK138" s="962"/>
      <c r="AL138" s="962"/>
      <c r="AM138" s="962"/>
      <c r="AN138" s="962"/>
      <c r="AO138" s="962"/>
      <c r="AP138" s="962"/>
      <c r="AQ138" s="962"/>
      <c r="AR138" s="962"/>
      <c r="AS138" s="962"/>
      <c r="AT138" s="962"/>
      <c r="AU138" s="962"/>
      <c r="AV138" s="962"/>
      <c r="AW138" s="962"/>
      <c r="AX138" s="962"/>
      <c r="AY138" s="962"/>
      <c r="AZ138" s="240"/>
      <c r="BA138" s="2368"/>
      <c r="BB138" s="173" t="s">
        <v>41</v>
      </c>
      <c r="BC138" s="1484" t="s">
        <v>35</v>
      </c>
      <c r="BD138" s="1503" t="s">
        <v>35</v>
      </c>
      <c r="BE138" s="1503" t="s">
        <v>35</v>
      </c>
      <c r="BF138" s="1503" t="s">
        <v>35</v>
      </c>
      <c r="BG138" s="1523" t="s">
        <v>35</v>
      </c>
      <c r="BH138" s="1543" t="s">
        <v>35</v>
      </c>
      <c r="BI138" s="1503" t="s">
        <v>35</v>
      </c>
      <c r="BJ138" s="1503" t="s">
        <v>35</v>
      </c>
      <c r="BK138" s="1503" t="s">
        <v>35</v>
      </c>
      <c r="BL138" s="1523" t="s">
        <v>35</v>
      </c>
      <c r="BM138" s="1543" t="s">
        <v>35</v>
      </c>
      <c r="BN138" s="1503" t="s">
        <v>35</v>
      </c>
      <c r="BO138" s="1503" t="s">
        <v>35</v>
      </c>
      <c r="BP138" s="1503" t="s">
        <v>35</v>
      </c>
      <c r="BQ138" s="1523" t="s">
        <v>35</v>
      </c>
      <c r="BR138" s="1543" t="s">
        <v>35</v>
      </c>
      <c r="BS138" s="1973" t="s">
        <v>35</v>
      </c>
      <c r="BT138" s="2019"/>
      <c r="BU138" s="2019"/>
      <c r="BV138" s="2019"/>
      <c r="BW138" s="2019"/>
      <c r="BX138" s="2019"/>
      <c r="BY138" s="1884"/>
      <c r="BZ138" s="1884"/>
      <c r="CA138" s="1884"/>
      <c r="CB138" s="1884"/>
      <c r="CC138" s="1884"/>
      <c r="CD138" s="1884"/>
      <c r="CE138" s="1884"/>
      <c r="CF138" s="1884"/>
      <c r="CG138" s="1884"/>
      <c r="CH138" s="1884"/>
      <c r="CI138" s="1884"/>
      <c r="CJ138" s="1884"/>
      <c r="CK138" s="1884"/>
      <c r="CL138" s="1884"/>
      <c r="CM138" s="1884"/>
      <c r="CN138" s="1884"/>
      <c r="CO138" s="1884"/>
      <c r="CP138" s="1884"/>
      <c r="CQ138" s="1884"/>
      <c r="CR138" s="1884"/>
      <c r="CS138" s="1884"/>
      <c r="CT138" s="1884"/>
      <c r="CU138" s="1884"/>
      <c r="CV138" s="1884"/>
      <c r="CW138" s="1884"/>
      <c r="CX138" s="1884"/>
      <c r="CY138" s="1884"/>
      <c r="CZ138" s="1884"/>
    </row>
    <row r="139" spans="1:104" s="807" customFormat="1" ht="15" customHeight="1" x14ac:dyDescent="0.2">
      <c r="A139" s="2468"/>
      <c r="B139" s="1767" t="s">
        <v>19</v>
      </c>
      <c r="C139" s="1724">
        <v>3.7758937981714376E-2</v>
      </c>
      <c r="D139" s="1725">
        <v>0</v>
      </c>
      <c r="E139" s="1725">
        <v>0</v>
      </c>
      <c r="F139" s="1725">
        <v>0</v>
      </c>
      <c r="G139" s="1726">
        <v>0</v>
      </c>
      <c r="H139" s="1727">
        <v>0</v>
      </c>
      <c r="I139" s="1725">
        <v>0</v>
      </c>
      <c r="J139" s="1725">
        <v>0</v>
      </c>
      <c r="K139" s="1725">
        <v>0</v>
      </c>
      <c r="L139" s="1728">
        <v>0</v>
      </c>
      <c r="M139" s="1729">
        <v>0.22521857945457571</v>
      </c>
      <c r="N139" s="1725">
        <v>0</v>
      </c>
      <c r="O139" s="1725">
        <v>0</v>
      </c>
      <c r="P139" s="1725">
        <v>0</v>
      </c>
      <c r="Q139" s="1726">
        <v>0</v>
      </c>
      <c r="R139" s="1727">
        <v>0</v>
      </c>
      <c r="S139" s="1930">
        <v>1.2767412350391886E-2</v>
      </c>
      <c r="T139" s="962"/>
      <c r="U139" s="962"/>
      <c r="V139" s="962"/>
      <c r="W139" s="962"/>
      <c r="X139" s="962"/>
      <c r="Y139" s="962"/>
      <c r="Z139" s="962"/>
      <c r="AA139" s="962"/>
      <c r="AB139" s="962"/>
      <c r="AC139" s="962"/>
      <c r="AD139" s="962"/>
      <c r="AE139" s="962"/>
      <c r="AF139" s="962"/>
      <c r="AG139" s="962"/>
      <c r="AH139" s="962"/>
      <c r="AI139" s="962"/>
      <c r="AJ139" s="962"/>
      <c r="AK139" s="962"/>
      <c r="AL139" s="962"/>
      <c r="AM139" s="962"/>
      <c r="AN139" s="962"/>
      <c r="AO139" s="962"/>
      <c r="AP139" s="962"/>
      <c r="AQ139" s="962"/>
      <c r="AR139" s="962"/>
      <c r="AS139" s="962"/>
      <c r="AT139" s="962"/>
      <c r="AU139" s="962"/>
      <c r="AV139" s="962"/>
      <c r="AW139" s="962"/>
      <c r="AX139" s="962"/>
      <c r="AY139" s="962"/>
      <c r="AZ139" s="240"/>
      <c r="BA139" s="2368"/>
      <c r="BB139" s="173" t="s">
        <v>19</v>
      </c>
      <c r="BC139" s="1484" t="s">
        <v>35</v>
      </c>
      <c r="BD139" s="1503" t="s">
        <v>35</v>
      </c>
      <c r="BE139" s="1503" t="s">
        <v>35</v>
      </c>
      <c r="BF139" s="1503" t="s">
        <v>35</v>
      </c>
      <c r="BG139" s="1523" t="s">
        <v>35</v>
      </c>
      <c r="BH139" s="1543" t="s">
        <v>35</v>
      </c>
      <c r="BI139" s="1503" t="s">
        <v>35</v>
      </c>
      <c r="BJ139" s="1503" t="s">
        <v>35</v>
      </c>
      <c r="BK139" s="1503" t="s">
        <v>35</v>
      </c>
      <c r="BL139" s="1523" t="s">
        <v>35</v>
      </c>
      <c r="BM139" s="1543" t="s">
        <v>35</v>
      </c>
      <c r="BN139" s="1503" t="s">
        <v>35</v>
      </c>
      <c r="BO139" s="1503" t="s">
        <v>35</v>
      </c>
      <c r="BP139" s="1503" t="s">
        <v>35</v>
      </c>
      <c r="BQ139" s="1523" t="s">
        <v>35</v>
      </c>
      <c r="BR139" s="1543" t="s">
        <v>35</v>
      </c>
      <c r="BS139" s="1973" t="s">
        <v>35</v>
      </c>
      <c r="BT139" s="2019"/>
      <c r="BU139" s="2019"/>
      <c r="BV139" s="2019"/>
      <c r="BW139" s="2019"/>
      <c r="BX139" s="2019"/>
      <c r="BY139" s="1884"/>
      <c r="BZ139" s="1884"/>
      <c r="CA139" s="1884"/>
      <c r="CB139" s="1884"/>
      <c r="CC139" s="1884"/>
      <c r="CD139" s="1884"/>
      <c r="CE139" s="1884"/>
      <c r="CF139" s="1884"/>
      <c r="CG139" s="1884"/>
      <c r="CH139" s="1884"/>
      <c r="CI139" s="1884"/>
      <c r="CJ139" s="1884"/>
      <c r="CK139" s="1884"/>
      <c r="CL139" s="1884"/>
      <c r="CM139" s="1884"/>
      <c r="CN139" s="1884"/>
      <c r="CO139" s="1884"/>
      <c r="CP139" s="1884"/>
      <c r="CQ139" s="1884"/>
      <c r="CR139" s="1884"/>
      <c r="CS139" s="1884"/>
      <c r="CT139" s="1884"/>
      <c r="CU139" s="1884"/>
      <c r="CV139" s="1884"/>
      <c r="CW139" s="1884"/>
      <c r="CX139" s="1884"/>
      <c r="CY139" s="1884"/>
      <c r="CZ139" s="1884"/>
    </row>
    <row r="140" spans="1:104" s="130" customFormat="1" ht="15" customHeight="1" x14ac:dyDescent="0.2">
      <c r="A140" s="2323" t="s">
        <v>107</v>
      </c>
      <c r="B140" s="300" t="s">
        <v>64</v>
      </c>
      <c r="C140" s="1419" t="s">
        <v>35</v>
      </c>
      <c r="D140" s="1429" t="s">
        <v>35</v>
      </c>
      <c r="E140" s="1429" t="s">
        <v>35</v>
      </c>
      <c r="F140" s="1429" t="s">
        <v>35</v>
      </c>
      <c r="G140" s="1439" t="s">
        <v>35</v>
      </c>
      <c r="H140" s="1449" t="s">
        <v>35</v>
      </c>
      <c r="I140" s="1429" t="s">
        <v>35</v>
      </c>
      <c r="J140" s="1429" t="s">
        <v>35</v>
      </c>
      <c r="K140" s="1429" t="s">
        <v>35</v>
      </c>
      <c r="L140" s="1459" t="s">
        <v>35</v>
      </c>
      <c r="M140" s="1466" t="s">
        <v>35</v>
      </c>
      <c r="N140" s="1429" t="s">
        <v>35</v>
      </c>
      <c r="O140" s="1429" t="s">
        <v>35</v>
      </c>
      <c r="P140" s="1429" t="s">
        <v>35</v>
      </c>
      <c r="Q140" s="1439" t="s">
        <v>35</v>
      </c>
      <c r="R140" s="1449" t="s">
        <v>35</v>
      </c>
      <c r="S140" s="1931" t="s">
        <v>35</v>
      </c>
      <c r="T140" s="1952"/>
      <c r="U140" s="1952"/>
      <c r="V140" s="1952"/>
      <c r="W140" s="1952"/>
      <c r="X140" s="1952"/>
      <c r="Y140" s="1862"/>
      <c r="Z140" s="1862"/>
      <c r="AA140" s="1862"/>
      <c r="AB140" s="1862"/>
      <c r="AC140" s="1862"/>
      <c r="AD140" s="1862"/>
      <c r="AE140" s="1862"/>
      <c r="AF140" s="1862"/>
      <c r="AG140" s="1862"/>
      <c r="AH140" s="1862"/>
      <c r="AI140" s="1862"/>
      <c r="AJ140" s="1862"/>
      <c r="AK140" s="1862"/>
      <c r="AL140" s="1862"/>
      <c r="AM140" s="1862"/>
      <c r="AN140" s="1862"/>
      <c r="AO140" s="1862"/>
      <c r="AP140" s="1862"/>
      <c r="AQ140" s="1862"/>
      <c r="AR140" s="1862"/>
      <c r="AS140" s="1862"/>
      <c r="AT140" s="1862"/>
      <c r="AU140" s="1862"/>
      <c r="AV140" s="1862"/>
      <c r="AW140" s="1862"/>
      <c r="AX140" s="1862"/>
      <c r="AY140" s="1862"/>
      <c r="AZ140" s="239"/>
      <c r="BA140" s="2368" t="s">
        <v>107</v>
      </c>
      <c r="BB140" s="173" t="s">
        <v>64</v>
      </c>
      <c r="BC140" s="1484" t="s">
        <v>35</v>
      </c>
      <c r="BD140" s="1503" t="s">
        <v>35</v>
      </c>
      <c r="BE140" s="1503" t="s">
        <v>35</v>
      </c>
      <c r="BF140" s="1503" t="s">
        <v>35</v>
      </c>
      <c r="BG140" s="1523" t="s">
        <v>35</v>
      </c>
      <c r="BH140" s="1543" t="s">
        <v>35</v>
      </c>
      <c r="BI140" s="1503" t="s">
        <v>35</v>
      </c>
      <c r="BJ140" s="1503" t="s">
        <v>35</v>
      </c>
      <c r="BK140" s="1503" t="s">
        <v>35</v>
      </c>
      <c r="BL140" s="1523" t="s">
        <v>35</v>
      </c>
      <c r="BM140" s="1543" t="s">
        <v>35</v>
      </c>
      <c r="BN140" s="1503" t="s">
        <v>35</v>
      </c>
      <c r="BO140" s="1503" t="s">
        <v>35</v>
      </c>
      <c r="BP140" s="1503" t="s">
        <v>35</v>
      </c>
      <c r="BQ140" s="1523" t="s">
        <v>35</v>
      </c>
      <c r="BR140" s="1543" t="s">
        <v>35</v>
      </c>
      <c r="BS140" s="1973" t="s">
        <v>35</v>
      </c>
      <c r="BT140" s="2019"/>
      <c r="BU140" s="2019"/>
      <c r="BV140" s="2019"/>
      <c r="BW140" s="2019"/>
      <c r="BX140" s="2019"/>
      <c r="BY140" s="1884"/>
      <c r="BZ140" s="1884"/>
      <c r="CA140" s="1884"/>
      <c r="CB140" s="1884"/>
      <c r="CC140" s="1884"/>
      <c r="CD140" s="1884"/>
      <c r="CE140" s="1884"/>
      <c r="CF140" s="1884"/>
      <c r="CG140" s="1884"/>
      <c r="CH140" s="1884"/>
      <c r="CI140" s="1884"/>
      <c r="CJ140" s="1884"/>
      <c r="CK140" s="1884"/>
      <c r="CL140" s="1884"/>
      <c r="CM140" s="1884"/>
      <c r="CN140" s="1884"/>
      <c r="CO140" s="1884"/>
      <c r="CP140" s="1884"/>
      <c r="CQ140" s="1884"/>
      <c r="CR140" s="1884"/>
      <c r="CS140" s="1884"/>
      <c r="CT140" s="1884"/>
      <c r="CU140" s="1884"/>
      <c r="CV140" s="1884"/>
      <c r="CW140" s="1884"/>
      <c r="CX140" s="1884"/>
      <c r="CY140" s="1884"/>
      <c r="CZ140" s="1884"/>
    </row>
    <row r="141" spans="1:104" s="130" customFormat="1" ht="15" customHeight="1" x14ac:dyDescent="0.2">
      <c r="A141" s="2323"/>
      <c r="B141" s="300" t="s">
        <v>65</v>
      </c>
      <c r="C141" s="1419" t="s">
        <v>35</v>
      </c>
      <c r="D141" s="1429" t="s">
        <v>35</v>
      </c>
      <c r="E141" s="1429" t="s">
        <v>35</v>
      </c>
      <c r="F141" s="1429" t="s">
        <v>35</v>
      </c>
      <c r="G141" s="1439" t="s">
        <v>35</v>
      </c>
      <c r="H141" s="1449" t="s">
        <v>35</v>
      </c>
      <c r="I141" s="1429" t="s">
        <v>35</v>
      </c>
      <c r="J141" s="1429" t="s">
        <v>35</v>
      </c>
      <c r="K141" s="1429" t="s">
        <v>35</v>
      </c>
      <c r="L141" s="1459" t="s">
        <v>35</v>
      </c>
      <c r="M141" s="1466" t="s">
        <v>35</v>
      </c>
      <c r="N141" s="1429" t="s">
        <v>35</v>
      </c>
      <c r="O141" s="1429" t="s">
        <v>35</v>
      </c>
      <c r="P141" s="1429" t="s">
        <v>35</v>
      </c>
      <c r="Q141" s="1439" t="s">
        <v>35</v>
      </c>
      <c r="R141" s="1449" t="s">
        <v>35</v>
      </c>
      <c r="S141" s="1931" t="s">
        <v>35</v>
      </c>
      <c r="T141" s="1952"/>
      <c r="U141" s="1952"/>
      <c r="V141" s="1952"/>
      <c r="W141" s="1952"/>
      <c r="X141" s="1952"/>
      <c r="Y141" s="1862"/>
      <c r="Z141" s="1862"/>
      <c r="AA141" s="1862"/>
      <c r="AB141" s="1862"/>
      <c r="AC141" s="1862"/>
      <c r="AD141" s="1862"/>
      <c r="AE141" s="1862"/>
      <c r="AF141" s="1862"/>
      <c r="AG141" s="1862"/>
      <c r="AH141" s="1862"/>
      <c r="AI141" s="1862"/>
      <c r="AJ141" s="1862"/>
      <c r="AK141" s="1862"/>
      <c r="AL141" s="1862"/>
      <c r="AM141" s="1862"/>
      <c r="AN141" s="1862"/>
      <c r="AO141" s="1862"/>
      <c r="AP141" s="1862"/>
      <c r="AQ141" s="1862"/>
      <c r="AR141" s="1862"/>
      <c r="AS141" s="1862"/>
      <c r="AT141" s="1862"/>
      <c r="AU141" s="1862"/>
      <c r="AV141" s="1862"/>
      <c r="AW141" s="1862"/>
      <c r="AX141" s="1862"/>
      <c r="AY141" s="1862"/>
      <c r="AZ141" s="239"/>
      <c r="BA141" s="2368"/>
      <c r="BB141" s="173" t="s">
        <v>65</v>
      </c>
      <c r="BC141" s="1484" t="s">
        <v>35</v>
      </c>
      <c r="BD141" s="1503" t="s">
        <v>35</v>
      </c>
      <c r="BE141" s="1503" t="s">
        <v>35</v>
      </c>
      <c r="BF141" s="1503" t="s">
        <v>35</v>
      </c>
      <c r="BG141" s="1523" t="s">
        <v>35</v>
      </c>
      <c r="BH141" s="1543" t="s">
        <v>35</v>
      </c>
      <c r="BI141" s="1503" t="s">
        <v>35</v>
      </c>
      <c r="BJ141" s="1503" t="s">
        <v>35</v>
      </c>
      <c r="BK141" s="1503" t="s">
        <v>35</v>
      </c>
      <c r="BL141" s="1523" t="s">
        <v>35</v>
      </c>
      <c r="BM141" s="1543" t="s">
        <v>35</v>
      </c>
      <c r="BN141" s="1503" t="s">
        <v>35</v>
      </c>
      <c r="BO141" s="1503" t="s">
        <v>35</v>
      </c>
      <c r="BP141" s="1503" t="s">
        <v>35</v>
      </c>
      <c r="BQ141" s="1523" t="s">
        <v>35</v>
      </c>
      <c r="BR141" s="1543" t="s">
        <v>35</v>
      </c>
      <c r="BS141" s="1973" t="s">
        <v>35</v>
      </c>
      <c r="BT141" s="2019"/>
      <c r="BU141" s="2019"/>
      <c r="BV141" s="2019"/>
      <c r="BW141" s="2019"/>
      <c r="BX141" s="2019"/>
      <c r="BY141" s="1884"/>
      <c r="BZ141" s="1884"/>
      <c r="CA141" s="1884"/>
      <c r="CB141" s="1884"/>
      <c r="CC141" s="1884"/>
      <c r="CD141" s="1884"/>
      <c r="CE141" s="1884"/>
      <c r="CF141" s="1884"/>
      <c r="CG141" s="1884"/>
      <c r="CH141" s="1884"/>
      <c r="CI141" s="1884"/>
      <c r="CJ141" s="1884"/>
      <c r="CK141" s="1884"/>
      <c r="CL141" s="1884"/>
      <c r="CM141" s="1884"/>
      <c r="CN141" s="1884"/>
      <c r="CO141" s="1884"/>
      <c r="CP141" s="1884"/>
      <c r="CQ141" s="1884"/>
      <c r="CR141" s="1884"/>
      <c r="CS141" s="1884"/>
      <c r="CT141" s="1884"/>
      <c r="CU141" s="1884"/>
      <c r="CV141" s="1884"/>
      <c r="CW141" s="1884"/>
      <c r="CX141" s="1884"/>
      <c r="CY141" s="1884"/>
      <c r="CZ141" s="1884"/>
    </row>
    <row r="142" spans="1:104" s="130" customFormat="1" ht="15" customHeight="1" x14ac:dyDescent="0.2">
      <c r="A142" s="2323"/>
      <c r="B142" s="300" t="s">
        <v>66</v>
      </c>
      <c r="C142" s="1419" t="s">
        <v>35</v>
      </c>
      <c r="D142" s="1429" t="s">
        <v>35</v>
      </c>
      <c r="E142" s="1429" t="s">
        <v>35</v>
      </c>
      <c r="F142" s="1429" t="s">
        <v>35</v>
      </c>
      <c r="G142" s="1439" t="s">
        <v>35</v>
      </c>
      <c r="H142" s="1449" t="s">
        <v>35</v>
      </c>
      <c r="I142" s="1429" t="s">
        <v>35</v>
      </c>
      <c r="J142" s="1429" t="s">
        <v>35</v>
      </c>
      <c r="K142" s="1429" t="s">
        <v>35</v>
      </c>
      <c r="L142" s="1459" t="s">
        <v>35</v>
      </c>
      <c r="M142" s="1466" t="s">
        <v>35</v>
      </c>
      <c r="N142" s="1429" t="s">
        <v>35</v>
      </c>
      <c r="O142" s="1429" t="s">
        <v>35</v>
      </c>
      <c r="P142" s="1429" t="s">
        <v>35</v>
      </c>
      <c r="Q142" s="1439" t="s">
        <v>35</v>
      </c>
      <c r="R142" s="1449" t="s">
        <v>35</v>
      </c>
      <c r="S142" s="1931" t="s">
        <v>35</v>
      </c>
      <c r="T142" s="1952"/>
      <c r="U142" s="1952"/>
      <c r="V142" s="1952"/>
      <c r="W142" s="1952"/>
      <c r="X142" s="1952"/>
      <c r="Y142" s="1862"/>
      <c r="Z142" s="1862"/>
      <c r="AA142" s="1862"/>
      <c r="AB142" s="1862"/>
      <c r="AC142" s="1862"/>
      <c r="AD142" s="1862"/>
      <c r="AE142" s="1862"/>
      <c r="AF142" s="1862"/>
      <c r="AG142" s="1862"/>
      <c r="AH142" s="1862"/>
      <c r="AI142" s="1862"/>
      <c r="AJ142" s="1862"/>
      <c r="AK142" s="1862"/>
      <c r="AL142" s="1862"/>
      <c r="AM142" s="1862"/>
      <c r="AN142" s="1862"/>
      <c r="AO142" s="1862"/>
      <c r="AP142" s="1862"/>
      <c r="AQ142" s="1862"/>
      <c r="AR142" s="1862"/>
      <c r="AS142" s="1862"/>
      <c r="AT142" s="1862"/>
      <c r="AU142" s="1862"/>
      <c r="AV142" s="1862"/>
      <c r="AW142" s="1862"/>
      <c r="AX142" s="1862"/>
      <c r="AY142" s="1862"/>
      <c r="AZ142" s="239"/>
      <c r="BA142" s="2368"/>
      <c r="BB142" s="173" t="s">
        <v>66</v>
      </c>
      <c r="BC142" s="1484" t="s">
        <v>35</v>
      </c>
      <c r="BD142" s="1503" t="s">
        <v>35</v>
      </c>
      <c r="BE142" s="1503" t="s">
        <v>35</v>
      </c>
      <c r="BF142" s="1503" t="s">
        <v>35</v>
      </c>
      <c r="BG142" s="1523" t="s">
        <v>35</v>
      </c>
      <c r="BH142" s="1543" t="s">
        <v>35</v>
      </c>
      <c r="BI142" s="1503" t="s">
        <v>35</v>
      </c>
      <c r="BJ142" s="1503" t="s">
        <v>35</v>
      </c>
      <c r="BK142" s="1503" t="s">
        <v>35</v>
      </c>
      <c r="BL142" s="1523" t="s">
        <v>35</v>
      </c>
      <c r="BM142" s="1543" t="s">
        <v>35</v>
      </c>
      <c r="BN142" s="1503" t="s">
        <v>35</v>
      </c>
      <c r="BO142" s="1503" t="s">
        <v>35</v>
      </c>
      <c r="BP142" s="1503" t="s">
        <v>35</v>
      </c>
      <c r="BQ142" s="1523" t="s">
        <v>35</v>
      </c>
      <c r="BR142" s="1543" t="s">
        <v>35</v>
      </c>
      <c r="BS142" s="1973" t="s">
        <v>35</v>
      </c>
      <c r="BT142" s="2019"/>
      <c r="BU142" s="2019"/>
      <c r="BV142" s="2019"/>
      <c r="BW142" s="2019"/>
      <c r="BX142" s="2019"/>
      <c r="BY142" s="1884"/>
      <c r="BZ142" s="1884"/>
      <c r="CA142" s="1884"/>
      <c r="CB142" s="1884"/>
      <c r="CC142" s="1884"/>
      <c r="CD142" s="1884"/>
      <c r="CE142" s="1884"/>
      <c r="CF142" s="1884"/>
      <c r="CG142" s="1884"/>
      <c r="CH142" s="1884"/>
      <c r="CI142" s="1884"/>
      <c r="CJ142" s="1884"/>
      <c r="CK142" s="1884"/>
      <c r="CL142" s="1884"/>
      <c r="CM142" s="1884"/>
      <c r="CN142" s="1884"/>
      <c r="CO142" s="1884"/>
      <c r="CP142" s="1884"/>
      <c r="CQ142" s="1884"/>
      <c r="CR142" s="1884"/>
      <c r="CS142" s="1884"/>
      <c r="CT142" s="1884"/>
      <c r="CU142" s="1884"/>
      <c r="CV142" s="1884"/>
      <c r="CW142" s="1884"/>
      <c r="CX142" s="1884"/>
      <c r="CY142" s="1884"/>
      <c r="CZ142" s="1884"/>
    </row>
    <row r="143" spans="1:104" s="130" customFormat="1" ht="15" customHeight="1" x14ac:dyDescent="0.2">
      <c r="A143" s="2323"/>
      <c r="B143" s="300" t="s">
        <v>67</v>
      </c>
      <c r="C143" s="1419" t="s">
        <v>35</v>
      </c>
      <c r="D143" s="1429" t="s">
        <v>35</v>
      </c>
      <c r="E143" s="1429" t="s">
        <v>35</v>
      </c>
      <c r="F143" s="1429" t="s">
        <v>35</v>
      </c>
      <c r="G143" s="1439" t="s">
        <v>35</v>
      </c>
      <c r="H143" s="1449" t="s">
        <v>35</v>
      </c>
      <c r="I143" s="1429" t="s">
        <v>35</v>
      </c>
      <c r="J143" s="1429" t="s">
        <v>35</v>
      </c>
      <c r="K143" s="1429" t="s">
        <v>35</v>
      </c>
      <c r="L143" s="1459" t="s">
        <v>35</v>
      </c>
      <c r="M143" s="1466" t="s">
        <v>35</v>
      </c>
      <c r="N143" s="1429" t="s">
        <v>35</v>
      </c>
      <c r="O143" s="1429" t="s">
        <v>35</v>
      </c>
      <c r="P143" s="1429" t="s">
        <v>35</v>
      </c>
      <c r="Q143" s="1439" t="s">
        <v>35</v>
      </c>
      <c r="R143" s="1449" t="s">
        <v>35</v>
      </c>
      <c r="S143" s="1931" t="s">
        <v>35</v>
      </c>
      <c r="T143" s="1952"/>
      <c r="U143" s="1952"/>
      <c r="V143" s="1952"/>
      <c r="W143" s="1952"/>
      <c r="X143" s="1952"/>
      <c r="Y143" s="1862"/>
      <c r="Z143" s="1862"/>
      <c r="AA143" s="1862"/>
      <c r="AB143" s="1862"/>
      <c r="AC143" s="1862"/>
      <c r="AD143" s="1862"/>
      <c r="AE143" s="1862"/>
      <c r="AF143" s="1862"/>
      <c r="AG143" s="1862"/>
      <c r="AH143" s="1862"/>
      <c r="AI143" s="1862"/>
      <c r="AJ143" s="1862"/>
      <c r="AK143" s="1862"/>
      <c r="AL143" s="1862"/>
      <c r="AM143" s="1862"/>
      <c r="AN143" s="1862"/>
      <c r="AO143" s="1862"/>
      <c r="AP143" s="1862"/>
      <c r="AQ143" s="1862"/>
      <c r="AR143" s="1862"/>
      <c r="AS143" s="1862"/>
      <c r="AT143" s="1862"/>
      <c r="AU143" s="1862"/>
      <c r="AV143" s="1862"/>
      <c r="AW143" s="1862"/>
      <c r="AX143" s="1862"/>
      <c r="AY143" s="1862"/>
      <c r="AZ143" s="239"/>
      <c r="BA143" s="2368"/>
      <c r="BB143" s="173" t="s">
        <v>67</v>
      </c>
      <c r="BC143" s="1484" t="s">
        <v>35</v>
      </c>
      <c r="BD143" s="1503" t="s">
        <v>35</v>
      </c>
      <c r="BE143" s="1503" t="s">
        <v>35</v>
      </c>
      <c r="BF143" s="1503" t="s">
        <v>35</v>
      </c>
      <c r="BG143" s="1523" t="s">
        <v>35</v>
      </c>
      <c r="BH143" s="1543" t="s">
        <v>35</v>
      </c>
      <c r="BI143" s="1503" t="s">
        <v>35</v>
      </c>
      <c r="BJ143" s="1503" t="s">
        <v>35</v>
      </c>
      <c r="BK143" s="1503" t="s">
        <v>35</v>
      </c>
      <c r="BL143" s="1523" t="s">
        <v>35</v>
      </c>
      <c r="BM143" s="1543" t="s">
        <v>35</v>
      </c>
      <c r="BN143" s="1503" t="s">
        <v>35</v>
      </c>
      <c r="BO143" s="1503" t="s">
        <v>35</v>
      </c>
      <c r="BP143" s="1503" t="s">
        <v>35</v>
      </c>
      <c r="BQ143" s="1523" t="s">
        <v>35</v>
      </c>
      <c r="BR143" s="1543" t="s">
        <v>35</v>
      </c>
      <c r="BS143" s="1973" t="s">
        <v>35</v>
      </c>
      <c r="BT143" s="2019"/>
      <c r="BU143" s="2019"/>
      <c r="BV143" s="2019"/>
      <c r="BW143" s="2019"/>
      <c r="BX143" s="2019"/>
      <c r="BY143" s="1884"/>
      <c r="BZ143" s="1884"/>
      <c r="CA143" s="1884"/>
      <c r="CB143" s="1884"/>
      <c r="CC143" s="1884"/>
      <c r="CD143" s="1884"/>
      <c r="CE143" s="1884"/>
      <c r="CF143" s="1884"/>
      <c r="CG143" s="1884"/>
      <c r="CH143" s="1884"/>
      <c r="CI143" s="1884"/>
      <c r="CJ143" s="1884"/>
      <c r="CK143" s="1884"/>
      <c r="CL143" s="1884"/>
      <c r="CM143" s="1884"/>
      <c r="CN143" s="1884"/>
      <c r="CO143" s="1884"/>
      <c r="CP143" s="1884"/>
      <c r="CQ143" s="1884"/>
      <c r="CR143" s="1884"/>
      <c r="CS143" s="1884"/>
      <c r="CT143" s="1884"/>
      <c r="CU143" s="1884"/>
      <c r="CV143" s="1884"/>
      <c r="CW143" s="1884"/>
      <c r="CX143" s="1884"/>
      <c r="CY143" s="1884"/>
      <c r="CZ143" s="1884"/>
    </row>
    <row r="144" spans="1:104" s="130" customFormat="1" ht="15" customHeight="1" x14ac:dyDescent="0.2">
      <c r="A144" s="2323" t="s">
        <v>108</v>
      </c>
      <c r="B144" s="300" t="s">
        <v>64</v>
      </c>
      <c r="C144" s="1419" t="s">
        <v>35</v>
      </c>
      <c r="D144" s="1429" t="s">
        <v>35</v>
      </c>
      <c r="E144" s="1429" t="s">
        <v>35</v>
      </c>
      <c r="F144" s="1429" t="s">
        <v>35</v>
      </c>
      <c r="G144" s="1439" t="s">
        <v>35</v>
      </c>
      <c r="H144" s="1449" t="s">
        <v>35</v>
      </c>
      <c r="I144" s="1429" t="s">
        <v>35</v>
      </c>
      <c r="J144" s="1429" t="s">
        <v>35</v>
      </c>
      <c r="K144" s="1429" t="s">
        <v>35</v>
      </c>
      <c r="L144" s="1459" t="s">
        <v>35</v>
      </c>
      <c r="M144" s="1466" t="s">
        <v>35</v>
      </c>
      <c r="N144" s="1429" t="s">
        <v>35</v>
      </c>
      <c r="O144" s="1429" t="s">
        <v>35</v>
      </c>
      <c r="P144" s="1429" t="s">
        <v>35</v>
      </c>
      <c r="Q144" s="1439" t="s">
        <v>35</v>
      </c>
      <c r="R144" s="1449" t="s">
        <v>35</v>
      </c>
      <c r="S144" s="1931" t="s">
        <v>35</v>
      </c>
      <c r="T144" s="1952"/>
      <c r="U144" s="1952"/>
      <c r="V144" s="1952"/>
      <c r="W144" s="1952"/>
      <c r="X144" s="1952"/>
      <c r="Y144" s="1862"/>
      <c r="Z144" s="1862"/>
      <c r="AA144" s="1862"/>
      <c r="AB144" s="1862"/>
      <c r="AC144" s="1862"/>
      <c r="AD144" s="1862"/>
      <c r="AE144" s="1862"/>
      <c r="AF144" s="1862"/>
      <c r="AG144" s="1862"/>
      <c r="AH144" s="1862"/>
      <c r="AI144" s="1862"/>
      <c r="AJ144" s="1862"/>
      <c r="AK144" s="1862"/>
      <c r="AL144" s="1862"/>
      <c r="AM144" s="1862"/>
      <c r="AN144" s="1862"/>
      <c r="AO144" s="1862"/>
      <c r="AP144" s="1862"/>
      <c r="AQ144" s="1862"/>
      <c r="AR144" s="1862"/>
      <c r="AS144" s="1862"/>
      <c r="AT144" s="1862"/>
      <c r="AU144" s="1862"/>
      <c r="AV144" s="1862"/>
      <c r="AW144" s="1862"/>
      <c r="AX144" s="1862"/>
      <c r="AY144" s="1862"/>
      <c r="AZ144" s="239"/>
      <c r="BA144" s="2368" t="s">
        <v>108</v>
      </c>
      <c r="BB144" s="173" t="s">
        <v>64</v>
      </c>
      <c r="BC144" s="1484" t="s">
        <v>35</v>
      </c>
      <c r="BD144" s="1503" t="s">
        <v>35</v>
      </c>
      <c r="BE144" s="1503" t="s">
        <v>35</v>
      </c>
      <c r="BF144" s="1503" t="s">
        <v>35</v>
      </c>
      <c r="BG144" s="1523" t="s">
        <v>35</v>
      </c>
      <c r="BH144" s="1543" t="s">
        <v>35</v>
      </c>
      <c r="BI144" s="1503" t="s">
        <v>35</v>
      </c>
      <c r="BJ144" s="1503" t="s">
        <v>35</v>
      </c>
      <c r="BK144" s="1503" t="s">
        <v>35</v>
      </c>
      <c r="BL144" s="1523" t="s">
        <v>35</v>
      </c>
      <c r="BM144" s="1543" t="s">
        <v>35</v>
      </c>
      <c r="BN144" s="1503" t="s">
        <v>35</v>
      </c>
      <c r="BO144" s="1503" t="s">
        <v>35</v>
      </c>
      <c r="BP144" s="1503" t="s">
        <v>35</v>
      </c>
      <c r="BQ144" s="1523" t="s">
        <v>35</v>
      </c>
      <c r="BR144" s="1543" t="s">
        <v>35</v>
      </c>
      <c r="BS144" s="1973" t="s">
        <v>35</v>
      </c>
      <c r="BT144" s="2019"/>
      <c r="BU144" s="2019"/>
      <c r="BV144" s="2019"/>
      <c r="BW144" s="2019"/>
      <c r="BX144" s="2019"/>
      <c r="BY144" s="1884"/>
      <c r="BZ144" s="1884"/>
      <c r="CA144" s="1884"/>
      <c r="CB144" s="1884"/>
      <c r="CC144" s="1884"/>
      <c r="CD144" s="1884"/>
      <c r="CE144" s="1884"/>
      <c r="CF144" s="1884"/>
      <c r="CG144" s="1884"/>
      <c r="CH144" s="1884"/>
      <c r="CI144" s="1884"/>
      <c r="CJ144" s="1884"/>
      <c r="CK144" s="1884"/>
      <c r="CL144" s="1884"/>
      <c r="CM144" s="1884"/>
      <c r="CN144" s="1884"/>
      <c r="CO144" s="1884"/>
      <c r="CP144" s="1884"/>
      <c r="CQ144" s="1884"/>
      <c r="CR144" s="1884"/>
      <c r="CS144" s="1884"/>
      <c r="CT144" s="1884"/>
      <c r="CU144" s="1884"/>
      <c r="CV144" s="1884"/>
      <c r="CW144" s="1884"/>
      <c r="CX144" s="1884"/>
      <c r="CY144" s="1884"/>
      <c r="CZ144" s="1884"/>
    </row>
    <row r="145" spans="1:104" s="130" customFormat="1" ht="15" customHeight="1" x14ac:dyDescent="0.2">
      <c r="A145" s="2323"/>
      <c r="B145" s="300" t="s">
        <v>65</v>
      </c>
      <c r="C145" s="1419" t="s">
        <v>35</v>
      </c>
      <c r="D145" s="1429" t="s">
        <v>35</v>
      </c>
      <c r="E145" s="1429" t="s">
        <v>35</v>
      </c>
      <c r="F145" s="1429" t="s">
        <v>35</v>
      </c>
      <c r="G145" s="1439" t="s">
        <v>35</v>
      </c>
      <c r="H145" s="1449" t="s">
        <v>35</v>
      </c>
      <c r="I145" s="1429" t="s">
        <v>35</v>
      </c>
      <c r="J145" s="1429" t="s">
        <v>35</v>
      </c>
      <c r="K145" s="1429" t="s">
        <v>35</v>
      </c>
      <c r="L145" s="1459" t="s">
        <v>35</v>
      </c>
      <c r="M145" s="1466" t="s">
        <v>35</v>
      </c>
      <c r="N145" s="1429" t="s">
        <v>35</v>
      </c>
      <c r="O145" s="1429" t="s">
        <v>35</v>
      </c>
      <c r="P145" s="1429" t="s">
        <v>35</v>
      </c>
      <c r="Q145" s="1439" t="s">
        <v>35</v>
      </c>
      <c r="R145" s="1449" t="s">
        <v>35</v>
      </c>
      <c r="S145" s="1931" t="s">
        <v>35</v>
      </c>
      <c r="T145" s="1952"/>
      <c r="U145" s="1952"/>
      <c r="V145" s="1952"/>
      <c r="W145" s="1952"/>
      <c r="X145" s="1952"/>
      <c r="Y145" s="1862"/>
      <c r="Z145" s="1862"/>
      <c r="AA145" s="1862"/>
      <c r="AB145" s="1862"/>
      <c r="AC145" s="1862"/>
      <c r="AD145" s="1862"/>
      <c r="AE145" s="1862"/>
      <c r="AF145" s="1862"/>
      <c r="AG145" s="1862"/>
      <c r="AH145" s="1862"/>
      <c r="AI145" s="1862"/>
      <c r="AJ145" s="1862"/>
      <c r="AK145" s="1862"/>
      <c r="AL145" s="1862"/>
      <c r="AM145" s="1862"/>
      <c r="AN145" s="1862"/>
      <c r="AO145" s="1862"/>
      <c r="AP145" s="1862"/>
      <c r="AQ145" s="1862"/>
      <c r="AR145" s="1862"/>
      <c r="AS145" s="1862"/>
      <c r="AT145" s="1862"/>
      <c r="AU145" s="1862"/>
      <c r="AV145" s="1862"/>
      <c r="AW145" s="1862"/>
      <c r="AX145" s="1862"/>
      <c r="AY145" s="1862"/>
      <c r="AZ145" s="239"/>
      <c r="BA145" s="2368"/>
      <c r="BB145" s="173" t="s">
        <v>65</v>
      </c>
      <c r="BC145" s="1484" t="s">
        <v>35</v>
      </c>
      <c r="BD145" s="1503" t="s">
        <v>35</v>
      </c>
      <c r="BE145" s="1503" t="s">
        <v>35</v>
      </c>
      <c r="BF145" s="1503" t="s">
        <v>35</v>
      </c>
      <c r="BG145" s="1523" t="s">
        <v>35</v>
      </c>
      <c r="BH145" s="1543" t="s">
        <v>35</v>
      </c>
      <c r="BI145" s="1503" t="s">
        <v>35</v>
      </c>
      <c r="BJ145" s="1503" t="s">
        <v>35</v>
      </c>
      <c r="BK145" s="1503" t="s">
        <v>35</v>
      </c>
      <c r="BL145" s="1523" t="s">
        <v>35</v>
      </c>
      <c r="BM145" s="1543" t="s">
        <v>35</v>
      </c>
      <c r="BN145" s="1503" t="s">
        <v>35</v>
      </c>
      <c r="BO145" s="1503" t="s">
        <v>35</v>
      </c>
      <c r="BP145" s="1503" t="s">
        <v>35</v>
      </c>
      <c r="BQ145" s="1523" t="s">
        <v>35</v>
      </c>
      <c r="BR145" s="1543" t="s">
        <v>35</v>
      </c>
      <c r="BS145" s="1973" t="s">
        <v>35</v>
      </c>
      <c r="BT145" s="2019"/>
      <c r="BU145" s="2019"/>
      <c r="BV145" s="2019"/>
      <c r="BW145" s="2019"/>
      <c r="BX145" s="2019"/>
      <c r="BY145" s="1884"/>
      <c r="BZ145" s="1884"/>
      <c r="CA145" s="1884"/>
      <c r="CB145" s="1884"/>
      <c r="CC145" s="1884"/>
      <c r="CD145" s="1884"/>
      <c r="CE145" s="1884"/>
      <c r="CF145" s="1884"/>
      <c r="CG145" s="1884"/>
      <c r="CH145" s="1884"/>
      <c r="CI145" s="1884"/>
      <c r="CJ145" s="1884"/>
      <c r="CK145" s="1884"/>
      <c r="CL145" s="1884"/>
      <c r="CM145" s="1884"/>
      <c r="CN145" s="1884"/>
      <c r="CO145" s="1884"/>
      <c r="CP145" s="1884"/>
      <c r="CQ145" s="1884"/>
      <c r="CR145" s="1884"/>
      <c r="CS145" s="1884"/>
      <c r="CT145" s="1884"/>
      <c r="CU145" s="1884"/>
      <c r="CV145" s="1884"/>
      <c r="CW145" s="1884"/>
      <c r="CX145" s="1884"/>
      <c r="CY145" s="1884"/>
      <c r="CZ145" s="1884"/>
    </row>
    <row r="146" spans="1:104" s="130" customFormat="1" ht="15" customHeight="1" x14ac:dyDescent="0.2">
      <c r="A146" s="2323"/>
      <c r="B146" s="300" t="s">
        <v>66</v>
      </c>
      <c r="C146" s="1419" t="s">
        <v>35</v>
      </c>
      <c r="D146" s="1429" t="s">
        <v>35</v>
      </c>
      <c r="E146" s="1429" t="s">
        <v>35</v>
      </c>
      <c r="F146" s="1429" t="s">
        <v>35</v>
      </c>
      <c r="G146" s="1439" t="s">
        <v>35</v>
      </c>
      <c r="H146" s="1449" t="s">
        <v>35</v>
      </c>
      <c r="I146" s="1429" t="s">
        <v>35</v>
      </c>
      <c r="J146" s="1429" t="s">
        <v>35</v>
      </c>
      <c r="K146" s="1429" t="s">
        <v>35</v>
      </c>
      <c r="L146" s="1459" t="s">
        <v>35</v>
      </c>
      <c r="M146" s="1466" t="s">
        <v>35</v>
      </c>
      <c r="N146" s="1429" t="s">
        <v>35</v>
      </c>
      <c r="O146" s="1429" t="s">
        <v>35</v>
      </c>
      <c r="P146" s="1429" t="s">
        <v>35</v>
      </c>
      <c r="Q146" s="1439" t="s">
        <v>35</v>
      </c>
      <c r="R146" s="1449" t="s">
        <v>35</v>
      </c>
      <c r="S146" s="1931" t="s">
        <v>35</v>
      </c>
      <c r="T146" s="1952"/>
      <c r="U146" s="1952"/>
      <c r="V146" s="1952"/>
      <c r="W146" s="1952"/>
      <c r="X146" s="1952"/>
      <c r="Y146" s="1862"/>
      <c r="Z146" s="1862"/>
      <c r="AA146" s="1862"/>
      <c r="AB146" s="1862"/>
      <c r="AC146" s="1862"/>
      <c r="AD146" s="1862"/>
      <c r="AE146" s="1862"/>
      <c r="AF146" s="1862"/>
      <c r="AG146" s="1862"/>
      <c r="AH146" s="1862"/>
      <c r="AI146" s="1862"/>
      <c r="AJ146" s="1862"/>
      <c r="AK146" s="1862"/>
      <c r="AL146" s="1862"/>
      <c r="AM146" s="1862"/>
      <c r="AN146" s="1862"/>
      <c r="AO146" s="1862"/>
      <c r="AP146" s="1862"/>
      <c r="AQ146" s="1862"/>
      <c r="AR146" s="1862"/>
      <c r="AS146" s="1862"/>
      <c r="AT146" s="1862"/>
      <c r="AU146" s="1862"/>
      <c r="AV146" s="1862"/>
      <c r="AW146" s="1862"/>
      <c r="AX146" s="1862"/>
      <c r="AY146" s="1862"/>
      <c r="AZ146" s="239"/>
      <c r="BA146" s="2368"/>
      <c r="BB146" s="173" t="s">
        <v>66</v>
      </c>
      <c r="BC146" s="1484" t="s">
        <v>35</v>
      </c>
      <c r="BD146" s="1503" t="s">
        <v>35</v>
      </c>
      <c r="BE146" s="1503" t="s">
        <v>35</v>
      </c>
      <c r="BF146" s="1503" t="s">
        <v>35</v>
      </c>
      <c r="BG146" s="1523" t="s">
        <v>35</v>
      </c>
      <c r="BH146" s="1543" t="s">
        <v>35</v>
      </c>
      <c r="BI146" s="1503" t="s">
        <v>35</v>
      </c>
      <c r="BJ146" s="1503" t="s">
        <v>35</v>
      </c>
      <c r="BK146" s="1503" t="s">
        <v>35</v>
      </c>
      <c r="BL146" s="1523" t="s">
        <v>35</v>
      </c>
      <c r="BM146" s="1543" t="s">
        <v>35</v>
      </c>
      <c r="BN146" s="1503" t="s">
        <v>35</v>
      </c>
      <c r="BO146" s="1503" t="s">
        <v>35</v>
      </c>
      <c r="BP146" s="1503" t="s">
        <v>35</v>
      </c>
      <c r="BQ146" s="1523" t="s">
        <v>35</v>
      </c>
      <c r="BR146" s="1543" t="s">
        <v>35</v>
      </c>
      <c r="BS146" s="1973" t="s">
        <v>35</v>
      </c>
      <c r="BT146" s="2019"/>
      <c r="BU146" s="2019"/>
      <c r="BV146" s="2019"/>
      <c r="BW146" s="2019"/>
      <c r="BX146" s="2019"/>
      <c r="BY146" s="1884"/>
      <c r="BZ146" s="1884"/>
      <c r="CA146" s="1884"/>
      <c r="CB146" s="1884"/>
      <c r="CC146" s="1884"/>
      <c r="CD146" s="1884"/>
      <c r="CE146" s="1884"/>
      <c r="CF146" s="1884"/>
      <c r="CG146" s="1884"/>
      <c r="CH146" s="1884"/>
      <c r="CI146" s="1884"/>
      <c r="CJ146" s="1884"/>
      <c r="CK146" s="1884"/>
      <c r="CL146" s="1884"/>
      <c r="CM146" s="1884"/>
      <c r="CN146" s="1884"/>
      <c r="CO146" s="1884"/>
      <c r="CP146" s="1884"/>
      <c r="CQ146" s="1884"/>
      <c r="CR146" s="1884"/>
      <c r="CS146" s="1884"/>
      <c r="CT146" s="1884"/>
      <c r="CU146" s="1884"/>
      <c r="CV146" s="1884"/>
      <c r="CW146" s="1884"/>
      <c r="CX146" s="1884"/>
      <c r="CY146" s="1884"/>
      <c r="CZ146" s="1884"/>
    </row>
    <row r="147" spans="1:104" s="130" customFormat="1" ht="15" customHeight="1" x14ac:dyDescent="0.2">
      <c r="A147" s="2323"/>
      <c r="B147" s="300" t="s">
        <v>67</v>
      </c>
      <c r="C147" s="1419" t="s">
        <v>35</v>
      </c>
      <c r="D147" s="1429" t="s">
        <v>35</v>
      </c>
      <c r="E147" s="1429" t="s">
        <v>35</v>
      </c>
      <c r="F147" s="1429" t="s">
        <v>35</v>
      </c>
      <c r="G147" s="1439" t="s">
        <v>35</v>
      </c>
      <c r="H147" s="1449" t="s">
        <v>35</v>
      </c>
      <c r="I147" s="1429" t="s">
        <v>35</v>
      </c>
      <c r="J147" s="1429" t="s">
        <v>35</v>
      </c>
      <c r="K147" s="1429" t="s">
        <v>35</v>
      </c>
      <c r="L147" s="1459" t="s">
        <v>35</v>
      </c>
      <c r="M147" s="1466" t="s">
        <v>35</v>
      </c>
      <c r="N147" s="1429" t="s">
        <v>35</v>
      </c>
      <c r="O147" s="1429" t="s">
        <v>35</v>
      </c>
      <c r="P147" s="1429" t="s">
        <v>35</v>
      </c>
      <c r="Q147" s="1439" t="s">
        <v>35</v>
      </c>
      <c r="R147" s="1449" t="s">
        <v>35</v>
      </c>
      <c r="S147" s="1931" t="s">
        <v>35</v>
      </c>
      <c r="T147" s="1952"/>
      <c r="U147" s="1952"/>
      <c r="V147" s="1952"/>
      <c r="W147" s="1952"/>
      <c r="X147" s="1952"/>
      <c r="Y147" s="1862"/>
      <c r="Z147" s="1862"/>
      <c r="AA147" s="1862"/>
      <c r="AB147" s="1862"/>
      <c r="AC147" s="1862"/>
      <c r="AD147" s="1862"/>
      <c r="AE147" s="1862"/>
      <c r="AF147" s="1862"/>
      <c r="AG147" s="1862"/>
      <c r="AH147" s="1862"/>
      <c r="AI147" s="1862"/>
      <c r="AJ147" s="1862"/>
      <c r="AK147" s="1862"/>
      <c r="AL147" s="1862"/>
      <c r="AM147" s="1862"/>
      <c r="AN147" s="1862"/>
      <c r="AO147" s="1862"/>
      <c r="AP147" s="1862"/>
      <c r="AQ147" s="1862"/>
      <c r="AR147" s="1862"/>
      <c r="AS147" s="1862"/>
      <c r="AT147" s="1862"/>
      <c r="AU147" s="1862"/>
      <c r="AV147" s="1862"/>
      <c r="AW147" s="1862"/>
      <c r="AX147" s="1862"/>
      <c r="AY147" s="1862"/>
      <c r="AZ147" s="239"/>
      <c r="BA147" s="2368"/>
      <c r="BB147" s="173" t="s">
        <v>67</v>
      </c>
      <c r="BC147" s="1484" t="s">
        <v>35</v>
      </c>
      <c r="BD147" s="1503" t="s">
        <v>35</v>
      </c>
      <c r="BE147" s="1503" t="s">
        <v>35</v>
      </c>
      <c r="BF147" s="1503" t="s">
        <v>35</v>
      </c>
      <c r="BG147" s="1523" t="s">
        <v>35</v>
      </c>
      <c r="BH147" s="1543" t="s">
        <v>35</v>
      </c>
      <c r="BI147" s="1503" t="s">
        <v>35</v>
      </c>
      <c r="BJ147" s="1503" t="s">
        <v>35</v>
      </c>
      <c r="BK147" s="1503" t="s">
        <v>35</v>
      </c>
      <c r="BL147" s="1523" t="s">
        <v>35</v>
      </c>
      <c r="BM147" s="1543" t="s">
        <v>35</v>
      </c>
      <c r="BN147" s="1503" t="s">
        <v>35</v>
      </c>
      <c r="BO147" s="1503" t="s">
        <v>35</v>
      </c>
      <c r="BP147" s="1503" t="s">
        <v>35</v>
      </c>
      <c r="BQ147" s="1523" t="s">
        <v>35</v>
      </c>
      <c r="BR147" s="1543" t="s">
        <v>35</v>
      </c>
      <c r="BS147" s="1973" t="s">
        <v>35</v>
      </c>
      <c r="BT147" s="2019"/>
      <c r="BU147" s="2019"/>
      <c r="BV147" s="2019"/>
      <c r="BW147" s="2019"/>
      <c r="BX147" s="2019"/>
      <c r="BY147" s="1884"/>
      <c r="BZ147" s="1884"/>
      <c r="CA147" s="1884"/>
      <c r="CB147" s="1884"/>
      <c r="CC147" s="1884"/>
      <c r="CD147" s="1884"/>
      <c r="CE147" s="1884"/>
      <c r="CF147" s="1884"/>
      <c r="CG147" s="1884"/>
      <c r="CH147" s="1884"/>
      <c r="CI147" s="1884"/>
      <c r="CJ147" s="1884"/>
      <c r="CK147" s="1884"/>
      <c r="CL147" s="1884"/>
      <c r="CM147" s="1884"/>
      <c r="CN147" s="1884"/>
      <c r="CO147" s="1884"/>
      <c r="CP147" s="1884"/>
      <c r="CQ147" s="1884"/>
      <c r="CR147" s="1884"/>
      <c r="CS147" s="1884"/>
      <c r="CT147" s="1884"/>
      <c r="CU147" s="1884"/>
      <c r="CV147" s="1884"/>
      <c r="CW147" s="1884"/>
      <c r="CX147" s="1884"/>
      <c r="CY147" s="1884"/>
      <c r="CZ147" s="1884"/>
    </row>
    <row r="148" spans="1:104" s="130" customFormat="1" ht="15" customHeight="1" x14ac:dyDescent="0.2">
      <c r="A148" s="2323" t="s">
        <v>109</v>
      </c>
      <c r="B148" s="300" t="s">
        <v>49</v>
      </c>
      <c r="C148" s="1050">
        <v>2.6783805279316351</v>
      </c>
      <c r="D148" s="1051">
        <v>1.0385535731502309</v>
      </c>
      <c r="E148" s="1051">
        <v>1.0092292085932302</v>
      </c>
      <c r="F148" s="1051">
        <v>0.34365761391572547</v>
      </c>
      <c r="G148" s="1114">
        <v>5.9921832174139565E-2</v>
      </c>
      <c r="H148" s="1100">
        <v>3.081226531997995</v>
      </c>
      <c r="I148" s="1051">
        <v>1.1187806783317984</v>
      </c>
      <c r="J148" s="1051">
        <v>0.70157583177326965</v>
      </c>
      <c r="K148" s="1051">
        <v>0.30106982895056456</v>
      </c>
      <c r="L148" s="1072">
        <v>0</v>
      </c>
      <c r="M148" s="1085">
        <v>1.1629059853433314</v>
      </c>
      <c r="N148" s="1051">
        <v>0.46555877975320581</v>
      </c>
      <c r="O148" s="1051">
        <v>0.50484667671105332</v>
      </c>
      <c r="P148" s="1051">
        <v>0.61239492204870971</v>
      </c>
      <c r="Q148" s="1114">
        <v>0.35741956083373394</v>
      </c>
      <c r="R148" s="1100">
        <v>1.6138538652307948</v>
      </c>
      <c r="S148" s="1932">
        <v>0.61952598765465472</v>
      </c>
      <c r="T148" s="1953"/>
      <c r="U148" s="1953"/>
      <c r="V148" s="1953"/>
      <c r="W148" s="1953"/>
      <c r="X148" s="1953"/>
      <c r="Y148" s="1863"/>
      <c r="Z148" s="1863"/>
      <c r="AA148" s="1863"/>
      <c r="AB148" s="1863"/>
      <c r="AC148" s="1863"/>
      <c r="AD148" s="1863"/>
      <c r="AE148" s="1863"/>
      <c r="AF148" s="1863"/>
      <c r="AG148" s="1863"/>
      <c r="AH148" s="1863"/>
      <c r="AI148" s="1863"/>
      <c r="AJ148" s="1863"/>
      <c r="AK148" s="1863"/>
      <c r="AL148" s="1863"/>
      <c r="AM148" s="1863"/>
      <c r="AN148" s="1863"/>
      <c r="AO148" s="1863"/>
      <c r="AP148" s="1863"/>
      <c r="AQ148" s="1863"/>
      <c r="AR148" s="1863"/>
      <c r="AS148" s="1863"/>
      <c r="AT148" s="1863"/>
      <c r="AU148" s="1863"/>
      <c r="AV148" s="1863"/>
      <c r="AW148" s="1863"/>
      <c r="AX148" s="1863"/>
      <c r="AY148" s="1863"/>
      <c r="AZ148" s="239"/>
      <c r="BA148" s="2368" t="s">
        <v>109</v>
      </c>
      <c r="BB148" s="173" t="s">
        <v>49</v>
      </c>
      <c r="BC148" s="1484" t="s">
        <v>35</v>
      </c>
      <c r="BD148" s="1503" t="s">
        <v>35</v>
      </c>
      <c r="BE148" s="1503" t="s">
        <v>35</v>
      </c>
      <c r="BF148" s="1503" t="s">
        <v>35</v>
      </c>
      <c r="BG148" s="1523" t="s">
        <v>35</v>
      </c>
      <c r="BH148" s="1543" t="s">
        <v>35</v>
      </c>
      <c r="BI148" s="1503" t="s">
        <v>35</v>
      </c>
      <c r="BJ148" s="1503" t="s">
        <v>35</v>
      </c>
      <c r="BK148" s="1503" t="s">
        <v>35</v>
      </c>
      <c r="BL148" s="1523" t="s">
        <v>35</v>
      </c>
      <c r="BM148" s="1543" t="s">
        <v>35</v>
      </c>
      <c r="BN148" s="1503" t="s">
        <v>35</v>
      </c>
      <c r="BO148" s="1503" t="s">
        <v>35</v>
      </c>
      <c r="BP148" s="1503" t="s">
        <v>35</v>
      </c>
      <c r="BQ148" s="1523" t="s">
        <v>35</v>
      </c>
      <c r="BR148" s="1543" t="s">
        <v>35</v>
      </c>
      <c r="BS148" s="1973" t="s">
        <v>35</v>
      </c>
      <c r="BT148" s="2019"/>
      <c r="BU148" s="2019"/>
      <c r="BV148" s="2019"/>
      <c r="BW148" s="2019"/>
      <c r="BX148" s="2019"/>
      <c r="BY148" s="1884"/>
      <c r="BZ148" s="1884"/>
      <c r="CA148" s="1884"/>
      <c r="CB148" s="1884"/>
      <c r="CC148" s="1884"/>
      <c r="CD148" s="1884"/>
      <c r="CE148" s="1884"/>
      <c r="CF148" s="1884"/>
      <c r="CG148" s="1884"/>
      <c r="CH148" s="1884"/>
      <c r="CI148" s="1884"/>
      <c r="CJ148" s="1884"/>
      <c r="CK148" s="1884"/>
      <c r="CL148" s="1884"/>
      <c r="CM148" s="1884"/>
      <c r="CN148" s="1884"/>
      <c r="CO148" s="1884"/>
      <c r="CP148" s="1884"/>
      <c r="CQ148" s="1884"/>
      <c r="CR148" s="1884"/>
      <c r="CS148" s="1884"/>
      <c r="CT148" s="1884"/>
      <c r="CU148" s="1884"/>
      <c r="CV148" s="1884"/>
      <c r="CW148" s="1884"/>
      <c r="CX148" s="1884"/>
      <c r="CY148" s="1884"/>
      <c r="CZ148" s="1884"/>
    </row>
    <row r="149" spans="1:104" s="130" customFormat="1" ht="15" customHeight="1" x14ac:dyDescent="0.2">
      <c r="A149" s="2323"/>
      <c r="B149" s="300" t="s">
        <v>48</v>
      </c>
      <c r="C149" s="1050">
        <v>96.572253469589725</v>
      </c>
      <c r="D149" s="1051">
        <v>98.529523592044896</v>
      </c>
      <c r="E149" s="1051">
        <v>98.754982335895932</v>
      </c>
      <c r="F149" s="1051">
        <v>99.378928734690703</v>
      </c>
      <c r="G149" s="1114">
        <v>99.492277272327485</v>
      </c>
      <c r="H149" s="1100">
        <v>96.409237094627926</v>
      </c>
      <c r="I149" s="1051">
        <v>98.711007845269137</v>
      </c>
      <c r="J149" s="1051">
        <v>98.682775356998548</v>
      </c>
      <c r="K149" s="1051">
        <v>99.455702301568166</v>
      </c>
      <c r="L149" s="1072">
        <v>99.399138418668258</v>
      </c>
      <c r="M149" s="1085">
        <v>96.506879013283992</v>
      </c>
      <c r="N149" s="1051">
        <v>99.131059642279013</v>
      </c>
      <c r="O149" s="1051">
        <v>99.355529792100938</v>
      </c>
      <c r="P149" s="1051">
        <v>99.185875404969153</v>
      </c>
      <c r="Q149" s="1114">
        <v>99.642580439166267</v>
      </c>
      <c r="R149" s="1100">
        <v>98.360226198874855</v>
      </c>
      <c r="S149" s="1932">
        <v>98.673894585370007</v>
      </c>
      <c r="T149" s="1953"/>
      <c r="U149" s="1953"/>
      <c r="V149" s="1953"/>
      <c r="W149" s="1953"/>
      <c r="X149" s="1953"/>
      <c r="Y149" s="1863"/>
      <c r="Z149" s="1863"/>
      <c r="AA149" s="1863"/>
      <c r="AB149" s="1863"/>
      <c r="AC149" s="1863"/>
      <c r="AD149" s="1863"/>
      <c r="AE149" s="1863"/>
      <c r="AF149" s="1863"/>
      <c r="AG149" s="1863"/>
      <c r="AH149" s="1863"/>
      <c r="AI149" s="1863"/>
      <c r="AJ149" s="1863"/>
      <c r="AK149" s="1863"/>
      <c r="AL149" s="1863"/>
      <c r="AM149" s="1863"/>
      <c r="AN149" s="1863"/>
      <c r="AO149" s="1863"/>
      <c r="AP149" s="1863"/>
      <c r="AQ149" s="1863"/>
      <c r="AR149" s="1863"/>
      <c r="AS149" s="1863"/>
      <c r="AT149" s="1863"/>
      <c r="AU149" s="1863"/>
      <c r="AV149" s="1863"/>
      <c r="AW149" s="1863"/>
      <c r="AX149" s="1863"/>
      <c r="AY149" s="1863"/>
      <c r="AZ149" s="239"/>
      <c r="BA149" s="2368"/>
      <c r="BB149" s="173" t="s">
        <v>48</v>
      </c>
      <c r="BC149" s="1484" t="s">
        <v>35</v>
      </c>
      <c r="BD149" s="1503" t="s">
        <v>35</v>
      </c>
      <c r="BE149" s="1503" t="s">
        <v>35</v>
      </c>
      <c r="BF149" s="1503" t="s">
        <v>35</v>
      </c>
      <c r="BG149" s="1523" t="s">
        <v>35</v>
      </c>
      <c r="BH149" s="1543" t="s">
        <v>35</v>
      </c>
      <c r="BI149" s="1503" t="s">
        <v>35</v>
      </c>
      <c r="BJ149" s="1503" t="s">
        <v>35</v>
      </c>
      <c r="BK149" s="1503" t="s">
        <v>35</v>
      </c>
      <c r="BL149" s="1523" t="s">
        <v>35</v>
      </c>
      <c r="BM149" s="1543" t="s">
        <v>35</v>
      </c>
      <c r="BN149" s="1503" t="s">
        <v>35</v>
      </c>
      <c r="BO149" s="1503" t="s">
        <v>35</v>
      </c>
      <c r="BP149" s="1503" t="s">
        <v>35</v>
      </c>
      <c r="BQ149" s="1523" t="s">
        <v>35</v>
      </c>
      <c r="BR149" s="1543" t="s">
        <v>35</v>
      </c>
      <c r="BS149" s="1973" t="s">
        <v>35</v>
      </c>
      <c r="BT149" s="2019"/>
      <c r="BU149" s="2019"/>
      <c r="BV149" s="2019"/>
      <c r="BW149" s="2019"/>
      <c r="BX149" s="2019"/>
      <c r="BY149" s="1884"/>
      <c r="BZ149" s="1884"/>
      <c r="CA149" s="1884"/>
      <c r="CB149" s="1884"/>
      <c r="CC149" s="1884"/>
      <c r="CD149" s="1884"/>
      <c r="CE149" s="1884"/>
      <c r="CF149" s="1884"/>
      <c r="CG149" s="1884"/>
      <c r="CH149" s="1884"/>
      <c r="CI149" s="1884"/>
      <c r="CJ149" s="1884"/>
      <c r="CK149" s="1884"/>
      <c r="CL149" s="1884"/>
      <c r="CM149" s="1884"/>
      <c r="CN149" s="1884"/>
      <c r="CO149" s="1884"/>
      <c r="CP149" s="1884"/>
      <c r="CQ149" s="1884"/>
      <c r="CR149" s="1884"/>
      <c r="CS149" s="1884"/>
      <c r="CT149" s="1884"/>
      <c r="CU149" s="1884"/>
      <c r="CV149" s="1884"/>
      <c r="CW149" s="1884"/>
      <c r="CX149" s="1884"/>
      <c r="CY149" s="1884"/>
      <c r="CZ149" s="1884"/>
    </row>
    <row r="150" spans="1:104" s="130" customFormat="1" ht="15" customHeight="1" x14ac:dyDescent="0.2">
      <c r="A150" s="2323"/>
      <c r="B150" s="300" t="s">
        <v>111</v>
      </c>
      <c r="C150" s="1050">
        <v>0.74936600247869334</v>
      </c>
      <c r="D150" s="1051">
        <v>0.43192283480491145</v>
      </c>
      <c r="E150" s="1051">
        <v>0.23578845551087196</v>
      </c>
      <c r="F150" s="1051">
        <v>0.27741365139361612</v>
      </c>
      <c r="G150" s="1114">
        <v>0.44780089549835128</v>
      </c>
      <c r="H150" s="1100">
        <v>0.50953637337406532</v>
      </c>
      <c r="I150" s="1051">
        <v>0.17021147639906406</v>
      </c>
      <c r="J150" s="1051">
        <v>0.61564881122818982</v>
      </c>
      <c r="K150" s="1051">
        <v>0.24322786948126818</v>
      </c>
      <c r="L150" s="1072">
        <v>0.60086158133169731</v>
      </c>
      <c r="M150" s="1085">
        <v>2.330215001372685</v>
      </c>
      <c r="N150" s="1051">
        <v>0.40338157796777996</v>
      </c>
      <c r="O150" s="1051">
        <v>0.13962353118799781</v>
      </c>
      <c r="P150" s="1051">
        <v>0.20172967298211505</v>
      </c>
      <c r="Q150" s="1114">
        <v>0</v>
      </c>
      <c r="R150" s="1100">
        <v>2.5919935894458269E-2</v>
      </c>
      <c r="S150" s="1932">
        <v>0.70657942697538345</v>
      </c>
      <c r="T150" s="1953"/>
      <c r="U150" s="1953"/>
      <c r="V150" s="1953"/>
      <c r="W150" s="1953"/>
      <c r="X150" s="1953"/>
      <c r="Y150" s="1863"/>
      <c r="Z150" s="1863"/>
      <c r="AA150" s="1863"/>
      <c r="AB150" s="1863"/>
      <c r="AC150" s="1863"/>
      <c r="AD150" s="1863"/>
      <c r="AE150" s="1863"/>
      <c r="AF150" s="1863"/>
      <c r="AG150" s="1863"/>
      <c r="AH150" s="1863"/>
      <c r="AI150" s="1863"/>
      <c r="AJ150" s="1863"/>
      <c r="AK150" s="1863"/>
      <c r="AL150" s="1863"/>
      <c r="AM150" s="1863"/>
      <c r="AN150" s="1863"/>
      <c r="AO150" s="1863"/>
      <c r="AP150" s="1863"/>
      <c r="AQ150" s="1863"/>
      <c r="AR150" s="1863"/>
      <c r="AS150" s="1863"/>
      <c r="AT150" s="1863"/>
      <c r="AU150" s="1863"/>
      <c r="AV150" s="1863"/>
      <c r="AW150" s="1863"/>
      <c r="AX150" s="1863"/>
      <c r="AY150" s="1863"/>
      <c r="AZ150" s="239"/>
      <c r="BA150" s="2368"/>
      <c r="BB150" s="173" t="s">
        <v>111</v>
      </c>
      <c r="BC150" s="1484" t="s">
        <v>35</v>
      </c>
      <c r="BD150" s="1503" t="s">
        <v>35</v>
      </c>
      <c r="BE150" s="1503" t="s">
        <v>35</v>
      </c>
      <c r="BF150" s="1503" t="s">
        <v>35</v>
      </c>
      <c r="BG150" s="1523" t="s">
        <v>35</v>
      </c>
      <c r="BH150" s="1543" t="s">
        <v>35</v>
      </c>
      <c r="BI150" s="1503" t="s">
        <v>35</v>
      </c>
      <c r="BJ150" s="1503" t="s">
        <v>35</v>
      </c>
      <c r="BK150" s="1503" t="s">
        <v>35</v>
      </c>
      <c r="BL150" s="1523" t="s">
        <v>35</v>
      </c>
      <c r="BM150" s="1543" t="s">
        <v>35</v>
      </c>
      <c r="BN150" s="1503" t="s">
        <v>35</v>
      </c>
      <c r="BO150" s="1503" t="s">
        <v>35</v>
      </c>
      <c r="BP150" s="1503" t="s">
        <v>35</v>
      </c>
      <c r="BQ150" s="1523" t="s">
        <v>35</v>
      </c>
      <c r="BR150" s="1543" t="s">
        <v>35</v>
      </c>
      <c r="BS150" s="1973" t="s">
        <v>35</v>
      </c>
      <c r="BT150" s="2019"/>
      <c r="BU150" s="2019"/>
      <c r="BV150" s="2019"/>
      <c r="BW150" s="2019"/>
      <c r="BX150" s="2019"/>
      <c r="BY150" s="1884"/>
      <c r="BZ150" s="1884"/>
      <c r="CA150" s="1884"/>
      <c r="CB150" s="1884"/>
      <c r="CC150" s="1884"/>
      <c r="CD150" s="1884"/>
      <c r="CE150" s="1884"/>
      <c r="CF150" s="1884"/>
      <c r="CG150" s="1884"/>
      <c r="CH150" s="1884"/>
      <c r="CI150" s="1884"/>
      <c r="CJ150" s="1884"/>
      <c r="CK150" s="1884"/>
      <c r="CL150" s="1884"/>
      <c r="CM150" s="1884"/>
      <c r="CN150" s="1884"/>
      <c r="CO150" s="1884"/>
      <c r="CP150" s="1884"/>
      <c r="CQ150" s="1884"/>
      <c r="CR150" s="1884"/>
      <c r="CS150" s="1884"/>
      <c r="CT150" s="1884"/>
      <c r="CU150" s="1884"/>
      <c r="CV150" s="1884"/>
      <c r="CW150" s="1884"/>
      <c r="CX150" s="1884"/>
      <c r="CY150" s="1884"/>
      <c r="CZ150" s="1884"/>
    </row>
    <row r="151" spans="1:104" s="130" customFormat="1" ht="15" customHeight="1" x14ac:dyDescent="0.2">
      <c r="A151" s="2323" t="s">
        <v>110</v>
      </c>
      <c r="B151" s="300" t="s">
        <v>49</v>
      </c>
      <c r="C151" s="1050">
        <v>2.7734263049367001</v>
      </c>
      <c r="D151" s="1051">
        <v>1.0385535731502309</v>
      </c>
      <c r="E151" s="1051">
        <v>1.0092292085932302</v>
      </c>
      <c r="F151" s="1051">
        <v>0.34365761391572547</v>
      </c>
      <c r="G151" s="1114">
        <v>5.9921832174139565E-2</v>
      </c>
      <c r="H151" s="1100">
        <v>3.1082696177572897</v>
      </c>
      <c r="I151" s="1051">
        <v>1.1187806783317984</v>
      </c>
      <c r="J151" s="1051">
        <v>0.70157583177326965</v>
      </c>
      <c r="K151" s="1051">
        <v>0.30106982895056456</v>
      </c>
      <c r="L151" s="1072">
        <v>0</v>
      </c>
      <c r="M151" s="1085">
        <v>1.6070125748536459</v>
      </c>
      <c r="N151" s="1051">
        <v>0.46555877975320581</v>
      </c>
      <c r="O151" s="1051">
        <v>0.50484667671105332</v>
      </c>
      <c r="P151" s="1051">
        <v>0.61239492204870971</v>
      </c>
      <c r="Q151" s="1114">
        <v>0.35741956083373394</v>
      </c>
      <c r="R151" s="1100">
        <v>1.6237130044673396</v>
      </c>
      <c r="S151" s="1932">
        <v>0.64457906095548045</v>
      </c>
      <c r="T151" s="1953"/>
      <c r="U151" s="1953"/>
      <c r="V151" s="1953"/>
      <c r="W151" s="1953"/>
      <c r="X151" s="1953"/>
      <c r="Y151" s="1863"/>
      <c r="Z151" s="1863"/>
      <c r="AA151" s="1863"/>
      <c r="AB151" s="1863"/>
      <c r="AC151" s="1863"/>
      <c r="AD151" s="1863"/>
      <c r="AE151" s="1863"/>
      <c r="AF151" s="1863"/>
      <c r="AG151" s="1863"/>
      <c r="AH151" s="1863"/>
      <c r="AI151" s="1863"/>
      <c r="AJ151" s="1863"/>
      <c r="AK151" s="1863"/>
      <c r="AL151" s="1863"/>
      <c r="AM151" s="1863"/>
      <c r="AN151" s="1863"/>
      <c r="AO151" s="1863"/>
      <c r="AP151" s="1863"/>
      <c r="AQ151" s="1863"/>
      <c r="AR151" s="1863"/>
      <c r="AS151" s="1863"/>
      <c r="AT151" s="1863"/>
      <c r="AU151" s="1863"/>
      <c r="AV151" s="1863"/>
      <c r="AW151" s="1863"/>
      <c r="AX151" s="1863"/>
      <c r="AY151" s="1863"/>
      <c r="AZ151" s="239"/>
      <c r="BA151" s="2368" t="s">
        <v>110</v>
      </c>
      <c r="BB151" s="173" t="s">
        <v>49</v>
      </c>
      <c r="BC151" s="1484" t="s">
        <v>35</v>
      </c>
      <c r="BD151" s="1503" t="s">
        <v>35</v>
      </c>
      <c r="BE151" s="1503" t="s">
        <v>35</v>
      </c>
      <c r="BF151" s="1503" t="s">
        <v>35</v>
      </c>
      <c r="BG151" s="1523" t="s">
        <v>35</v>
      </c>
      <c r="BH151" s="1543" t="s">
        <v>35</v>
      </c>
      <c r="BI151" s="1503" t="s">
        <v>35</v>
      </c>
      <c r="BJ151" s="1503" t="s">
        <v>35</v>
      </c>
      <c r="BK151" s="1503" t="s">
        <v>35</v>
      </c>
      <c r="BL151" s="1523" t="s">
        <v>35</v>
      </c>
      <c r="BM151" s="1543" t="s">
        <v>35</v>
      </c>
      <c r="BN151" s="1503" t="s">
        <v>35</v>
      </c>
      <c r="BO151" s="1503" t="s">
        <v>35</v>
      </c>
      <c r="BP151" s="1503" t="s">
        <v>35</v>
      </c>
      <c r="BQ151" s="1523" t="s">
        <v>35</v>
      </c>
      <c r="BR151" s="1543" t="s">
        <v>35</v>
      </c>
      <c r="BS151" s="1973" t="s">
        <v>35</v>
      </c>
      <c r="BT151" s="2019"/>
      <c r="BU151" s="2019"/>
      <c r="BV151" s="2019"/>
      <c r="BW151" s="2019"/>
      <c r="BX151" s="2019"/>
      <c r="BY151" s="1884"/>
      <c r="BZ151" s="1884"/>
      <c r="CA151" s="1884"/>
      <c r="CB151" s="1884"/>
      <c r="CC151" s="1884"/>
      <c r="CD151" s="1884"/>
      <c r="CE151" s="1884"/>
      <c r="CF151" s="1884"/>
      <c r="CG151" s="1884"/>
      <c r="CH151" s="1884"/>
      <c r="CI151" s="1884"/>
      <c r="CJ151" s="1884"/>
      <c r="CK151" s="1884"/>
      <c r="CL151" s="1884"/>
      <c r="CM151" s="1884"/>
      <c r="CN151" s="1884"/>
      <c r="CO151" s="1884"/>
      <c r="CP151" s="1884"/>
      <c r="CQ151" s="1884"/>
      <c r="CR151" s="1884"/>
      <c r="CS151" s="1884"/>
      <c r="CT151" s="1884"/>
      <c r="CU151" s="1884"/>
      <c r="CV151" s="1884"/>
      <c r="CW151" s="1884"/>
      <c r="CX151" s="1884"/>
      <c r="CY151" s="1884"/>
      <c r="CZ151" s="1884"/>
    </row>
    <row r="152" spans="1:104" s="130" customFormat="1" ht="15" customHeight="1" x14ac:dyDescent="0.2">
      <c r="A152" s="2369"/>
      <c r="B152" s="301" t="s">
        <v>48</v>
      </c>
      <c r="C152" s="1053">
        <v>97.038621143196991</v>
      </c>
      <c r="D152" s="1054">
        <v>98.816237714014278</v>
      </c>
      <c r="E152" s="1054">
        <v>98.922129057724547</v>
      </c>
      <c r="F152" s="1054">
        <v>99.588061656572734</v>
      </c>
      <c r="G152" s="1115">
        <v>99.775638871291221</v>
      </c>
      <c r="H152" s="1101">
        <v>96.639561941156174</v>
      </c>
      <c r="I152" s="1054">
        <v>98.881219321668198</v>
      </c>
      <c r="J152" s="1054">
        <v>99.106350818590556</v>
      </c>
      <c r="K152" s="1054">
        <v>99.607216650800311</v>
      </c>
      <c r="L152" s="1073">
        <v>99.779354492717303</v>
      </c>
      <c r="M152" s="1086">
        <v>98.168587464312225</v>
      </c>
      <c r="N152" s="1054">
        <v>99.534441220246777</v>
      </c>
      <c r="O152" s="1054">
        <v>99.495153323288946</v>
      </c>
      <c r="P152" s="1054">
        <v>99.387605077951278</v>
      </c>
      <c r="Q152" s="1115">
        <v>99.642580439166267</v>
      </c>
      <c r="R152" s="1101">
        <v>98.376286995532752</v>
      </c>
      <c r="S152" s="1933">
        <v>99.140832289583187</v>
      </c>
      <c r="T152" s="1954"/>
      <c r="U152" s="1954"/>
      <c r="V152" s="1954"/>
      <c r="W152" s="1954"/>
      <c r="X152" s="1954"/>
      <c r="Y152" s="1864"/>
      <c r="Z152" s="1864"/>
      <c r="AA152" s="1864"/>
      <c r="AB152" s="1864"/>
      <c r="AC152" s="1864"/>
      <c r="AD152" s="1864"/>
      <c r="AE152" s="1864"/>
      <c r="AF152" s="1864"/>
      <c r="AG152" s="1864"/>
      <c r="AH152" s="1864"/>
      <c r="AI152" s="1864"/>
      <c r="AJ152" s="1864"/>
      <c r="AK152" s="1864"/>
      <c r="AL152" s="1864"/>
      <c r="AM152" s="1864"/>
      <c r="AN152" s="1864"/>
      <c r="AO152" s="1864"/>
      <c r="AP152" s="1864"/>
      <c r="AQ152" s="1864"/>
      <c r="AR152" s="1864"/>
      <c r="AS152" s="1864"/>
      <c r="AT152" s="1864"/>
      <c r="AU152" s="1864"/>
      <c r="AV152" s="1864"/>
      <c r="AW152" s="1864"/>
      <c r="AX152" s="1864"/>
      <c r="AY152" s="1864"/>
      <c r="AZ152" s="239"/>
      <c r="BA152" s="2370"/>
      <c r="BB152" s="265" t="s">
        <v>48</v>
      </c>
      <c r="BC152" s="1485" t="s">
        <v>35</v>
      </c>
      <c r="BD152" s="1504" t="s">
        <v>35</v>
      </c>
      <c r="BE152" s="1504" t="s">
        <v>35</v>
      </c>
      <c r="BF152" s="1504" t="s">
        <v>35</v>
      </c>
      <c r="BG152" s="1524" t="s">
        <v>35</v>
      </c>
      <c r="BH152" s="1544" t="s">
        <v>35</v>
      </c>
      <c r="BI152" s="1504" t="s">
        <v>35</v>
      </c>
      <c r="BJ152" s="1504" t="s">
        <v>35</v>
      </c>
      <c r="BK152" s="1504" t="s">
        <v>35</v>
      </c>
      <c r="BL152" s="1524" t="s">
        <v>35</v>
      </c>
      <c r="BM152" s="1544" t="s">
        <v>35</v>
      </c>
      <c r="BN152" s="1504" t="s">
        <v>35</v>
      </c>
      <c r="BO152" s="1504" t="s">
        <v>35</v>
      </c>
      <c r="BP152" s="1504" t="s">
        <v>35</v>
      </c>
      <c r="BQ152" s="1524" t="s">
        <v>35</v>
      </c>
      <c r="BR152" s="1544" t="s">
        <v>35</v>
      </c>
      <c r="BS152" s="1974" t="s">
        <v>35</v>
      </c>
      <c r="BT152" s="2020"/>
      <c r="BU152" s="2020"/>
      <c r="BV152" s="2020"/>
      <c r="BW152" s="2020"/>
      <c r="BX152" s="2020"/>
      <c r="BY152" s="1885"/>
      <c r="BZ152" s="1885"/>
      <c r="CA152" s="1885"/>
      <c r="CB152" s="1885"/>
      <c r="CC152" s="1885"/>
      <c r="CD152" s="1885"/>
      <c r="CE152" s="1885"/>
      <c r="CF152" s="1885"/>
      <c r="CG152" s="1885"/>
      <c r="CH152" s="1885"/>
      <c r="CI152" s="1885"/>
      <c r="CJ152" s="1885"/>
      <c r="CK152" s="1885"/>
      <c r="CL152" s="1885"/>
      <c r="CM152" s="1885"/>
      <c r="CN152" s="1885"/>
      <c r="CO152" s="1885"/>
      <c r="CP152" s="1885"/>
      <c r="CQ152" s="1885"/>
      <c r="CR152" s="1885"/>
      <c r="CS152" s="1885"/>
      <c r="CT152" s="1885"/>
      <c r="CU152" s="1885"/>
      <c r="CV152" s="1885"/>
      <c r="CW152" s="1885"/>
      <c r="CX152" s="1885"/>
      <c r="CY152" s="1885"/>
      <c r="CZ152" s="1885"/>
    </row>
    <row r="153" spans="1:104" s="807" customFormat="1" ht="15" customHeight="1" x14ac:dyDescent="0.2">
      <c r="A153" s="2468" t="s">
        <v>62</v>
      </c>
      <c r="B153" s="1767" t="s">
        <v>182</v>
      </c>
      <c r="C153" s="1724">
        <v>62.636250152155959</v>
      </c>
      <c r="D153" s="1725">
        <v>53.134644173712346</v>
      </c>
      <c r="E153" s="1725">
        <v>63.293079301678745</v>
      </c>
      <c r="F153" s="1725">
        <v>44.596458256645292</v>
      </c>
      <c r="G153" s="1726">
        <v>54.969264068775303</v>
      </c>
      <c r="H153" s="1727">
        <v>67.964848231086023</v>
      </c>
      <c r="I153" s="1725">
        <v>64.304104102861459</v>
      </c>
      <c r="J153" s="1725">
        <v>56.810786238404773</v>
      </c>
      <c r="K153" s="1725">
        <v>56.573550801929542</v>
      </c>
      <c r="L153" s="1728">
        <v>64.780979670402729</v>
      </c>
      <c r="M153" s="1729">
        <v>10.142841045851409</v>
      </c>
      <c r="N153" s="1725">
        <v>6.4450347513399047</v>
      </c>
      <c r="O153" s="1725">
        <v>6.4666583806281821</v>
      </c>
      <c r="P153" s="1725">
        <v>13.365965216002252</v>
      </c>
      <c r="Q153" s="1726">
        <v>13.380801511993399</v>
      </c>
      <c r="R153" s="1727">
        <v>81.85010141997499</v>
      </c>
      <c r="S153" s="1930">
        <v>37.671394424923491</v>
      </c>
      <c r="T153" s="962"/>
      <c r="U153" s="962"/>
      <c r="V153" s="962"/>
      <c r="W153" s="962"/>
      <c r="X153" s="962"/>
      <c r="Y153" s="962"/>
      <c r="Z153" s="962"/>
      <c r="AA153" s="962"/>
      <c r="AB153" s="962"/>
      <c r="AC153" s="962"/>
      <c r="AD153" s="962"/>
      <c r="AE153" s="962"/>
      <c r="AF153" s="962"/>
      <c r="AG153" s="962"/>
      <c r="AH153" s="962"/>
      <c r="AI153" s="962"/>
      <c r="AJ153" s="962"/>
      <c r="AK153" s="962"/>
      <c r="AL153" s="962"/>
      <c r="AM153" s="962"/>
      <c r="AN153" s="962"/>
      <c r="AO153" s="962"/>
      <c r="AP153" s="962"/>
      <c r="AQ153" s="962"/>
      <c r="AR153" s="962"/>
      <c r="AS153" s="962"/>
      <c r="AT153" s="962"/>
      <c r="AU153" s="962"/>
      <c r="AV153" s="962"/>
      <c r="AW153" s="962"/>
      <c r="AX153" s="962"/>
      <c r="AY153" s="962"/>
      <c r="AZ153" s="240"/>
      <c r="BA153" s="2525" t="s">
        <v>62</v>
      </c>
      <c r="BB153" s="264" t="s">
        <v>182</v>
      </c>
      <c r="BC153" s="511">
        <v>7059.5786433300009</v>
      </c>
      <c r="BD153" s="443">
        <v>5990.1264663199918</v>
      </c>
      <c r="BE153" s="443">
        <v>7134.9330828699949</v>
      </c>
      <c r="BF153" s="443">
        <v>5029.4808118700112</v>
      </c>
      <c r="BG153" s="512">
        <v>6195.8660453499742</v>
      </c>
      <c r="BH153" s="523">
        <v>5707.3020715900047</v>
      </c>
      <c r="BI153" s="443">
        <v>5401.8260098399996</v>
      </c>
      <c r="BJ153" s="443">
        <v>4767.6808666600045</v>
      </c>
      <c r="BK153" s="443">
        <v>4750.0809743500104</v>
      </c>
      <c r="BL153" s="512">
        <v>5441.7693458699714</v>
      </c>
      <c r="BM153" s="523">
        <v>191.65855346999999</v>
      </c>
      <c r="BN153" s="443">
        <v>121.68279100000002</v>
      </c>
      <c r="BO153" s="443">
        <v>121.9567448</v>
      </c>
      <c r="BP153" s="443">
        <v>252.05288522000001</v>
      </c>
      <c r="BQ153" s="512">
        <v>252.85467790999996</v>
      </c>
      <c r="BR153" s="523">
        <v>18853.108850330034</v>
      </c>
      <c r="BS153" s="1975">
        <v>12556.87619940997</v>
      </c>
      <c r="BT153" s="2021"/>
      <c r="BU153" s="2021"/>
      <c r="BV153" s="2021"/>
      <c r="BW153" s="2021"/>
      <c r="BX153" s="2021"/>
      <c r="BY153" s="1886"/>
      <c r="BZ153" s="1886"/>
      <c r="CA153" s="1886"/>
      <c r="CB153" s="1886"/>
      <c r="CC153" s="1886"/>
      <c r="CD153" s="1886"/>
      <c r="CE153" s="1886"/>
      <c r="CF153" s="1886"/>
      <c r="CG153" s="1886"/>
      <c r="CH153" s="1886"/>
      <c r="CI153" s="1886"/>
      <c r="CJ153" s="1886"/>
      <c r="CK153" s="1886"/>
      <c r="CL153" s="1886"/>
      <c r="CM153" s="1886"/>
      <c r="CN153" s="1886"/>
      <c r="CO153" s="1886"/>
      <c r="CP153" s="1886"/>
      <c r="CQ153" s="1886"/>
      <c r="CR153" s="1886"/>
      <c r="CS153" s="1886"/>
      <c r="CT153" s="1886"/>
      <c r="CU153" s="1886"/>
      <c r="CV153" s="1886"/>
      <c r="CW153" s="1886"/>
      <c r="CX153" s="1886"/>
      <c r="CY153" s="1886"/>
      <c r="CZ153" s="1886"/>
    </row>
    <row r="154" spans="1:104" s="807" customFormat="1" ht="15" customHeight="1" x14ac:dyDescent="0.2">
      <c r="A154" s="2468"/>
      <c r="B154" s="1767" t="s">
        <v>183</v>
      </c>
      <c r="C154" s="1724">
        <v>30.858204995804229</v>
      </c>
      <c r="D154" s="1725">
        <v>36.503955643039497</v>
      </c>
      <c r="E154" s="1725">
        <v>27.094084989920788</v>
      </c>
      <c r="F154" s="1725">
        <v>42.026927906857608</v>
      </c>
      <c r="G154" s="1726">
        <v>34.054507784584857</v>
      </c>
      <c r="H154" s="1727">
        <v>27.286575311646168</v>
      </c>
      <c r="I154" s="1725">
        <v>28.217551724599776</v>
      </c>
      <c r="J154" s="1725">
        <v>32.746250892594048</v>
      </c>
      <c r="K154" s="1725">
        <v>32.080761637765036</v>
      </c>
      <c r="L154" s="1728">
        <v>27.996935197549387</v>
      </c>
      <c r="M154" s="1729">
        <v>67.645800446549032</v>
      </c>
      <c r="N154" s="1725">
        <v>69.539012813974992</v>
      </c>
      <c r="O154" s="1725">
        <v>70.771335879317277</v>
      </c>
      <c r="P154" s="1725">
        <v>66.522740858610717</v>
      </c>
      <c r="Q154" s="1726">
        <v>60.999671680958492</v>
      </c>
      <c r="R154" s="1727">
        <v>16.564677629421396</v>
      </c>
      <c r="S154" s="1930">
        <v>46.231510739185296</v>
      </c>
      <c r="T154" s="962"/>
      <c r="U154" s="962"/>
      <c r="V154" s="962"/>
      <c r="W154" s="962"/>
      <c r="X154" s="962"/>
      <c r="Y154" s="962"/>
      <c r="Z154" s="962"/>
      <c r="AA154" s="962"/>
      <c r="AB154" s="962"/>
      <c r="AC154" s="962"/>
      <c r="AD154" s="962"/>
      <c r="AE154" s="962"/>
      <c r="AF154" s="962"/>
      <c r="AG154" s="962"/>
      <c r="AH154" s="962"/>
      <c r="AI154" s="962"/>
      <c r="AJ154" s="962"/>
      <c r="AK154" s="962"/>
      <c r="AL154" s="962"/>
      <c r="AM154" s="962"/>
      <c r="AN154" s="962"/>
      <c r="AO154" s="962"/>
      <c r="AP154" s="962"/>
      <c r="AQ154" s="962"/>
      <c r="AR154" s="962"/>
      <c r="AS154" s="962"/>
      <c r="AT154" s="962"/>
      <c r="AU154" s="962"/>
      <c r="AV154" s="962"/>
      <c r="AW154" s="962"/>
      <c r="AX154" s="962"/>
      <c r="AY154" s="962"/>
      <c r="AZ154" s="240"/>
      <c r="BA154" s="2525"/>
      <c r="BB154" s="173" t="s">
        <v>183</v>
      </c>
      <c r="BC154" s="513">
        <v>3477.9528536699981</v>
      </c>
      <c r="BD154" s="445">
        <v>4115.2681875099988</v>
      </c>
      <c r="BE154" s="445">
        <v>3054.2752142500008</v>
      </c>
      <c r="BF154" s="445">
        <v>4739.6953873099992</v>
      </c>
      <c r="BG154" s="514">
        <v>3838.4572187399963</v>
      </c>
      <c r="BH154" s="524">
        <v>2291.3716701499998</v>
      </c>
      <c r="BI154" s="445">
        <v>2370.3977680200014</v>
      </c>
      <c r="BJ154" s="445">
        <v>2748.1343627299993</v>
      </c>
      <c r="BK154" s="445">
        <v>2693.5946805199997</v>
      </c>
      <c r="BL154" s="514">
        <v>2351.8147535199996</v>
      </c>
      <c r="BM154" s="524">
        <v>1278.2312375099998</v>
      </c>
      <c r="BN154" s="445">
        <v>1312.9023332000002</v>
      </c>
      <c r="BO154" s="445">
        <v>1334.6988878899997</v>
      </c>
      <c r="BP154" s="445">
        <v>1254.4734701299994</v>
      </c>
      <c r="BQ154" s="514">
        <v>1152.7001817999999</v>
      </c>
      <c r="BR154" s="524">
        <v>3815.458563889998</v>
      </c>
      <c r="BS154" s="1976">
        <v>15410.190297590007</v>
      </c>
      <c r="BT154" s="2021"/>
      <c r="BU154" s="2021"/>
      <c r="BV154" s="2021"/>
      <c r="BW154" s="2021"/>
      <c r="BX154" s="2021"/>
      <c r="BY154" s="1886"/>
      <c r="BZ154" s="1886"/>
      <c r="CA154" s="1886"/>
      <c r="CB154" s="1886"/>
      <c r="CC154" s="1886"/>
      <c r="CD154" s="1886"/>
      <c r="CE154" s="1886"/>
      <c r="CF154" s="1886"/>
      <c r="CG154" s="1886"/>
      <c r="CH154" s="1886"/>
      <c r="CI154" s="1886"/>
      <c r="CJ154" s="1886"/>
      <c r="CK154" s="1886"/>
      <c r="CL154" s="1886"/>
      <c r="CM154" s="1886"/>
      <c r="CN154" s="1886"/>
      <c r="CO154" s="1886"/>
      <c r="CP154" s="1886"/>
      <c r="CQ154" s="1886"/>
      <c r="CR154" s="1886"/>
      <c r="CS154" s="1886"/>
      <c r="CT154" s="1886"/>
      <c r="CU154" s="1886"/>
      <c r="CV154" s="1886"/>
      <c r="CW154" s="1886"/>
      <c r="CX154" s="1886"/>
      <c r="CY154" s="1886"/>
      <c r="CZ154" s="1886"/>
    </row>
    <row r="155" spans="1:104" s="807" customFormat="1" ht="15" customHeight="1" x14ac:dyDescent="0.2">
      <c r="A155" s="2468"/>
      <c r="B155" s="1767" t="s">
        <v>184</v>
      </c>
      <c r="C155" s="1724">
        <v>5.8999216880183782</v>
      </c>
      <c r="D155" s="1725">
        <v>9.9497815465290831</v>
      </c>
      <c r="E155" s="1725">
        <v>9.3290414423604577</v>
      </c>
      <c r="F155" s="1725">
        <v>13.0411104550835</v>
      </c>
      <c r="G155" s="1726">
        <v>10.486685206474782</v>
      </c>
      <c r="H155" s="1727">
        <v>4.4319669632417282</v>
      </c>
      <c r="I155" s="1725">
        <v>7.1878856658866592</v>
      </c>
      <c r="J155" s="1725">
        <v>9.8864606157282697</v>
      </c>
      <c r="K155" s="1725">
        <v>11.054758688798833</v>
      </c>
      <c r="L155" s="1728">
        <v>6.7026091010436719</v>
      </c>
      <c r="M155" s="1729">
        <v>20.105038076656932</v>
      </c>
      <c r="N155" s="1725">
        <v>23.296162247596275</v>
      </c>
      <c r="O155" s="1725">
        <v>22.14860382453416</v>
      </c>
      <c r="P155" s="1725">
        <v>19.909564252404831</v>
      </c>
      <c r="Q155" s="1726">
        <v>25.346860762493627</v>
      </c>
      <c r="R155" s="1727">
        <v>1.5593010147089887</v>
      </c>
      <c r="S155" s="1930">
        <v>15.395981802943343</v>
      </c>
      <c r="T155" s="962"/>
      <c r="U155" s="962"/>
      <c r="V155" s="962"/>
      <c r="W155" s="962"/>
      <c r="X155" s="962"/>
      <c r="Y155" s="962"/>
      <c r="Z155" s="962"/>
      <c r="AA155" s="962"/>
      <c r="AB155" s="962"/>
      <c r="AC155" s="962"/>
      <c r="AD155" s="962"/>
      <c r="AE155" s="962"/>
      <c r="AF155" s="962"/>
      <c r="AG155" s="962"/>
      <c r="AH155" s="962"/>
      <c r="AI155" s="962"/>
      <c r="AJ155" s="962"/>
      <c r="AK155" s="962"/>
      <c r="AL155" s="962"/>
      <c r="AM155" s="962"/>
      <c r="AN155" s="962"/>
      <c r="AO155" s="962"/>
      <c r="AP155" s="962"/>
      <c r="AQ155" s="962"/>
      <c r="AR155" s="962"/>
      <c r="AS155" s="962"/>
      <c r="AT155" s="962"/>
      <c r="AU155" s="962"/>
      <c r="AV155" s="962"/>
      <c r="AW155" s="962"/>
      <c r="AX155" s="962"/>
      <c r="AY155" s="962"/>
      <c r="AZ155" s="240"/>
      <c r="BA155" s="2525"/>
      <c r="BB155" s="173" t="s">
        <v>184</v>
      </c>
      <c r="BC155" s="513">
        <v>664.96575138000003</v>
      </c>
      <c r="BD155" s="445">
        <v>1121.68719115</v>
      </c>
      <c r="BE155" s="445">
        <v>1051.6487292599995</v>
      </c>
      <c r="BF155" s="445">
        <v>1470.7449282599996</v>
      </c>
      <c r="BG155" s="514">
        <v>1182.0077619699989</v>
      </c>
      <c r="BH155" s="524">
        <v>372.17142226999999</v>
      </c>
      <c r="BI155" s="445">
        <v>603.81383564000032</v>
      </c>
      <c r="BJ155" s="445">
        <v>829.69260306999945</v>
      </c>
      <c r="BK155" s="445">
        <v>928.18990816999974</v>
      </c>
      <c r="BL155" s="514">
        <v>563.03644879999979</v>
      </c>
      <c r="BM155" s="524">
        <v>379.90366780000005</v>
      </c>
      <c r="BN155" s="445">
        <v>439.83347665999992</v>
      </c>
      <c r="BO155" s="445">
        <v>417.70748743999997</v>
      </c>
      <c r="BP155" s="445">
        <v>375.45085837000016</v>
      </c>
      <c r="BQ155" s="514">
        <v>478.9752174699999</v>
      </c>
      <c r="BR155" s="524">
        <v>359.16475667999998</v>
      </c>
      <c r="BS155" s="1976">
        <v>5131.8896053400049</v>
      </c>
      <c r="BT155" s="2021"/>
      <c r="BU155" s="2021"/>
      <c r="BV155" s="2021"/>
      <c r="BW155" s="2021"/>
      <c r="BX155" s="2021"/>
      <c r="BY155" s="1886"/>
      <c r="BZ155" s="1886"/>
      <c r="CA155" s="1886"/>
      <c r="CB155" s="1886"/>
      <c r="CC155" s="1886"/>
      <c r="CD155" s="1886"/>
      <c r="CE155" s="1886"/>
      <c r="CF155" s="1886"/>
      <c r="CG155" s="1886"/>
      <c r="CH155" s="1886"/>
      <c r="CI155" s="1886"/>
      <c r="CJ155" s="1886"/>
      <c r="CK155" s="1886"/>
      <c r="CL155" s="1886"/>
      <c r="CM155" s="1886"/>
      <c r="CN155" s="1886"/>
      <c r="CO155" s="1886"/>
      <c r="CP155" s="1886"/>
      <c r="CQ155" s="1886"/>
      <c r="CR155" s="1886"/>
      <c r="CS155" s="1886"/>
      <c r="CT155" s="1886"/>
      <c r="CU155" s="1886"/>
      <c r="CV155" s="1886"/>
      <c r="CW155" s="1886"/>
      <c r="CX155" s="1886"/>
      <c r="CY155" s="1886"/>
      <c r="CZ155" s="1886"/>
    </row>
    <row r="156" spans="1:104" s="807" customFormat="1" ht="15" customHeight="1" x14ac:dyDescent="0.2">
      <c r="A156" s="2468"/>
      <c r="B156" s="1767" t="s">
        <v>185</v>
      </c>
      <c r="C156" s="1724">
        <v>0.50357665663265272</v>
      </c>
      <c r="D156" s="1725">
        <v>0.177798246952967</v>
      </c>
      <c r="E156" s="1725">
        <v>0.16714672182860207</v>
      </c>
      <c r="F156" s="1725">
        <v>0.14025375163718687</v>
      </c>
      <c r="G156" s="1726">
        <v>0.10750177305358523</v>
      </c>
      <c r="H156" s="1727">
        <v>0.23032484652825155</v>
      </c>
      <c r="I156" s="1725">
        <v>0.17021147639906406</v>
      </c>
      <c r="J156" s="1725">
        <v>0.27726579448487881</v>
      </c>
      <c r="K156" s="1725">
        <v>5.8997013518460102E-2</v>
      </c>
      <c r="L156" s="1728">
        <v>0.14424644077822368</v>
      </c>
      <c r="M156" s="1729">
        <v>1.8811018514880578</v>
      </c>
      <c r="N156" s="1725">
        <v>0.40338157796777996</v>
      </c>
      <c r="O156" s="1725">
        <v>0.13962353118799781</v>
      </c>
      <c r="P156" s="1725">
        <v>0.20172967298211505</v>
      </c>
      <c r="Q156" s="1726">
        <v>0</v>
      </c>
      <c r="R156" s="1727">
        <v>1.6060796657913601E-2</v>
      </c>
      <c r="S156" s="1930">
        <v>0.35964223224387448</v>
      </c>
      <c r="T156" s="962"/>
      <c r="U156" s="962"/>
      <c r="V156" s="962"/>
      <c r="W156" s="962"/>
      <c r="X156" s="962"/>
      <c r="Y156" s="962"/>
      <c r="Z156" s="962"/>
      <c r="AA156" s="962"/>
      <c r="AB156" s="962"/>
      <c r="AC156" s="962"/>
      <c r="AD156" s="962"/>
      <c r="AE156" s="962"/>
      <c r="AF156" s="962"/>
      <c r="AG156" s="962"/>
      <c r="AH156" s="962"/>
      <c r="AI156" s="962"/>
      <c r="AJ156" s="962"/>
      <c r="AK156" s="962"/>
      <c r="AL156" s="962"/>
      <c r="AM156" s="962"/>
      <c r="AN156" s="962"/>
      <c r="AO156" s="962"/>
      <c r="AP156" s="962"/>
      <c r="AQ156" s="962"/>
      <c r="AR156" s="962"/>
      <c r="AS156" s="962"/>
      <c r="AT156" s="962"/>
      <c r="AU156" s="962"/>
      <c r="AV156" s="962"/>
      <c r="AW156" s="962"/>
      <c r="AX156" s="962"/>
      <c r="AY156" s="962"/>
      <c r="AZ156" s="240"/>
      <c r="BA156" s="2525"/>
      <c r="BB156" s="173" t="s">
        <v>185</v>
      </c>
      <c r="BC156" s="513">
        <v>56.756894000000003</v>
      </c>
      <c r="BD156" s="445">
        <v>20.044059789999999</v>
      </c>
      <c r="BE156" s="445">
        <v>18.8421971</v>
      </c>
      <c r="BF156" s="445">
        <v>15.817479239999999</v>
      </c>
      <c r="BG156" s="514">
        <v>12.117073000000001</v>
      </c>
      <c r="BH156" s="524">
        <v>19.3413729</v>
      </c>
      <c r="BI156" s="445">
        <v>14.298508519999999</v>
      </c>
      <c r="BJ156" s="445">
        <v>23.268729599999997</v>
      </c>
      <c r="BK156" s="445">
        <v>4.9535619999999998</v>
      </c>
      <c r="BL156" s="514">
        <v>12.117073000000001</v>
      </c>
      <c r="BM156" s="524">
        <v>35.545194699999996</v>
      </c>
      <c r="BN156" s="445">
        <v>7.6158776699999997</v>
      </c>
      <c r="BO156" s="445">
        <v>2.6332040999999999</v>
      </c>
      <c r="BP156" s="445">
        <v>3.8041806399999998</v>
      </c>
      <c r="BQ156" s="514">
        <v>0</v>
      </c>
      <c r="BR156" s="524">
        <v>3.6993961199999998</v>
      </c>
      <c r="BS156" s="1976">
        <v>119.87830700999999</v>
      </c>
      <c r="BT156" s="2021"/>
      <c r="BU156" s="2021"/>
      <c r="BV156" s="2021"/>
      <c r="BW156" s="2021"/>
      <c r="BX156" s="2021"/>
      <c r="BY156" s="1886"/>
      <c r="BZ156" s="1886"/>
      <c r="CA156" s="1886"/>
      <c r="CB156" s="1886"/>
      <c r="CC156" s="1886"/>
      <c r="CD156" s="1886"/>
      <c r="CE156" s="1886"/>
      <c r="CF156" s="1886"/>
      <c r="CG156" s="1886"/>
      <c r="CH156" s="1886"/>
      <c r="CI156" s="1886"/>
      <c r="CJ156" s="1886"/>
      <c r="CK156" s="1886"/>
      <c r="CL156" s="1886"/>
      <c r="CM156" s="1886"/>
      <c r="CN156" s="1886"/>
      <c r="CO156" s="1886"/>
      <c r="CP156" s="1886"/>
      <c r="CQ156" s="1886"/>
      <c r="CR156" s="1886"/>
      <c r="CS156" s="1886"/>
      <c r="CT156" s="1886"/>
      <c r="CU156" s="1886"/>
      <c r="CV156" s="1886"/>
      <c r="CW156" s="1886"/>
      <c r="CX156" s="1886"/>
      <c r="CY156" s="1886"/>
      <c r="CZ156" s="1886"/>
    </row>
    <row r="157" spans="1:104" s="807" customFormat="1" ht="15" customHeight="1" x14ac:dyDescent="0.2">
      <c r="A157" s="2468"/>
      <c r="B157" s="1767" t="s">
        <v>261</v>
      </c>
      <c r="C157" s="1724">
        <v>0</v>
      </c>
      <c r="D157" s="1725">
        <v>8.9602070264389405E-2</v>
      </c>
      <c r="E157" s="1725">
        <v>8.1343105225252607E-2</v>
      </c>
      <c r="F157" s="1725">
        <v>0.12637045953154111</v>
      </c>
      <c r="G157" s="1726">
        <v>0.20618134120117862</v>
      </c>
      <c r="H157" s="1727">
        <v>0</v>
      </c>
      <c r="I157" s="1725">
        <v>0.12024703025320649</v>
      </c>
      <c r="J157" s="1725">
        <v>3.8081317595092971E-2</v>
      </c>
      <c r="K157" s="1725">
        <v>0.13941452227465467</v>
      </c>
      <c r="L157" s="1728">
        <v>0.13925995695518489</v>
      </c>
      <c r="M157" s="1729">
        <v>0</v>
      </c>
      <c r="N157" s="1725">
        <v>0.31640860912104773</v>
      </c>
      <c r="O157" s="1725">
        <v>0.47377838433245234</v>
      </c>
      <c r="P157" s="1725">
        <v>0</v>
      </c>
      <c r="Q157" s="1726">
        <v>0.27266604455449472</v>
      </c>
      <c r="R157" s="1727">
        <v>0</v>
      </c>
      <c r="S157" s="1930">
        <v>0.17029086316518116</v>
      </c>
      <c r="T157" s="962"/>
      <c r="U157" s="962"/>
      <c r="V157" s="962"/>
      <c r="W157" s="962"/>
      <c r="X157" s="962"/>
      <c r="Y157" s="962"/>
      <c r="Z157" s="962"/>
      <c r="AA157" s="962"/>
      <c r="AB157" s="962"/>
      <c r="AC157" s="962"/>
      <c r="AD157" s="962"/>
      <c r="AE157" s="962"/>
      <c r="AF157" s="962"/>
      <c r="AG157" s="962"/>
      <c r="AH157" s="962"/>
      <c r="AI157" s="962"/>
      <c r="AJ157" s="962"/>
      <c r="AK157" s="962"/>
      <c r="AL157" s="962"/>
      <c r="AM157" s="962"/>
      <c r="AN157" s="962"/>
      <c r="AO157" s="962"/>
      <c r="AP157" s="962"/>
      <c r="AQ157" s="962"/>
      <c r="AR157" s="962"/>
      <c r="AS157" s="962"/>
      <c r="AT157" s="962"/>
      <c r="AU157" s="962"/>
      <c r="AV157" s="962"/>
      <c r="AW157" s="962"/>
      <c r="AX157" s="962"/>
      <c r="AY157" s="962"/>
      <c r="AZ157" s="240"/>
      <c r="BA157" s="2525"/>
      <c r="BB157" s="173" t="s">
        <v>261</v>
      </c>
      <c r="BC157" s="513">
        <v>0</v>
      </c>
      <c r="BD157" s="445">
        <v>10.101276500000001</v>
      </c>
      <c r="BE157" s="445">
        <v>9.1696852</v>
      </c>
      <c r="BF157" s="445">
        <v>14.2517551</v>
      </c>
      <c r="BG157" s="514">
        <v>23.239750300000001</v>
      </c>
      <c r="BH157" s="524">
        <v>0</v>
      </c>
      <c r="BI157" s="445">
        <v>10.101276500000001</v>
      </c>
      <c r="BJ157" s="445">
        <v>3.1958644</v>
      </c>
      <c r="BK157" s="445">
        <v>11.705651500000002</v>
      </c>
      <c r="BL157" s="514">
        <v>11.698195500000001</v>
      </c>
      <c r="BM157" s="524">
        <v>0</v>
      </c>
      <c r="BN157" s="445">
        <v>5.9738208000000004</v>
      </c>
      <c r="BO157" s="445">
        <v>8.9351355999999988</v>
      </c>
      <c r="BP157" s="445">
        <v>0</v>
      </c>
      <c r="BQ157" s="514">
        <v>5.1525227999999998</v>
      </c>
      <c r="BR157" s="524">
        <v>0</v>
      </c>
      <c r="BS157" s="1976">
        <v>56.762467100000002</v>
      </c>
      <c r="BT157" s="2021"/>
      <c r="BU157" s="2021"/>
      <c r="BV157" s="2021"/>
      <c r="BW157" s="2021"/>
      <c r="BX157" s="2021"/>
      <c r="BY157" s="1886"/>
      <c r="BZ157" s="1886"/>
      <c r="CA157" s="1886"/>
      <c r="CB157" s="1886"/>
      <c r="CC157" s="1886"/>
      <c r="CD157" s="1886"/>
      <c r="CE157" s="1886"/>
      <c r="CF157" s="1886"/>
      <c r="CG157" s="1886"/>
      <c r="CH157" s="1886"/>
      <c r="CI157" s="1886"/>
      <c r="CJ157" s="1886"/>
      <c r="CK157" s="1886"/>
      <c r="CL157" s="1886"/>
      <c r="CM157" s="1886"/>
      <c r="CN157" s="1886"/>
      <c r="CO157" s="1886"/>
      <c r="CP157" s="1886"/>
      <c r="CQ157" s="1886"/>
      <c r="CR157" s="1886"/>
      <c r="CS157" s="1886"/>
      <c r="CT157" s="1886"/>
      <c r="CU157" s="1886"/>
      <c r="CV157" s="1886"/>
      <c r="CW157" s="1886"/>
      <c r="CX157" s="1886"/>
      <c r="CY157" s="1886"/>
      <c r="CZ157" s="1886"/>
    </row>
    <row r="158" spans="1:104" s="807" customFormat="1" ht="15" customHeight="1" x14ac:dyDescent="0.2">
      <c r="A158" s="2468"/>
      <c r="B158" s="1767" t="s">
        <v>186</v>
      </c>
      <c r="C158" s="1724">
        <v>3.7758937981714376E-2</v>
      </c>
      <c r="D158" s="1725">
        <v>0</v>
      </c>
      <c r="E158" s="1725">
        <v>0</v>
      </c>
      <c r="F158" s="1725">
        <v>0</v>
      </c>
      <c r="G158" s="1726">
        <v>0</v>
      </c>
      <c r="H158" s="1727">
        <v>0</v>
      </c>
      <c r="I158" s="1725">
        <v>0</v>
      </c>
      <c r="J158" s="1725">
        <v>0</v>
      </c>
      <c r="K158" s="1725">
        <v>0</v>
      </c>
      <c r="L158" s="1728">
        <v>0</v>
      </c>
      <c r="M158" s="1729">
        <v>0.22521857945457571</v>
      </c>
      <c r="N158" s="1725">
        <v>0</v>
      </c>
      <c r="O158" s="1725">
        <v>0</v>
      </c>
      <c r="P158" s="1725">
        <v>0</v>
      </c>
      <c r="Q158" s="1726">
        <v>0</v>
      </c>
      <c r="R158" s="1727">
        <v>0</v>
      </c>
      <c r="S158" s="1930">
        <v>1.2767412350391886E-2</v>
      </c>
      <c r="T158" s="962"/>
      <c r="U158" s="962"/>
      <c r="V158" s="962"/>
      <c r="W158" s="962"/>
      <c r="X158" s="962"/>
      <c r="Y158" s="962"/>
      <c r="Z158" s="962"/>
      <c r="AA158" s="962"/>
      <c r="AB158" s="962"/>
      <c r="AC158" s="962"/>
      <c r="AD158" s="962"/>
      <c r="AE158" s="962"/>
      <c r="AF158" s="962"/>
      <c r="AG158" s="962"/>
      <c r="AH158" s="962"/>
      <c r="AI158" s="962"/>
      <c r="AJ158" s="962"/>
      <c r="AK158" s="962"/>
      <c r="AL158" s="962"/>
      <c r="AM158" s="962"/>
      <c r="AN158" s="962"/>
      <c r="AO158" s="962"/>
      <c r="AP158" s="962"/>
      <c r="AQ158" s="962"/>
      <c r="AR158" s="962"/>
      <c r="AS158" s="962"/>
      <c r="AT158" s="962"/>
      <c r="AU158" s="962"/>
      <c r="AV158" s="962"/>
      <c r="AW158" s="962"/>
      <c r="AX158" s="962"/>
      <c r="AY158" s="962"/>
      <c r="AZ158" s="240"/>
      <c r="BA158" s="2525"/>
      <c r="BB158" s="173" t="s">
        <v>186</v>
      </c>
      <c r="BC158" s="513">
        <v>4.2557175999999997</v>
      </c>
      <c r="BD158" s="445">
        <v>0</v>
      </c>
      <c r="BE158" s="445">
        <v>0</v>
      </c>
      <c r="BF158" s="445">
        <v>0</v>
      </c>
      <c r="BG158" s="514">
        <v>0</v>
      </c>
      <c r="BH158" s="524">
        <v>0</v>
      </c>
      <c r="BI158" s="445">
        <v>0</v>
      </c>
      <c r="BJ158" s="445">
        <v>0</v>
      </c>
      <c r="BK158" s="445">
        <v>0</v>
      </c>
      <c r="BL158" s="514">
        <v>0</v>
      </c>
      <c r="BM158" s="524">
        <v>4.2557175999999997</v>
      </c>
      <c r="BN158" s="445">
        <v>0</v>
      </c>
      <c r="BO158" s="445">
        <v>0</v>
      </c>
      <c r="BP158" s="445">
        <v>0</v>
      </c>
      <c r="BQ158" s="514">
        <v>0</v>
      </c>
      <c r="BR158" s="524">
        <v>0</v>
      </c>
      <c r="BS158" s="1976">
        <v>4.2557175999999997</v>
      </c>
      <c r="BT158" s="2021"/>
      <c r="BU158" s="2021"/>
      <c r="BV158" s="2021"/>
      <c r="BW158" s="2021"/>
      <c r="BX158" s="2021"/>
      <c r="BY158" s="1886"/>
      <c r="BZ158" s="1886"/>
      <c r="CA158" s="1886"/>
      <c r="CB158" s="1886"/>
      <c r="CC158" s="1886"/>
      <c r="CD158" s="1886"/>
      <c r="CE158" s="1886"/>
      <c r="CF158" s="1886"/>
      <c r="CG158" s="1886"/>
      <c r="CH158" s="1886"/>
      <c r="CI158" s="1886"/>
      <c r="CJ158" s="1886"/>
      <c r="CK158" s="1886"/>
      <c r="CL158" s="1886"/>
      <c r="CM158" s="1886"/>
      <c r="CN158" s="1886"/>
      <c r="CO158" s="1886"/>
      <c r="CP158" s="1886"/>
      <c r="CQ158" s="1886"/>
      <c r="CR158" s="1886"/>
      <c r="CS158" s="1886"/>
      <c r="CT158" s="1886"/>
      <c r="CU158" s="1886"/>
      <c r="CV158" s="1886"/>
      <c r="CW158" s="1886"/>
      <c r="CX158" s="1886"/>
      <c r="CY158" s="1886"/>
      <c r="CZ158" s="1886"/>
    </row>
    <row r="159" spans="1:104" s="807" customFormat="1" ht="15" customHeight="1" x14ac:dyDescent="0.2">
      <c r="A159" s="2468"/>
      <c r="B159" s="1767" t="s">
        <v>46</v>
      </c>
      <c r="C159" s="1724">
        <v>2.0148824885452249E-2</v>
      </c>
      <c r="D159" s="1725">
        <v>0</v>
      </c>
      <c r="E159" s="1725">
        <v>0</v>
      </c>
      <c r="F159" s="1725">
        <v>0</v>
      </c>
      <c r="G159" s="1726">
        <v>0</v>
      </c>
      <c r="H159" s="1727">
        <v>2.7043085759294799E-2</v>
      </c>
      <c r="I159" s="1725">
        <v>0</v>
      </c>
      <c r="J159" s="1725">
        <v>0</v>
      </c>
      <c r="K159" s="1725">
        <v>0</v>
      </c>
      <c r="L159" s="1728">
        <v>0</v>
      </c>
      <c r="M159" s="1729">
        <v>0</v>
      </c>
      <c r="N159" s="1725">
        <v>0</v>
      </c>
      <c r="O159" s="1725">
        <v>0</v>
      </c>
      <c r="P159" s="1725">
        <v>0</v>
      </c>
      <c r="Q159" s="1726">
        <v>0</v>
      </c>
      <c r="R159" s="1727">
        <v>9.8591392365446704E-3</v>
      </c>
      <c r="S159" s="1930">
        <v>0</v>
      </c>
      <c r="T159" s="962"/>
      <c r="U159" s="962"/>
      <c r="V159" s="962"/>
      <c r="W159" s="962"/>
      <c r="X159" s="962"/>
      <c r="Y159" s="962"/>
      <c r="Z159" s="962"/>
      <c r="AA159" s="962"/>
      <c r="AB159" s="962"/>
      <c r="AC159" s="962"/>
      <c r="AD159" s="962"/>
      <c r="AE159" s="962"/>
      <c r="AF159" s="962"/>
      <c r="AG159" s="962"/>
      <c r="AH159" s="962"/>
      <c r="AI159" s="962"/>
      <c r="AJ159" s="962"/>
      <c r="AK159" s="962"/>
      <c r="AL159" s="962"/>
      <c r="AM159" s="962"/>
      <c r="AN159" s="962"/>
      <c r="AO159" s="962"/>
      <c r="AP159" s="962"/>
      <c r="AQ159" s="962"/>
      <c r="AR159" s="962"/>
      <c r="AS159" s="962"/>
      <c r="AT159" s="962"/>
      <c r="AU159" s="962"/>
      <c r="AV159" s="962"/>
      <c r="AW159" s="962"/>
      <c r="AX159" s="962"/>
      <c r="AY159" s="962"/>
      <c r="AZ159" s="240"/>
      <c r="BA159" s="2525"/>
      <c r="BB159" s="173" t="s">
        <v>46</v>
      </c>
      <c r="BC159" s="513">
        <v>2.2709248</v>
      </c>
      <c r="BD159" s="445">
        <v>0</v>
      </c>
      <c r="BE159" s="445">
        <v>0</v>
      </c>
      <c r="BF159" s="445">
        <v>0</v>
      </c>
      <c r="BG159" s="514">
        <v>0</v>
      </c>
      <c r="BH159" s="524">
        <v>2.2709248</v>
      </c>
      <c r="BI159" s="445">
        <v>0</v>
      </c>
      <c r="BJ159" s="445">
        <v>0</v>
      </c>
      <c r="BK159" s="445">
        <v>0</v>
      </c>
      <c r="BL159" s="514">
        <v>0</v>
      </c>
      <c r="BM159" s="524">
        <v>0</v>
      </c>
      <c r="BN159" s="445">
        <v>0</v>
      </c>
      <c r="BO159" s="445">
        <v>0</v>
      </c>
      <c r="BP159" s="445">
        <v>0</v>
      </c>
      <c r="BQ159" s="514">
        <v>0</v>
      </c>
      <c r="BR159" s="524">
        <v>2.2709248</v>
      </c>
      <c r="BS159" s="1976">
        <v>0</v>
      </c>
      <c r="BT159" s="2021"/>
      <c r="BU159" s="2021"/>
      <c r="BV159" s="2021"/>
      <c r="BW159" s="2021"/>
      <c r="BX159" s="2021"/>
      <c r="BY159" s="1886"/>
      <c r="BZ159" s="1886"/>
      <c r="CA159" s="1886"/>
      <c r="CB159" s="1886"/>
      <c r="CC159" s="1886"/>
      <c r="CD159" s="1886"/>
      <c r="CE159" s="1886"/>
      <c r="CF159" s="1886"/>
      <c r="CG159" s="1886"/>
      <c r="CH159" s="1886"/>
      <c r="CI159" s="1886"/>
      <c r="CJ159" s="1886"/>
      <c r="CK159" s="1886"/>
      <c r="CL159" s="1886"/>
      <c r="CM159" s="1886"/>
      <c r="CN159" s="1886"/>
      <c r="CO159" s="1886"/>
      <c r="CP159" s="1886"/>
      <c r="CQ159" s="1886"/>
      <c r="CR159" s="1886"/>
      <c r="CS159" s="1886"/>
      <c r="CT159" s="1886"/>
      <c r="CU159" s="1886"/>
      <c r="CV159" s="1886"/>
      <c r="CW159" s="1886"/>
      <c r="CX159" s="1886"/>
      <c r="CY159" s="1886"/>
      <c r="CZ159" s="1886"/>
    </row>
    <row r="160" spans="1:104" s="807" customFormat="1" ht="15" customHeight="1" x14ac:dyDescent="0.2">
      <c r="A160" s="2469"/>
      <c r="B160" s="1768" t="s">
        <v>200</v>
      </c>
      <c r="C160" s="1724">
        <v>4.4138744521791867E-2</v>
      </c>
      <c r="D160" s="1725">
        <v>0.14421831950167505</v>
      </c>
      <c r="E160" s="1725">
        <v>3.5304438986099973E-2</v>
      </c>
      <c r="F160" s="1725">
        <v>6.8879170244873403E-2</v>
      </c>
      <c r="G160" s="1726">
        <v>0.17585982591014113</v>
      </c>
      <c r="H160" s="1727">
        <v>5.924156173853358E-2</v>
      </c>
      <c r="I160" s="1725">
        <v>0</v>
      </c>
      <c r="J160" s="1725">
        <v>0.24115514119297313</v>
      </c>
      <c r="K160" s="1725">
        <v>9.2517335713685422E-2</v>
      </c>
      <c r="L160" s="1728">
        <v>0.23596963327080583</v>
      </c>
      <c r="M160" s="1729">
        <v>0</v>
      </c>
      <c r="N160" s="1725">
        <v>0</v>
      </c>
      <c r="O160" s="1725">
        <v>0</v>
      </c>
      <c r="P160" s="1725">
        <v>0</v>
      </c>
      <c r="Q160" s="1726">
        <v>0</v>
      </c>
      <c r="R160" s="1727">
        <v>0</v>
      </c>
      <c r="S160" s="1930">
        <v>0.15841252518889823</v>
      </c>
      <c r="T160" s="962"/>
      <c r="U160" s="962"/>
      <c r="V160" s="962"/>
      <c r="W160" s="962"/>
      <c r="X160" s="962"/>
      <c r="Y160" s="962"/>
      <c r="Z160" s="962"/>
      <c r="AA160" s="962"/>
      <c r="AB160" s="962"/>
      <c r="AC160" s="962"/>
      <c r="AD160" s="962"/>
      <c r="AE160" s="962"/>
      <c r="AF160" s="962"/>
      <c r="AG160" s="962"/>
      <c r="AH160" s="962"/>
      <c r="AI160" s="962"/>
      <c r="AJ160" s="962"/>
      <c r="AK160" s="962"/>
      <c r="AL160" s="962"/>
      <c r="AM160" s="962"/>
      <c r="AN160" s="962"/>
      <c r="AO160" s="962"/>
      <c r="AP160" s="962"/>
      <c r="AQ160" s="962"/>
      <c r="AR160" s="962"/>
      <c r="AS160" s="962"/>
      <c r="AT160" s="962"/>
      <c r="AU160" s="962"/>
      <c r="AV160" s="962"/>
      <c r="AW160" s="962"/>
      <c r="AX160" s="962"/>
      <c r="AY160" s="962"/>
      <c r="AZ160" s="240"/>
      <c r="BA160" s="2525"/>
      <c r="BB160" s="173" t="s">
        <v>200</v>
      </c>
      <c r="BC160" s="513">
        <v>4.9747700000000004</v>
      </c>
      <c r="BD160" s="445">
        <v>16.2584315</v>
      </c>
      <c r="BE160" s="445">
        <v>3.979816</v>
      </c>
      <c r="BF160" s="445">
        <v>7.7680264000000001</v>
      </c>
      <c r="BG160" s="514">
        <v>19.822057700000002</v>
      </c>
      <c r="BH160" s="524">
        <v>4.9747700000000004</v>
      </c>
      <c r="BI160" s="445">
        <v>0</v>
      </c>
      <c r="BJ160" s="445">
        <v>20.2382475</v>
      </c>
      <c r="BK160" s="445">
        <v>7.7680264000000001</v>
      </c>
      <c r="BL160" s="514">
        <v>19.822057700000002</v>
      </c>
      <c r="BM160" s="524">
        <v>0</v>
      </c>
      <c r="BN160" s="445">
        <v>0</v>
      </c>
      <c r="BO160" s="445">
        <v>0</v>
      </c>
      <c r="BP160" s="445">
        <v>0</v>
      </c>
      <c r="BQ160" s="514">
        <v>0</v>
      </c>
      <c r="BR160" s="524">
        <v>0</v>
      </c>
      <c r="BS160" s="1976">
        <v>52.803101599999998</v>
      </c>
      <c r="BT160" s="2021"/>
      <c r="BU160" s="2021"/>
      <c r="BV160" s="2021"/>
      <c r="BW160" s="2021"/>
      <c r="BX160" s="2021"/>
      <c r="BY160" s="1886"/>
      <c r="BZ160" s="1886"/>
      <c r="CA160" s="1886"/>
      <c r="CB160" s="1886"/>
      <c r="CC160" s="1886"/>
      <c r="CD160" s="1886"/>
      <c r="CE160" s="1886"/>
      <c r="CF160" s="1886"/>
      <c r="CG160" s="1886"/>
      <c r="CH160" s="1886"/>
      <c r="CI160" s="1886"/>
      <c r="CJ160" s="1886"/>
      <c r="CK160" s="1886"/>
      <c r="CL160" s="1886"/>
      <c r="CM160" s="1886"/>
      <c r="CN160" s="1886"/>
      <c r="CO160" s="1886"/>
      <c r="CP160" s="1886"/>
      <c r="CQ160" s="1886"/>
      <c r="CR160" s="1886"/>
      <c r="CS160" s="1886"/>
      <c r="CT160" s="1886"/>
      <c r="CU160" s="1886"/>
      <c r="CV160" s="1886"/>
      <c r="CW160" s="1886"/>
      <c r="CX160" s="1886"/>
      <c r="CY160" s="1886"/>
      <c r="CZ160" s="1886"/>
    </row>
    <row r="161" spans="1:104" s="272" customFormat="1" ht="15" customHeight="1" x14ac:dyDescent="0.2">
      <c r="B161" s="135"/>
      <c r="C161" s="1240"/>
      <c r="D161" s="1200"/>
      <c r="E161" s="1200"/>
      <c r="F161" s="1200"/>
      <c r="G161" s="1201"/>
      <c r="H161" s="1241"/>
      <c r="I161" s="1200"/>
      <c r="J161" s="1200"/>
      <c r="K161" s="1200"/>
      <c r="L161" s="1242"/>
      <c r="M161" s="1240"/>
      <c r="N161" s="1200"/>
      <c r="O161" s="1200"/>
      <c r="P161" s="1200"/>
      <c r="Q161" s="1201"/>
      <c r="R161" s="1241"/>
      <c r="S161" s="1242"/>
      <c r="T161" s="962"/>
      <c r="U161" s="962"/>
      <c r="V161" s="962"/>
      <c r="W161" s="962"/>
      <c r="X161" s="962"/>
      <c r="Y161" s="962"/>
      <c r="Z161" s="962"/>
      <c r="AA161" s="962"/>
      <c r="AB161" s="962"/>
      <c r="AC161" s="962"/>
      <c r="AD161" s="962"/>
      <c r="AE161" s="962"/>
      <c r="AF161" s="962"/>
      <c r="AG161" s="962"/>
      <c r="AH161" s="962"/>
      <c r="AI161" s="962"/>
      <c r="AJ161" s="962"/>
      <c r="AK161" s="962"/>
      <c r="AL161" s="962"/>
      <c r="AM161" s="962"/>
      <c r="AN161" s="962"/>
      <c r="AO161" s="962"/>
      <c r="AP161" s="962"/>
      <c r="AQ161" s="962"/>
      <c r="AR161" s="962"/>
      <c r="AS161" s="962"/>
      <c r="AT161" s="962"/>
      <c r="AU161" s="962"/>
      <c r="AV161" s="962"/>
      <c r="AW161" s="962"/>
      <c r="AX161" s="962"/>
      <c r="AY161" s="962"/>
      <c r="AZ161" s="240"/>
      <c r="BA161" s="2526"/>
      <c r="BB161" s="173" t="s">
        <v>187</v>
      </c>
      <c r="BC161" s="513">
        <v>11270.755554779978</v>
      </c>
      <c r="BD161" s="445">
        <v>11273.485612769995</v>
      </c>
      <c r="BE161" s="445">
        <v>11272.848724680001</v>
      </c>
      <c r="BF161" s="445">
        <v>11277.758388180009</v>
      </c>
      <c r="BG161" s="514">
        <v>11271.509907059986</v>
      </c>
      <c r="BH161" s="524">
        <v>8397.432231710005</v>
      </c>
      <c r="BI161" s="445">
        <v>8400.4373985199873</v>
      </c>
      <c r="BJ161" s="445">
        <v>8392.2106739600003</v>
      </c>
      <c r="BK161" s="445">
        <v>8396.2928029399918</v>
      </c>
      <c r="BL161" s="514">
        <v>8400.2578743899703</v>
      </c>
      <c r="BM161" s="524">
        <v>1889.5943710799997</v>
      </c>
      <c r="BN161" s="445">
        <v>1888.00829933</v>
      </c>
      <c r="BO161" s="445">
        <v>1885.9314598299984</v>
      </c>
      <c r="BP161" s="445">
        <v>1885.7813943600013</v>
      </c>
      <c r="BQ161" s="514">
        <v>1889.6825999799996</v>
      </c>
      <c r="BR161" s="524">
        <v>23033.70249182007</v>
      </c>
      <c r="BS161" s="1976">
        <v>33332.655695649824</v>
      </c>
      <c r="BT161" s="2021"/>
      <c r="BU161" s="2021"/>
      <c r="BV161" s="2021"/>
      <c r="BW161" s="2021"/>
      <c r="BX161" s="2021"/>
      <c r="BY161" s="1886"/>
      <c r="BZ161" s="1886"/>
      <c r="CA161" s="1886"/>
      <c r="CB161" s="1886"/>
      <c r="CC161" s="1886"/>
      <c r="CD161" s="1886"/>
      <c r="CE161" s="1886"/>
      <c r="CF161" s="1886"/>
      <c r="CG161" s="1886"/>
      <c r="CH161" s="1886"/>
      <c r="CI161" s="1886"/>
      <c r="CJ161" s="1886"/>
      <c r="CK161" s="1886"/>
      <c r="CL161" s="1886"/>
      <c r="CM161" s="1886"/>
      <c r="CN161" s="1886"/>
      <c r="CO161" s="1886"/>
      <c r="CP161" s="1886"/>
      <c r="CQ161" s="1886"/>
      <c r="CR161" s="1886"/>
      <c r="CS161" s="1886"/>
      <c r="CT161" s="1886"/>
      <c r="CU161" s="1886"/>
      <c r="CV161" s="1886"/>
      <c r="CW161" s="1886"/>
      <c r="CX161" s="1886"/>
      <c r="CY161" s="1886"/>
      <c r="CZ161" s="1886"/>
    </row>
    <row r="162" spans="1:104" s="272" customFormat="1" ht="15" customHeight="1" x14ac:dyDescent="0.2">
      <c r="A162" s="1147"/>
      <c r="B162" s="1397"/>
      <c r="C162" s="1240"/>
      <c r="D162" s="1200"/>
      <c r="E162" s="1200"/>
      <c r="F162" s="1200"/>
      <c r="G162" s="1201"/>
      <c r="H162" s="1241"/>
      <c r="I162" s="1200"/>
      <c r="J162" s="1200"/>
      <c r="K162" s="1200"/>
      <c r="L162" s="1242"/>
      <c r="M162" s="1240"/>
      <c r="N162" s="1200"/>
      <c r="O162" s="1200"/>
      <c r="P162" s="1200"/>
      <c r="Q162" s="1201"/>
      <c r="R162" s="1241"/>
      <c r="S162" s="1242"/>
      <c r="T162" s="962"/>
      <c r="U162" s="962"/>
      <c r="V162" s="962"/>
      <c r="W162" s="962"/>
      <c r="X162" s="962"/>
      <c r="Y162" s="962"/>
      <c r="Z162" s="962"/>
      <c r="AA162" s="962"/>
      <c r="AB162" s="962"/>
      <c r="AC162" s="962"/>
      <c r="AD162" s="962"/>
      <c r="AE162" s="962"/>
      <c r="AF162" s="962"/>
      <c r="AG162" s="962"/>
      <c r="AH162" s="962"/>
      <c r="AI162" s="962"/>
      <c r="AJ162" s="962"/>
      <c r="AK162" s="962"/>
      <c r="AL162" s="962"/>
      <c r="AM162" s="962"/>
      <c r="AN162" s="962"/>
      <c r="AO162" s="962"/>
      <c r="AP162" s="962"/>
      <c r="AQ162" s="962"/>
      <c r="AR162" s="962"/>
      <c r="AS162" s="962"/>
      <c r="AT162" s="962"/>
      <c r="AU162" s="962"/>
      <c r="AV162" s="962"/>
      <c r="AW162" s="962"/>
      <c r="AX162" s="962"/>
      <c r="AY162" s="962"/>
      <c r="AZ162" s="240"/>
      <c r="BA162" s="801"/>
      <c r="BB162" s="173"/>
      <c r="BC162" s="513"/>
      <c r="BD162" s="445"/>
      <c r="BE162" s="445"/>
      <c r="BF162" s="445"/>
      <c r="BG162" s="514"/>
      <c r="BH162" s="524"/>
      <c r="BI162" s="445"/>
      <c r="BJ162" s="445"/>
      <c r="BK162" s="445"/>
      <c r="BL162" s="514"/>
      <c r="BM162" s="524"/>
      <c r="BN162" s="445"/>
      <c r="BO162" s="445"/>
      <c r="BP162" s="445"/>
      <c r="BQ162" s="514"/>
      <c r="BR162" s="524"/>
      <c r="BS162" s="1976"/>
      <c r="BT162" s="2021"/>
      <c r="BU162" s="2021"/>
      <c r="BV162" s="2021"/>
      <c r="BW162" s="2021"/>
      <c r="BX162" s="2021"/>
      <c r="BY162" s="1886"/>
      <c r="BZ162" s="1886"/>
      <c r="CA162" s="1886"/>
      <c r="CB162" s="1886"/>
      <c r="CC162" s="1886"/>
      <c r="CD162" s="1886"/>
      <c r="CE162" s="1886"/>
      <c r="CF162" s="1886"/>
      <c r="CG162" s="1886"/>
      <c r="CH162" s="1886"/>
      <c r="CI162" s="1886"/>
      <c r="CJ162" s="1886"/>
      <c r="CK162" s="1886"/>
      <c r="CL162" s="1886"/>
      <c r="CM162" s="1886"/>
      <c r="CN162" s="1886"/>
      <c r="CO162" s="1886"/>
      <c r="CP162" s="1886"/>
      <c r="CQ162" s="1886"/>
      <c r="CR162" s="1886"/>
      <c r="CS162" s="1886"/>
      <c r="CT162" s="1886"/>
      <c r="CU162" s="1886"/>
      <c r="CV162" s="1886"/>
      <c r="CW162" s="1886"/>
      <c r="CX162" s="1886"/>
      <c r="CY162" s="1886"/>
      <c r="CZ162" s="1886"/>
    </row>
    <row r="163" spans="1:104" s="272" customFormat="1" ht="15" customHeight="1" x14ac:dyDescent="0.2">
      <c r="A163" s="1045"/>
      <c r="B163" s="1398"/>
      <c r="C163" s="1240"/>
      <c r="D163" s="1200"/>
      <c r="E163" s="1200"/>
      <c r="F163" s="1200"/>
      <c r="G163" s="1201"/>
      <c r="H163" s="1241"/>
      <c r="I163" s="1200"/>
      <c r="J163" s="1200"/>
      <c r="K163" s="1200"/>
      <c r="L163" s="1242"/>
      <c r="M163" s="1240"/>
      <c r="N163" s="1200"/>
      <c r="O163" s="1200"/>
      <c r="P163" s="1200"/>
      <c r="Q163" s="1201"/>
      <c r="R163" s="1241"/>
      <c r="S163" s="1242"/>
      <c r="T163" s="962"/>
      <c r="U163" s="962"/>
      <c r="V163" s="962"/>
      <c r="W163" s="962"/>
      <c r="X163" s="962"/>
      <c r="Y163" s="962"/>
      <c r="Z163" s="962"/>
      <c r="AA163" s="962"/>
      <c r="AB163" s="962"/>
      <c r="AC163" s="962"/>
      <c r="AD163" s="962"/>
      <c r="AE163" s="962"/>
      <c r="AF163" s="962"/>
      <c r="AG163" s="962"/>
      <c r="AH163" s="962"/>
      <c r="AI163" s="962"/>
      <c r="AJ163" s="962"/>
      <c r="AK163" s="962"/>
      <c r="AL163" s="962"/>
      <c r="AM163" s="962"/>
      <c r="AN163" s="962"/>
      <c r="AO163" s="962"/>
      <c r="AP163" s="962"/>
      <c r="AQ163" s="962"/>
      <c r="AR163" s="962"/>
      <c r="AS163" s="962"/>
      <c r="AT163" s="962"/>
      <c r="AU163" s="962"/>
      <c r="AV163" s="962"/>
      <c r="AW163" s="962"/>
      <c r="AX163" s="962"/>
      <c r="AY163" s="962"/>
      <c r="AZ163" s="240"/>
      <c r="BA163" s="801"/>
      <c r="BB163" s="173"/>
      <c r="BC163" s="513"/>
      <c r="BD163" s="445"/>
      <c r="BE163" s="445"/>
      <c r="BF163" s="445"/>
      <c r="BG163" s="514"/>
      <c r="BH163" s="524"/>
      <c r="BI163" s="445"/>
      <c r="BJ163" s="445"/>
      <c r="BK163" s="445"/>
      <c r="BL163" s="514"/>
      <c r="BM163" s="524"/>
      <c r="BN163" s="445"/>
      <c r="BO163" s="445"/>
      <c r="BP163" s="445"/>
      <c r="BQ163" s="514"/>
      <c r="BR163" s="524"/>
      <c r="BS163" s="1976"/>
      <c r="BT163" s="2021"/>
      <c r="BU163" s="2021"/>
      <c r="BV163" s="2021"/>
      <c r="BW163" s="2021"/>
      <c r="BX163" s="2021"/>
      <c r="BY163" s="1886"/>
      <c r="BZ163" s="1886"/>
      <c r="CA163" s="1886"/>
      <c r="CB163" s="1886"/>
      <c r="CC163" s="1886"/>
      <c r="CD163" s="1886"/>
      <c r="CE163" s="1886"/>
      <c r="CF163" s="1886"/>
      <c r="CG163" s="1886"/>
      <c r="CH163" s="1886"/>
      <c r="CI163" s="1886"/>
      <c r="CJ163" s="1886"/>
      <c r="CK163" s="1886"/>
      <c r="CL163" s="1886"/>
      <c r="CM163" s="1886"/>
      <c r="CN163" s="1886"/>
      <c r="CO163" s="1886"/>
      <c r="CP163" s="1886"/>
      <c r="CQ163" s="1886"/>
      <c r="CR163" s="1886"/>
      <c r="CS163" s="1886"/>
      <c r="CT163" s="1886"/>
      <c r="CU163" s="1886"/>
      <c r="CV163" s="1886"/>
      <c r="CW163" s="1886"/>
      <c r="CX163" s="1886"/>
      <c r="CY163" s="1886"/>
      <c r="CZ163" s="1886"/>
    </row>
    <row r="164" spans="1:104" s="272" customFormat="1" ht="15" customHeight="1" x14ac:dyDescent="0.2">
      <c r="A164" s="1045"/>
      <c r="B164" s="1398"/>
      <c r="C164" s="1240"/>
      <c r="D164" s="1200"/>
      <c r="E164" s="1200"/>
      <c r="F164" s="1200"/>
      <c r="G164" s="1201"/>
      <c r="H164" s="1241"/>
      <c r="I164" s="1200"/>
      <c r="J164" s="1200"/>
      <c r="K164" s="1200"/>
      <c r="L164" s="1242"/>
      <c r="M164" s="1240"/>
      <c r="N164" s="1200"/>
      <c r="O164" s="1200"/>
      <c r="P164" s="1200"/>
      <c r="Q164" s="1201"/>
      <c r="R164" s="1241"/>
      <c r="S164" s="1242"/>
      <c r="T164" s="962"/>
      <c r="U164" s="962"/>
      <c r="V164" s="962"/>
      <c r="W164" s="962"/>
      <c r="X164" s="962"/>
      <c r="Y164" s="962"/>
      <c r="Z164" s="962"/>
      <c r="AA164" s="962"/>
      <c r="AB164" s="962"/>
      <c r="AC164" s="962"/>
      <c r="AD164" s="962"/>
      <c r="AE164" s="962"/>
      <c r="AF164" s="962"/>
      <c r="AG164" s="962"/>
      <c r="AH164" s="962"/>
      <c r="AI164" s="962"/>
      <c r="AJ164" s="962"/>
      <c r="AK164" s="962"/>
      <c r="AL164" s="962"/>
      <c r="AM164" s="962"/>
      <c r="AN164" s="962"/>
      <c r="AO164" s="962"/>
      <c r="AP164" s="962"/>
      <c r="AQ164" s="962"/>
      <c r="AR164" s="962"/>
      <c r="AS164" s="962"/>
      <c r="AT164" s="962"/>
      <c r="AU164" s="962"/>
      <c r="AV164" s="962"/>
      <c r="AW164" s="962"/>
      <c r="AX164" s="962"/>
      <c r="AY164" s="962"/>
      <c r="AZ164" s="240"/>
      <c r="BA164" s="801"/>
      <c r="BB164" s="173"/>
      <c r="BC164" s="513"/>
      <c r="BD164" s="445"/>
      <c r="BE164" s="445"/>
      <c r="BF164" s="445"/>
      <c r="BG164" s="514"/>
      <c r="BH164" s="524"/>
      <c r="BI164" s="445"/>
      <c r="BJ164" s="445"/>
      <c r="BK164" s="445"/>
      <c r="BL164" s="514"/>
      <c r="BM164" s="524"/>
      <c r="BN164" s="445"/>
      <c r="BO164" s="445"/>
      <c r="BP164" s="445"/>
      <c r="BQ164" s="514"/>
      <c r="BR164" s="524"/>
      <c r="BS164" s="1976"/>
      <c r="BT164" s="2021"/>
      <c r="BU164" s="2021"/>
      <c r="BV164" s="2021"/>
      <c r="BW164" s="2021"/>
      <c r="BX164" s="2021"/>
      <c r="BY164" s="1886"/>
      <c r="BZ164" s="1886"/>
      <c r="CA164" s="1886"/>
      <c r="CB164" s="1886"/>
      <c r="CC164" s="1886"/>
      <c r="CD164" s="1886"/>
      <c r="CE164" s="1886"/>
      <c r="CF164" s="1886"/>
      <c r="CG164" s="1886"/>
      <c r="CH164" s="1886"/>
      <c r="CI164" s="1886"/>
      <c r="CJ164" s="1886"/>
      <c r="CK164" s="1886"/>
      <c r="CL164" s="1886"/>
      <c r="CM164" s="1886"/>
      <c r="CN164" s="1886"/>
      <c r="CO164" s="1886"/>
      <c r="CP164" s="1886"/>
      <c r="CQ164" s="1886"/>
      <c r="CR164" s="1886"/>
      <c r="CS164" s="1886"/>
      <c r="CT164" s="1886"/>
      <c r="CU164" s="1886"/>
      <c r="CV164" s="1886"/>
      <c r="CW164" s="1886"/>
      <c r="CX164" s="1886"/>
      <c r="CY164" s="1886"/>
      <c r="CZ164" s="1886"/>
    </row>
    <row r="165" spans="1:104" s="272" customFormat="1" ht="15" customHeight="1" x14ac:dyDescent="0.2">
      <c r="A165" s="1045"/>
      <c r="B165" s="1398"/>
      <c r="C165" s="1240"/>
      <c r="D165" s="1200"/>
      <c r="E165" s="1200"/>
      <c r="F165" s="1200"/>
      <c r="G165" s="1201"/>
      <c r="H165" s="1241"/>
      <c r="I165" s="1200"/>
      <c r="J165" s="1200"/>
      <c r="K165" s="1200"/>
      <c r="L165" s="1242"/>
      <c r="M165" s="1240"/>
      <c r="N165" s="1200"/>
      <c r="O165" s="1200"/>
      <c r="P165" s="1200"/>
      <c r="Q165" s="1201"/>
      <c r="R165" s="1241"/>
      <c r="S165" s="1242"/>
      <c r="T165" s="962"/>
      <c r="U165" s="962"/>
      <c r="V165" s="962"/>
      <c r="W165" s="962"/>
      <c r="X165" s="962"/>
      <c r="Y165" s="962"/>
      <c r="Z165" s="962"/>
      <c r="AA165" s="962"/>
      <c r="AB165" s="962"/>
      <c r="AC165" s="962"/>
      <c r="AD165" s="962"/>
      <c r="AE165" s="962"/>
      <c r="AF165" s="962"/>
      <c r="AG165" s="962"/>
      <c r="AH165" s="962"/>
      <c r="AI165" s="962"/>
      <c r="AJ165" s="962"/>
      <c r="AK165" s="962"/>
      <c r="AL165" s="962"/>
      <c r="AM165" s="962"/>
      <c r="AN165" s="962"/>
      <c r="AO165" s="962"/>
      <c r="AP165" s="962"/>
      <c r="AQ165" s="962"/>
      <c r="AR165" s="962"/>
      <c r="AS165" s="962"/>
      <c r="AT165" s="962"/>
      <c r="AU165" s="962"/>
      <c r="AV165" s="962"/>
      <c r="AW165" s="962"/>
      <c r="AX165" s="962"/>
      <c r="AY165" s="962"/>
      <c r="AZ165" s="240"/>
      <c r="BA165" s="801"/>
      <c r="BB165" s="173"/>
      <c r="BC165" s="513"/>
      <c r="BD165" s="445"/>
      <c r="BE165" s="445"/>
      <c r="BF165" s="445"/>
      <c r="BG165" s="514"/>
      <c r="BH165" s="524"/>
      <c r="BI165" s="445"/>
      <c r="BJ165" s="445"/>
      <c r="BK165" s="445"/>
      <c r="BL165" s="514"/>
      <c r="BM165" s="524"/>
      <c r="BN165" s="445"/>
      <c r="BO165" s="445"/>
      <c r="BP165" s="445"/>
      <c r="BQ165" s="514"/>
      <c r="BR165" s="524"/>
      <c r="BS165" s="1976"/>
      <c r="BT165" s="2021"/>
      <c r="BU165" s="2021"/>
      <c r="BV165" s="2021"/>
      <c r="BW165" s="2021"/>
      <c r="BX165" s="2021"/>
      <c r="BY165" s="1886"/>
      <c r="BZ165" s="1886"/>
      <c r="CA165" s="1886"/>
      <c r="CB165" s="1886"/>
      <c r="CC165" s="1886"/>
      <c r="CD165" s="1886"/>
      <c r="CE165" s="1886"/>
      <c r="CF165" s="1886"/>
      <c r="CG165" s="1886"/>
      <c r="CH165" s="1886"/>
      <c r="CI165" s="1886"/>
      <c r="CJ165" s="1886"/>
      <c r="CK165" s="1886"/>
      <c r="CL165" s="1886"/>
      <c r="CM165" s="1886"/>
      <c r="CN165" s="1886"/>
      <c r="CO165" s="1886"/>
      <c r="CP165" s="1886"/>
      <c r="CQ165" s="1886"/>
      <c r="CR165" s="1886"/>
      <c r="CS165" s="1886"/>
      <c r="CT165" s="1886"/>
      <c r="CU165" s="1886"/>
      <c r="CV165" s="1886"/>
      <c r="CW165" s="1886"/>
      <c r="CX165" s="1886"/>
      <c r="CY165" s="1886"/>
      <c r="CZ165" s="1886"/>
    </row>
    <row r="166" spans="1:104" s="272" customFormat="1" ht="15" customHeight="1" x14ac:dyDescent="0.2">
      <c r="A166" s="1045"/>
      <c r="B166" s="1398"/>
      <c r="C166" s="1240"/>
      <c r="D166" s="1200"/>
      <c r="E166" s="1200"/>
      <c r="F166" s="1200"/>
      <c r="G166" s="1201"/>
      <c r="H166" s="1241"/>
      <c r="I166" s="1200"/>
      <c r="J166" s="1200"/>
      <c r="K166" s="1200"/>
      <c r="L166" s="1242"/>
      <c r="M166" s="1240"/>
      <c r="N166" s="1200"/>
      <c r="O166" s="1200"/>
      <c r="P166" s="1200"/>
      <c r="Q166" s="1201"/>
      <c r="R166" s="1241"/>
      <c r="S166" s="1242"/>
      <c r="T166" s="962"/>
      <c r="U166" s="962"/>
      <c r="V166" s="962"/>
      <c r="W166" s="962"/>
      <c r="X166" s="962"/>
      <c r="Y166" s="962"/>
      <c r="Z166" s="962"/>
      <c r="AA166" s="962"/>
      <c r="AB166" s="962"/>
      <c r="AC166" s="962"/>
      <c r="AD166" s="962"/>
      <c r="AE166" s="962"/>
      <c r="AF166" s="962"/>
      <c r="AG166" s="962"/>
      <c r="AH166" s="962"/>
      <c r="AI166" s="962"/>
      <c r="AJ166" s="962"/>
      <c r="AK166" s="962"/>
      <c r="AL166" s="962"/>
      <c r="AM166" s="962"/>
      <c r="AN166" s="962"/>
      <c r="AO166" s="962"/>
      <c r="AP166" s="962"/>
      <c r="AQ166" s="962"/>
      <c r="AR166" s="962"/>
      <c r="AS166" s="962"/>
      <c r="AT166" s="962"/>
      <c r="AU166" s="962"/>
      <c r="AV166" s="962"/>
      <c r="AW166" s="962"/>
      <c r="AX166" s="962"/>
      <c r="AY166" s="962"/>
      <c r="AZ166" s="240"/>
      <c r="BA166" s="801"/>
      <c r="BB166" s="173"/>
      <c r="BC166" s="513"/>
      <c r="BD166" s="445"/>
      <c r="BE166" s="445"/>
      <c r="BF166" s="445"/>
      <c r="BG166" s="514"/>
      <c r="BH166" s="524"/>
      <c r="BI166" s="445"/>
      <c r="BJ166" s="445"/>
      <c r="BK166" s="445"/>
      <c r="BL166" s="514"/>
      <c r="BM166" s="524"/>
      <c r="BN166" s="445"/>
      <c r="BO166" s="445"/>
      <c r="BP166" s="445"/>
      <c r="BQ166" s="514"/>
      <c r="BR166" s="524"/>
      <c r="BS166" s="1976"/>
      <c r="BT166" s="2021"/>
      <c r="BU166" s="2021"/>
      <c r="BV166" s="2021"/>
      <c r="BW166" s="2021"/>
      <c r="BX166" s="2021"/>
      <c r="BY166" s="1886"/>
      <c r="BZ166" s="1886"/>
      <c r="CA166" s="1886"/>
      <c r="CB166" s="1886"/>
      <c r="CC166" s="1886"/>
      <c r="CD166" s="1886"/>
      <c r="CE166" s="1886"/>
      <c r="CF166" s="1886"/>
      <c r="CG166" s="1886"/>
      <c r="CH166" s="1886"/>
      <c r="CI166" s="1886"/>
      <c r="CJ166" s="1886"/>
      <c r="CK166" s="1886"/>
      <c r="CL166" s="1886"/>
      <c r="CM166" s="1886"/>
      <c r="CN166" s="1886"/>
      <c r="CO166" s="1886"/>
      <c r="CP166" s="1886"/>
      <c r="CQ166" s="1886"/>
      <c r="CR166" s="1886"/>
      <c r="CS166" s="1886"/>
      <c r="CT166" s="1886"/>
      <c r="CU166" s="1886"/>
      <c r="CV166" s="1886"/>
      <c r="CW166" s="1886"/>
      <c r="CX166" s="1886"/>
      <c r="CY166" s="1886"/>
      <c r="CZ166" s="1886"/>
    </row>
    <row r="167" spans="1:104" s="807" customFormat="1" ht="15" customHeight="1" x14ac:dyDescent="0.2">
      <c r="A167" s="1130"/>
      <c r="B167" s="1157"/>
      <c r="C167" s="1290"/>
      <c r="D167" s="1291"/>
      <c r="E167" s="1291"/>
      <c r="F167" s="1291"/>
      <c r="G167" s="1292"/>
      <c r="H167" s="1293"/>
      <c r="I167" s="1291"/>
      <c r="J167" s="1291"/>
      <c r="K167" s="1291"/>
      <c r="L167" s="1294"/>
      <c r="M167" s="1295"/>
      <c r="N167" s="1291"/>
      <c r="O167" s="1291"/>
      <c r="P167" s="1291"/>
      <c r="Q167" s="1292"/>
      <c r="R167" s="1293"/>
      <c r="S167" s="1934"/>
      <c r="T167" s="962"/>
      <c r="U167" s="962"/>
      <c r="V167" s="962"/>
      <c r="W167" s="962"/>
      <c r="X167" s="962"/>
      <c r="Y167" s="962"/>
      <c r="Z167" s="962"/>
      <c r="AA167" s="962"/>
      <c r="AB167" s="962"/>
      <c r="AC167" s="962"/>
      <c r="AD167" s="962"/>
      <c r="AE167" s="962"/>
      <c r="AF167" s="962"/>
      <c r="AG167" s="962"/>
      <c r="AH167" s="962"/>
      <c r="AI167" s="962"/>
      <c r="AJ167" s="962"/>
      <c r="AK167" s="962"/>
      <c r="AL167" s="962"/>
      <c r="AM167" s="962"/>
      <c r="AN167" s="962"/>
      <c r="AO167" s="962"/>
      <c r="AP167" s="962"/>
      <c r="AQ167" s="962"/>
      <c r="AR167" s="962"/>
      <c r="AS167" s="962"/>
      <c r="AT167" s="962"/>
      <c r="AU167" s="962"/>
      <c r="AV167" s="962"/>
      <c r="AW167" s="962"/>
      <c r="AX167" s="962"/>
      <c r="AY167" s="962"/>
      <c r="AZ167" s="240"/>
      <c r="BA167" s="801"/>
      <c r="BB167" s="173"/>
      <c r="BC167" s="513"/>
      <c r="BD167" s="445"/>
      <c r="BE167" s="445"/>
      <c r="BF167" s="445"/>
      <c r="BG167" s="514"/>
      <c r="BH167" s="524"/>
      <c r="BI167" s="445"/>
      <c r="BJ167" s="445"/>
      <c r="BK167" s="445"/>
      <c r="BL167" s="514"/>
      <c r="BM167" s="524"/>
      <c r="BN167" s="445"/>
      <c r="BO167" s="445"/>
      <c r="BP167" s="445"/>
      <c r="BQ167" s="514"/>
      <c r="BR167" s="524"/>
      <c r="BS167" s="1976"/>
      <c r="BT167" s="2021"/>
      <c r="BU167" s="2021"/>
      <c r="BV167" s="2021"/>
      <c r="BW167" s="2021"/>
      <c r="BX167" s="2021"/>
      <c r="BY167" s="1886"/>
      <c r="BZ167" s="1886"/>
      <c r="CA167" s="1886"/>
      <c r="CB167" s="1886"/>
      <c r="CC167" s="1886"/>
      <c r="CD167" s="1886"/>
      <c r="CE167" s="1886"/>
      <c r="CF167" s="1886"/>
      <c r="CG167" s="1886"/>
      <c r="CH167" s="1886"/>
      <c r="CI167" s="1886"/>
      <c r="CJ167" s="1886"/>
      <c r="CK167" s="1886"/>
      <c r="CL167" s="1886"/>
      <c r="CM167" s="1886"/>
      <c r="CN167" s="1886"/>
      <c r="CO167" s="1886"/>
      <c r="CP167" s="1886"/>
      <c r="CQ167" s="1886"/>
      <c r="CR167" s="1886"/>
      <c r="CS167" s="1886"/>
      <c r="CT167" s="1886"/>
      <c r="CU167" s="1886"/>
      <c r="CV167" s="1886"/>
      <c r="CW167" s="1886"/>
      <c r="CX167" s="1886"/>
      <c r="CY167" s="1886"/>
      <c r="CZ167" s="1886"/>
    </row>
    <row r="168" spans="1:104" s="807" customFormat="1" ht="15" customHeight="1" x14ac:dyDescent="0.2">
      <c r="A168" s="1635"/>
      <c r="B168" s="1769"/>
      <c r="C168" s="1591"/>
      <c r="D168" s="1592"/>
      <c r="E168" s="1592"/>
      <c r="F168" s="1592"/>
      <c r="G168" s="1626"/>
      <c r="H168" s="1618"/>
      <c r="I168" s="1592"/>
      <c r="J168" s="1592"/>
      <c r="K168" s="1592"/>
      <c r="L168" s="1599"/>
      <c r="M168" s="1608"/>
      <c r="N168" s="1592"/>
      <c r="O168" s="1592"/>
      <c r="P168" s="1592"/>
      <c r="Q168" s="1626"/>
      <c r="R168" s="1618"/>
      <c r="S168" s="1935"/>
      <c r="T168" s="962"/>
      <c r="U168" s="962"/>
      <c r="V168" s="962"/>
      <c r="W168" s="962"/>
      <c r="X168" s="962"/>
      <c r="Y168" s="962"/>
      <c r="Z168" s="962"/>
      <c r="AA168" s="962"/>
      <c r="AB168" s="962"/>
      <c r="AC168" s="962"/>
      <c r="AD168" s="962"/>
      <c r="AE168" s="962"/>
      <c r="AF168" s="962"/>
      <c r="AG168" s="962"/>
      <c r="AH168" s="962"/>
      <c r="AI168" s="962"/>
      <c r="AJ168" s="962"/>
      <c r="AK168" s="962"/>
      <c r="AL168" s="962"/>
      <c r="AM168" s="962"/>
      <c r="AN168" s="962"/>
      <c r="AO168" s="962"/>
      <c r="AP168" s="962"/>
      <c r="AQ168" s="962"/>
      <c r="AR168" s="962"/>
      <c r="AS168" s="962"/>
      <c r="AT168" s="962"/>
      <c r="AU168" s="962"/>
      <c r="AV168" s="962"/>
      <c r="AW168" s="962"/>
      <c r="AX168" s="962"/>
      <c r="AY168" s="962"/>
      <c r="AZ168" s="240"/>
      <c r="BA168" s="801"/>
      <c r="BB168" s="173"/>
      <c r="BC168" s="513"/>
      <c r="BD168" s="445"/>
      <c r="BE168" s="445"/>
      <c r="BF168" s="445"/>
      <c r="BG168" s="514"/>
      <c r="BH168" s="524"/>
      <c r="BI168" s="445"/>
      <c r="BJ168" s="445"/>
      <c r="BK168" s="445"/>
      <c r="BL168" s="514"/>
      <c r="BM168" s="524"/>
      <c r="BN168" s="445"/>
      <c r="BO168" s="445"/>
      <c r="BP168" s="445"/>
      <c r="BQ168" s="514"/>
      <c r="BR168" s="524"/>
      <c r="BS168" s="1976"/>
      <c r="BT168" s="2021"/>
      <c r="BU168" s="2021"/>
      <c r="BV168" s="2021"/>
      <c r="BW168" s="2021"/>
      <c r="BX168" s="2021"/>
      <c r="BY168" s="1886"/>
      <c r="BZ168" s="1886"/>
      <c r="CA168" s="1886"/>
      <c r="CB168" s="1886"/>
      <c r="CC168" s="1886"/>
      <c r="CD168" s="1886"/>
      <c r="CE168" s="1886"/>
      <c r="CF168" s="1886"/>
      <c r="CG168" s="1886"/>
      <c r="CH168" s="1886"/>
      <c r="CI168" s="1886"/>
      <c r="CJ168" s="1886"/>
      <c r="CK168" s="1886"/>
      <c r="CL168" s="1886"/>
      <c r="CM168" s="1886"/>
      <c r="CN168" s="1886"/>
      <c r="CO168" s="1886"/>
      <c r="CP168" s="1886"/>
      <c r="CQ168" s="1886"/>
      <c r="CR168" s="1886"/>
      <c r="CS168" s="1886"/>
      <c r="CT168" s="1886"/>
      <c r="CU168" s="1886"/>
      <c r="CV168" s="1886"/>
      <c r="CW168" s="1886"/>
      <c r="CX168" s="1886"/>
      <c r="CY168" s="1886"/>
      <c r="CZ168" s="1886"/>
    </row>
    <row r="169" spans="1:104" s="807" customFormat="1" ht="15" customHeight="1" x14ac:dyDescent="0.2">
      <c r="A169" s="1636"/>
      <c r="B169" s="1770"/>
      <c r="C169" s="1593"/>
      <c r="D169" s="1594"/>
      <c r="E169" s="1594"/>
      <c r="F169" s="1594"/>
      <c r="G169" s="1627"/>
      <c r="H169" s="1619"/>
      <c r="I169" s="1594"/>
      <c r="J169" s="1594"/>
      <c r="K169" s="1594"/>
      <c r="L169" s="1600"/>
      <c r="M169" s="1609"/>
      <c r="N169" s="1594"/>
      <c r="O169" s="1594"/>
      <c r="P169" s="1594"/>
      <c r="Q169" s="1627"/>
      <c r="R169" s="1619"/>
      <c r="S169" s="1936"/>
      <c r="T169" s="962"/>
      <c r="U169" s="962"/>
      <c r="V169" s="962"/>
      <c r="W169" s="962"/>
      <c r="X169" s="962"/>
      <c r="Y169" s="962"/>
      <c r="Z169" s="962"/>
      <c r="AA169" s="962"/>
      <c r="AB169" s="962"/>
      <c r="AC169" s="962"/>
      <c r="AD169" s="962"/>
      <c r="AE169" s="962"/>
      <c r="AF169" s="962"/>
      <c r="AG169" s="962"/>
      <c r="AH169" s="962"/>
      <c r="AI169" s="962"/>
      <c r="AJ169" s="962"/>
      <c r="AK169" s="962"/>
      <c r="AL169" s="962"/>
      <c r="AM169" s="962"/>
      <c r="AN169" s="962"/>
      <c r="AO169" s="962"/>
      <c r="AP169" s="962"/>
      <c r="AQ169" s="962"/>
      <c r="AR169" s="962"/>
      <c r="AS169" s="962"/>
      <c r="AT169" s="962"/>
      <c r="AU169" s="962"/>
      <c r="AV169" s="962"/>
      <c r="AW169" s="962"/>
      <c r="AX169" s="962"/>
      <c r="AY169" s="962"/>
      <c r="AZ169" s="240"/>
      <c r="BA169" s="801"/>
      <c r="BB169" s="173"/>
      <c r="BC169" s="513"/>
      <c r="BD169" s="445"/>
      <c r="BE169" s="445"/>
      <c r="BF169" s="445"/>
      <c r="BG169" s="514"/>
      <c r="BH169" s="524"/>
      <c r="BI169" s="445"/>
      <c r="BJ169" s="445"/>
      <c r="BK169" s="445"/>
      <c r="BL169" s="514"/>
      <c r="BM169" s="524"/>
      <c r="BN169" s="445"/>
      <c r="BO169" s="445"/>
      <c r="BP169" s="445"/>
      <c r="BQ169" s="514"/>
      <c r="BR169" s="524"/>
      <c r="BS169" s="1976"/>
      <c r="BT169" s="2021"/>
      <c r="BU169" s="2021"/>
      <c r="BV169" s="2021"/>
      <c r="BW169" s="2021"/>
      <c r="BX169" s="2021"/>
      <c r="BY169" s="1886"/>
      <c r="BZ169" s="1886"/>
      <c r="CA169" s="1886"/>
      <c r="CB169" s="1886"/>
      <c r="CC169" s="1886"/>
      <c r="CD169" s="1886"/>
      <c r="CE169" s="1886"/>
      <c r="CF169" s="1886"/>
      <c r="CG169" s="1886"/>
      <c r="CH169" s="1886"/>
      <c r="CI169" s="1886"/>
      <c r="CJ169" s="1886"/>
      <c r="CK169" s="1886"/>
      <c r="CL169" s="1886"/>
      <c r="CM169" s="1886"/>
      <c r="CN169" s="1886"/>
      <c r="CO169" s="1886"/>
      <c r="CP169" s="1886"/>
      <c r="CQ169" s="1886"/>
      <c r="CR169" s="1886"/>
      <c r="CS169" s="1886"/>
      <c r="CT169" s="1886"/>
      <c r="CU169" s="1886"/>
      <c r="CV169" s="1886"/>
      <c r="CW169" s="1886"/>
      <c r="CX169" s="1886"/>
      <c r="CY169" s="1886"/>
      <c r="CZ169" s="1886"/>
    </row>
    <row r="170" spans="1:104" s="807" customFormat="1" ht="15" customHeight="1" x14ac:dyDescent="0.2">
      <c r="A170" s="1637"/>
      <c r="B170" s="1771"/>
      <c r="C170" s="1730"/>
      <c r="D170" s="1731"/>
      <c r="E170" s="1731"/>
      <c r="F170" s="1731"/>
      <c r="G170" s="1732"/>
      <c r="H170" s="1733"/>
      <c r="I170" s="1731"/>
      <c r="J170" s="1731"/>
      <c r="K170" s="1731"/>
      <c r="L170" s="1734"/>
      <c r="M170" s="1735"/>
      <c r="N170" s="1731"/>
      <c r="O170" s="1731"/>
      <c r="P170" s="1731"/>
      <c r="Q170" s="1732"/>
      <c r="R170" s="1733"/>
      <c r="S170" s="1937"/>
      <c r="T170" s="962"/>
      <c r="U170" s="962"/>
      <c r="V170" s="962"/>
      <c r="W170" s="962"/>
      <c r="X170" s="962"/>
      <c r="Y170" s="962"/>
      <c r="Z170" s="962"/>
      <c r="AA170" s="962"/>
      <c r="AB170" s="962"/>
      <c r="AC170" s="962"/>
      <c r="AD170" s="962"/>
      <c r="AE170" s="962"/>
      <c r="AF170" s="962"/>
      <c r="AG170" s="962"/>
      <c r="AH170" s="962"/>
      <c r="AI170" s="962"/>
      <c r="AJ170" s="962"/>
      <c r="AK170" s="962"/>
      <c r="AL170" s="962"/>
      <c r="AM170" s="962"/>
      <c r="AN170" s="962"/>
      <c r="AO170" s="962"/>
      <c r="AP170" s="962"/>
      <c r="AQ170" s="962"/>
      <c r="AR170" s="962"/>
      <c r="AS170" s="962"/>
      <c r="AT170" s="962"/>
      <c r="AU170" s="962"/>
      <c r="AV170" s="962"/>
      <c r="AW170" s="962"/>
      <c r="AX170" s="962"/>
      <c r="AY170" s="962"/>
      <c r="AZ170" s="240"/>
      <c r="BA170" s="801"/>
      <c r="BB170" s="173"/>
      <c r="BC170" s="513"/>
      <c r="BD170" s="445"/>
      <c r="BE170" s="445"/>
      <c r="BF170" s="445"/>
      <c r="BG170" s="514"/>
      <c r="BH170" s="524"/>
      <c r="BI170" s="445"/>
      <c r="BJ170" s="445"/>
      <c r="BK170" s="445"/>
      <c r="BL170" s="514"/>
      <c r="BM170" s="524"/>
      <c r="BN170" s="445"/>
      <c r="BO170" s="445"/>
      <c r="BP170" s="445"/>
      <c r="BQ170" s="514"/>
      <c r="BR170" s="524"/>
      <c r="BS170" s="1976"/>
      <c r="BT170" s="2021"/>
      <c r="BU170" s="2021"/>
      <c r="BV170" s="2021"/>
      <c r="BW170" s="2021"/>
      <c r="BX170" s="2021"/>
      <c r="BY170" s="1886"/>
      <c r="BZ170" s="1886"/>
      <c r="CA170" s="1886"/>
      <c r="CB170" s="1886"/>
      <c r="CC170" s="1886"/>
      <c r="CD170" s="1886"/>
      <c r="CE170" s="1886"/>
      <c r="CF170" s="1886"/>
      <c r="CG170" s="1886"/>
      <c r="CH170" s="1886"/>
      <c r="CI170" s="1886"/>
      <c r="CJ170" s="1886"/>
      <c r="CK170" s="1886"/>
      <c r="CL170" s="1886"/>
      <c r="CM170" s="1886"/>
      <c r="CN170" s="1886"/>
      <c r="CO170" s="1886"/>
      <c r="CP170" s="1886"/>
      <c r="CQ170" s="1886"/>
      <c r="CR170" s="1886"/>
      <c r="CS170" s="1886"/>
      <c r="CT170" s="1886"/>
      <c r="CU170" s="1886"/>
      <c r="CV170" s="1886"/>
      <c r="CW170" s="1886"/>
      <c r="CX170" s="1886"/>
      <c r="CY170" s="1886"/>
      <c r="CZ170" s="1886"/>
    </row>
    <row r="171" spans="1:104" s="807" customFormat="1" ht="15" customHeight="1" x14ac:dyDescent="0.2">
      <c r="A171" s="1638"/>
      <c r="B171" s="1772"/>
      <c r="C171" s="1736"/>
      <c r="D171" s="1737"/>
      <c r="E171" s="1737"/>
      <c r="F171" s="1737"/>
      <c r="G171" s="1738"/>
      <c r="H171" s="1739"/>
      <c r="I171" s="1737"/>
      <c r="J171" s="1737"/>
      <c r="K171" s="1737"/>
      <c r="L171" s="1740"/>
      <c r="M171" s="1741"/>
      <c r="N171" s="1737"/>
      <c r="O171" s="1737"/>
      <c r="P171" s="1737"/>
      <c r="Q171" s="1738"/>
      <c r="R171" s="1739"/>
      <c r="S171" s="1938"/>
      <c r="T171" s="962"/>
      <c r="U171" s="962"/>
      <c r="V171" s="962"/>
      <c r="W171" s="962"/>
      <c r="X171" s="962"/>
      <c r="Y171" s="962"/>
      <c r="Z171" s="962"/>
      <c r="AA171" s="962"/>
      <c r="AB171" s="962"/>
      <c r="AC171" s="962"/>
      <c r="AD171" s="962"/>
      <c r="AE171" s="962"/>
      <c r="AF171" s="962"/>
      <c r="AG171" s="962"/>
      <c r="AH171" s="962"/>
      <c r="AI171" s="962"/>
      <c r="AJ171" s="962"/>
      <c r="AK171" s="962"/>
      <c r="AL171" s="962"/>
      <c r="AM171" s="962"/>
      <c r="AN171" s="962"/>
      <c r="AO171" s="962"/>
      <c r="AP171" s="962"/>
      <c r="AQ171" s="962"/>
      <c r="AR171" s="962"/>
      <c r="AS171" s="962"/>
      <c r="AT171" s="962"/>
      <c r="AU171" s="962"/>
      <c r="AV171" s="962"/>
      <c r="AW171" s="962"/>
      <c r="AX171" s="962"/>
      <c r="AY171" s="962"/>
      <c r="AZ171" s="240"/>
      <c r="BA171" s="801"/>
      <c r="BB171" s="173"/>
      <c r="BC171" s="513"/>
      <c r="BD171" s="445"/>
      <c r="BE171" s="445"/>
      <c r="BF171" s="445"/>
      <c r="BG171" s="514"/>
      <c r="BH171" s="524"/>
      <c r="BI171" s="445"/>
      <c r="BJ171" s="445"/>
      <c r="BK171" s="445"/>
      <c r="BL171" s="514"/>
      <c r="BM171" s="524"/>
      <c r="BN171" s="445"/>
      <c r="BO171" s="445"/>
      <c r="BP171" s="445"/>
      <c r="BQ171" s="514"/>
      <c r="BR171" s="524"/>
      <c r="BS171" s="1976"/>
      <c r="BT171" s="2021"/>
      <c r="BU171" s="2021"/>
      <c r="BV171" s="2021"/>
      <c r="BW171" s="2021"/>
      <c r="BX171" s="2021"/>
      <c r="BY171" s="1886"/>
      <c r="BZ171" s="1886"/>
      <c r="CA171" s="1886"/>
      <c r="CB171" s="1886"/>
      <c r="CC171" s="1886"/>
      <c r="CD171" s="1886"/>
      <c r="CE171" s="1886"/>
      <c r="CF171" s="1886"/>
      <c r="CG171" s="1886"/>
      <c r="CH171" s="1886"/>
      <c r="CI171" s="1886"/>
      <c r="CJ171" s="1886"/>
      <c r="CK171" s="1886"/>
      <c r="CL171" s="1886"/>
      <c r="CM171" s="1886"/>
      <c r="CN171" s="1886"/>
      <c r="CO171" s="1886"/>
      <c r="CP171" s="1886"/>
      <c r="CQ171" s="1886"/>
      <c r="CR171" s="1886"/>
      <c r="CS171" s="1886"/>
      <c r="CT171" s="1886"/>
      <c r="CU171" s="1886"/>
      <c r="CV171" s="1886"/>
      <c r="CW171" s="1886"/>
      <c r="CX171" s="1886"/>
      <c r="CY171" s="1886"/>
      <c r="CZ171" s="1886"/>
    </row>
    <row r="172" spans="1:104" s="807" customFormat="1" ht="15" customHeight="1" x14ac:dyDescent="0.2">
      <c r="A172" s="1638"/>
      <c r="B172" s="1772"/>
      <c r="C172" s="1736"/>
      <c r="D172" s="1737"/>
      <c r="E172" s="1737"/>
      <c r="F172" s="1737"/>
      <c r="G172" s="1738"/>
      <c r="H172" s="1739"/>
      <c r="I172" s="1737"/>
      <c r="J172" s="1737"/>
      <c r="K172" s="1737"/>
      <c r="L172" s="1740"/>
      <c r="M172" s="1741"/>
      <c r="N172" s="1737"/>
      <c r="O172" s="1737"/>
      <c r="P172" s="1737"/>
      <c r="Q172" s="1738"/>
      <c r="R172" s="1739"/>
      <c r="S172" s="1938"/>
      <c r="T172" s="962"/>
      <c r="U172" s="962"/>
      <c r="V172" s="962"/>
      <c r="W172" s="962"/>
      <c r="X172" s="962"/>
      <c r="Y172" s="962"/>
      <c r="Z172" s="962"/>
      <c r="AA172" s="962"/>
      <c r="AB172" s="962"/>
      <c r="AC172" s="962"/>
      <c r="AD172" s="962"/>
      <c r="AE172" s="962"/>
      <c r="AF172" s="962"/>
      <c r="AG172" s="962"/>
      <c r="AH172" s="962"/>
      <c r="AI172" s="962"/>
      <c r="AJ172" s="962"/>
      <c r="AK172" s="962"/>
      <c r="AL172" s="962"/>
      <c r="AM172" s="962"/>
      <c r="AN172" s="962"/>
      <c r="AO172" s="962"/>
      <c r="AP172" s="962"/>
      <c r="AQ172" s="962"/>
      <c r="AR172" s="962"/>
      <c r="AS172" s="962"/>
      <c r="AT172" s="962"/>
      <c r="AU172" s="962"/>
      <c r="AV172" s="962"/>
      <c r="AW172" s="962"/>
      <c r="AX172" s="962"/>
      <c r="AY172" s="962"/>
      <c r="AZ172" s="240"/>
      <c r="BA172" s="801"/>
      <c r="BB172" s="173"/>
      <c r="BC172" s="513"/>
      <c r="BD172" s="445"/>
      <c r="BE172" s="445"/>
      <c r="BF172" s="445"/>
      <c r="BG172" s="514"/>
      <c r="BH172" s="524"/>
      <c r="BI172" s="445"/>
      <c r="BJ172" s="445"/>
      <c r="BK172" s="445"/>
      <c r="BL172" s="514"/>
      <c r="BM172" s="524"/>
      <c r="BN172" s="445"/>
      <c r="BO172" s="445"/>
      <c r="BP172" s="445"/>
      <c r="BQ172" s="514"/>
      <c r="BR172" s="524"/>
      <c r="BS172" s="1976"/>
      <c r="BT172" s="2021"/>
      <c r="BU172" s="2021"/>
      <c r="BV172" s="2021"/>
      <c r="BW172" s="2021"/>
      <c r="BX172" s="2021"/>
      <c r="BY172" s="1886"/>
      <c r="BZ172" s="1886"/>
      <c r="CA172" s="1886"/>
      <c r="CB172" s="1886"/>
      <c r="CC172" s="1886"/>
      <c r="CD172" s="1886"/>
      <c r="CE172" s="1886"/>
      <c r="CF172" s="1886"/>
      <c r="CG172" s="1886"/>
      <c r="CH172" s="1886"/>
      <c r="CI172" s="1886"/>
      <c r="CJ172" s="1886"/>
      <c r="CK172" s="1886"/>
      <c r="CL172" s="1886"/>
      <c r="CM172" s="1886"/>
      <c r="CN172" s="1886"/>
      <c r="CO172" s="1886"/>
      <c r="CP172" s="1886"/>
      <c r="CQ172" s="1886"/>
      <c r="CR172" s="1886"/>
      <c r="CS172" s="1886"/>
      <c r="CT172" s="1886"/>
      <c r="CU172" s="1886"/>
      <c r="CV172" s="1886"/>
      <c r="CW172" s="1886"/>
      <c r="CX172" s="1886"/>
      <c r="CY172" s="1886"/>
      <c r="CZ172" s="1886"/>
    </row>
    <row r="173" spans="1:104" s="807" customFormat="1" ht="15" customHeight="1" x14ac:dyDescent="0.2">
      <c r="A173" s="1638"/>
      <c r="B173" s="1772"/>
      <c r="C173" s="1736"/>
      <c r="D173" s="1737"/>
      <c r="E173" s="1737"/>
      <c r="F173" s="1737"/>
      <c r="G173" s="1738"/>
      <c r="H173" s="1739"/>
      <c r="I173" s="1737"/>
      <c r="J173" s="1737"/>
      <c r="K173" s="1737"/>
      <c r="L173" s="1740"/>
      <c r="M173" s="1741"/>
      <c r="N173" s="1737"/>
      <c r="O173" s="1737"/>
      <c r="P173" s="1737"/>
      <c r="Q173" s="1738"/>
      <c r="R173" s="1739"/>
      <c r="S173" s="1938"/>
      <c r="T173" s="962"/>
      <c r="U173" s="962"/>
      <c r="V173" s="962"/>
      <c r="W173" s="962"/>
      <c r="X173" s="962"/>
      <c r="Y173" s="962"/>
      <c r="Z173" s="962"/>
      <c r="AA173" s="962"/>
      <c r="AB173" s="962"/>
      <c r="AC173" s="962"/>
      <c r="AD173" s="962"/>
      <c r="AE173" s="962"/>
      <c r="AF173" s="962"/>
      <c r="AG173" s="962"/>
      <c r="AH173" s="962"/>
      <c r="AI173" s="962"/>
      <c r="AJ173" s="962"/>
      <c r="AK173" s="962"/>
      <c r="AL173" s="962"/>
      <c r="AM173" s="962"/>
      <c r="AN173" s="962"/>
      <c r="AO173" s="962"/>
      <c r="AP173" s="962"/>
      <c r="AQ173" s="962"/>
      <c r="AR173" s="962"/>
      <c r="AS173" s="962"/>
      <c r="AT173" s="962"/>
      <c r="AU173" s="962"/>
      <c r="AV173" s="962"/>
      <c r="AW173" s="962"/>
      <c r="AX173" s="962"/>
      <c r="AY173" s="962"/>
      <c r="AZ173" s="240"/>
      <c r="BA173" s="801"/>
      <c r="BB173" s="173"/>
      <c r="BC173" s="513"/>
      <c r="BD173" s="445"/>
      <c r="BE173" s="445"/>
      <c r="BF173" s="445"/>
      <c r="BG173" s="514"/>
      <c r="BH173" s="524"/>
      <c r="BI173" s="445"/>
      <c r="BJ173" s="445"/>
      <c r="BK173" s="445"/>
      <c r="BL173" s="514"/>
      <c r="BM173" s="524"/>
      <c r="BN173" s="445"/>
      <c r="BO173" s="445"/>
      <c r="BP173" s="445"/>
      <c r="BQ173" s="514"/>
      <c r="BR173" s="524"/>
      <c r="BS173" s="1976"/>
      <c r="BT173" s="2021"/>
      <c r="BU173" s="2021"/>
      <c r="BV173" s="2021"/>
      <c r="BW173" s="2021"/>
      <c r="BX173" s="2021"/>
      <c r="BY173" s="1886"/>
      <c r="BZ173" s="1886"/>
      <c r="CA173" s="1886"/>
      <c r="CB173" s="1886"/>
      <c r="CC173" s="1886"/>
      <c r="CD173" s="1886"/>
      <c r="CE173" s="1886"/>
      <c r="CF173" s="1886"/>
      <c r="CG173" s="1886"/>
      <c r="CH173" s="1886"/>
      <c r="CI173" s="1886"/>
      <c r="CJ173" s="1886"/>
      <c r="CK173" s="1886"/>
      <c r="CL173" s="1886"/>
      <c r="CM173" s="1886"/>
      <c r="CN173" s="1886"/>
      <c r="CO173" s="1886"/>
      <c r="CP173" s="1886"/>
      <c r="CQ173" s="1886"/>
      <c r="CR173" s="1886"/>
      <c r="CS173" s="1886"/>
      <c r="CT173" s="1886"/>
      <c r="CU173" s="1886"/>
      <c r="CV173" s="1886"/>
      <c r="CW173" s="1886"/>
      <c r="CX173" s="1886"/>
      <c r="CY173" s="1886"/>
      <c r="CZ173" s="1886"/>
    </row>
    <row r="174" spans="1:104" s="807" customFormat="1" ht="15" customHeight="1" x14ac:dyDescent="0.2">
      <c r="A174" s="1638"/>
      <c r="B174" s="1772"/>
      <c r="C174" s="1736"/>
      <c r="D174" s="1737"/>
      <c r="E174" s="1737"/>
      <c r="F174" s="1737"/>
      <c r="G174" s="1738"/>
      <c r="H174" s="1739"/>
      <c r="I174" s="1737"/>
      <c r="J174" s="1737"/>
      <c r="K174" s="1737"/>
      <c r="L174" s="1740"/>
      <c r="M174" s="1741"/>
      <c r="N174" s="1737"/>
      <c r="O174" s="1737"/>
      <c r="P174" s="1737"/>
      <c r="Q174" s="1738"/>
      <c r="R174" s="1739"/>
      <c r="S174" s="1938"/>
      <c r="T174" s="962"/>
      <c r="U174" s="962"/>
      <c r="V174" s="962"/>
      <c r="W174" s="962"/>
      <c r="X174" s="962"/>
      <c r="Y174" s="962"/>
      <c r="Z174" s="962"/>
      <c r="AA174" s="962"/>
      <c r="AB174" s="962"/>
      <c r="AC174" s="962"/>
      <c r="AD174" s="962"/>
      <c r="AE174" s="962"/>
      <c r="AF174" s="962"/>
      <c r="AG174" s="962"/>
      <c r="AH174" s="962"/>
      <c r="AI174" s="962"/>
      <c r="AJ174" s="962"/>
      <c r="AK174" s="962"/>
      <c r="AL174" s="962"/>
      <c r="AM174" s="962"/>
      <c r="AN174" s="962"/>
      <c r="AO174" s="962"/>
      <c r="AP174" s="962"/>
      <c r="AQ174" s="962"/>
      <c r="AR174" s="962"/>
      <c r="AS174" s="962"/>
      <c r="AT174" s="962"/>
      <c r="AU174" s="962"/>
      <c r="AV174" s="962"/>
      <c r="AW174" s="962"/>
      <c r="AX174" s="962"/>
      <c r="AY174" s="962"/>
      <c r="AZ174" s="240"/>
      <c r="BA174" s="801"/>
      <c r="BB174" s="173"/>
      <c r="BC174" s="513"/>
      <c r="BD174" s="445"/>
      <c r="BE174" s="445"/>
      <c r="BF174" s="445"/>
      <c r="BG174" s="514"/>
      <c r="BH174" s="524"/>
      <c r="BI174" s="445"/>
      <c r="BJ174" s="445"/>
      <c r="BK174" s="445"/>
      <c r="BL174" s="514"/>
      <c r="BM174" s="524"/>
      <c r="BN174" s="445"/>
      <c r="BO174" s="445"/>
      <c r="BP174" s="445"/>
      <c r="BQ174" s="514"/>
      <c r="BR174" s="524"/>
      <c r="BS174" s="1976"/>
      <c r="BT174" s="2021"/>
      <c r="BU174" s="2021"/>
      <c r="BV174" s="2021"/>
      <c r="BW174" s="2021"/>
      <c r="BX174" s="2021"/>
      <c r="BY174" s="1886"/>
      <c r="BZ174" s="1886"/>
      <c r="CA174" s="1886"/>
      <c r="CB174" s="1886"/>
      <c r="CC174" s="1886"/>
      <c r="CD174" s="1886"/>
      <c r="CE174" s="1886"/>
      <c r="CF174" s="1886"/>
      <c r="CG174" s="1886"/>
      <c r="CH174" s="1886"/>
      <c r="CI174" s="1886"/>
      <c r="CJ174" s="1886"/>
      <c r="CK174" s="1886"/>
      <c r="CL174" s="1886"/>
      <c r="CM174" s="1886"/>
      <c r="CN174" s="1886"/>
      <c r="CO174" s="1886"/>
      <c r="CP174" s="1886"/>
      <c r="CQ174" s="1886"/>
      <c r="CR174" s="1886"/>
      <c r="CS174" s="1886"/>
      <c r="CT174" s="1886"/>
      <c r="CU174" s="1886"/>
      <c r="CV174" s="1886"/>
      <c r="CW174" s="1886"/>
      <c r="CX174" s="1886"/>
      <c r="CY174" s="1886"/>
      <c r="CZ174" s="1886"/>
    </row>
    <row r="175" spans="1:104" s="807" customFormat="1" ht="15" customHeight="1" x14ac:dyDescent="0.2">
      <c r="A175" s="1638"/>
      <c r="B175" s="1772"/>
      <c r="C175" s="1736"/>
      <c r="D175" s="1737"/>
      <c r="E175" s="1737"/>
      <c r="F175" s="1737"/>
      <c r="G175" s="1738"/>
      <c r="H175" s="1739"/>
      <c r="I175" s="1737"/>
      <c r="J175" s="1737"/>
      <c r="K175" s="1737"/>
      <c r="L175" s="1740"/>
      <c r="M175" s="1741"/>
      <c r="N175" s="1737"/>
      <c r="O175" s="1737"/>
      <c r="P175" s="1737"/>
      <c r="Q175" s="1738"/>
      <c r="R175" s="1739"/>
      <c r="S175" s="1938"/>
      <c r="T175" s="962"/>
      <c r="U175" s="962"/>
      <c r="V175" s="962"/>
      <c r="W175" s="962"/>
      <c r="X175" s="962"/>
      <c r="Y175" s="962"/>
      <c r="Z175" s="962"/>
      <c r="AA175" s="962"/>
      <c r="AB175" s="962"/>
      <c r="AC175" s="962"/>
      <c r="AD175" s="962"/>
      <c r="AE175" s="962"/>
      <c r="AF175" s="962"/>
      <c r="AG175" s="962"/>
      <c r="AH175" s="962"/>
      <c r="AI175" s="962"/>
      <c r="AJ175" s="962"/>
      <c r="AK175" s="962"/>
      <c r="AL175" s="962"/>
      <c r="AM175" s="962"/>
      <c r="AN175" s="962"/>
      <c r="AO175" s="962"/>
      <c r="AP175" s="962"/>
      <c r="AQ175" s="962"/>
      <c r="AR175" s="962"/>
      <c r="AS175" s="962"/>
      <c r="AT175" s="962"/>
      <c r="AU175" s="962"/>
      <c r="AV175" s="962"/>
      <c r="AW175" s="962"/>
      <c r="AX175" s="962"/>
      <c r="AY175" s="962"/>
      <c r="AZ175" s="240"/>
      <c r="BA175" s="801"/>
      <c r="BB175" s="173"/>
      <c r="BC175" s="513"/>
      <c r="BD175" s="445"/>
      <c r="BE175" s="445"/>
      <c r="BF175" s="445"/>
      <c r="BG175" s="514"/>
      <c r="BH175" s="524"/>
      <c r="BI175" s="445"/>
      <c r="BJ175" s="445"/>
      <c r="BK175" s="445"/>
      <c r="BL175" s="514"/>
      <c r="BM175" s="524"/>
      <c r="BN175" s="445"/>
      <c r="BO175" s="445"/>
      <c r="BP175" s="445"/>
      <c r="BQ175" s="514"/>
      <c r="BR175" s="524"/>
      <c r="BS175" s="1976"/>
      <c r="BT175" s="2021"/>
      <c r="BU175" s="2021"/>
      <c r="BV175" s="2021"/>
      <c r="BW175" s="2021"/>
      <c r="BX175" s="2021"/>
      <c r="BY175" s="1886"/>
      <c r="BZ175" s="1886"/>
      <c r="CA175" s="1886"/>
      <c r="CB175" s="1886"/>
      <c r="CC175" s="1886"/>
      <c r="CD175" s="1886"/>
      <c r="CE175" s="1886"/>
      <c r="CF175" s="1886"/>
      <c r="CG175" s="1886"/>
      <c r="CH175" s="1886"/>
      <c r="CI175" s="1886"/>
      <c r="CJ175" s="1886"/>
      <c r="CK175" s="1886"/>
      <c r="CL175" s="1886"/>
      <c r="CM175" s="1886"/>
      <c r="CN175" s="1886"/>
      <c r="CO175" s="1886"/>
      <c r="CP175" s="1886"/>
      <c r="CQ175" s="1886"/>
      <c r="CR175" s="1886"/>
      <c r="CS175" s="1886"/>
      <c r="CT175" s="1886"/>
      <c r="CU175" s="1886"/>
      <c r="CV175" s="1886"/>
      <c r="CW175" s="1886"/>
      <c r="CX175" s="1886"/>
      <c r="CY175" s="1886"/>
      <c r="CZ175" s="1886"/>
    </row>
    <row r="176" spans="1:104" s="807" customFormat="1" ht="15" customHeight="1" x14ac:dyDescent="0.2">
      <c r="A176" s="1638"/>
      <c r="B176" s="1772"/>
      <c r="C176" s="1736"/>
      <c r="D176" s="1737"/>
      <c r="E176" s="1737"/>
      <c r="F176" s="1737"/>
      <c r="G176" s="1738"/>
      <c r="H176" s="1739"/>
      <c r="I176" s="1737"/>
      <c r="J176" s="1737"/>
      <c r="K176" s="1737"/>
      <c r="L176" s="1740"/>
      <c r="M176" s="1741"/>
      <c r="N176" s="1737"/>
      <c r="O176" s="1737"/>
      <c r="P176" s="1737"/>
      <c r="Q176" s="1738"/>
      <c r="R176" s="1739"/>
      <c r="S176" s="1938"/>
      <c r="T176" s="962"/>
      <c r="U176" s="962"/>
      <c r="V176" s="962"/>
      <c r="W176" s="962"/>
      <c r="X176" s="962"/>
      <c r="Y176" s="962"/>
      <c r="Z176" s="962"/>
      <c r="AA176" s="962"/>
      <c r="AB176" s="962"/>
      <c r="AC176" s="962"/>
      <c r="AD176" s="962"/>
      <c r="AE176" s="962"/>
      <c r="AF176" s="962"/>
      <c r="AG176" s="962"/>
      <c r="AH176" s="962"/>
      <c r="AI176" s="962"/>
      <c r="AJ176" s="962"/>
      <c r="AK176" s="962"/>
      <c r="AL176" s="962"/>
      <c r="AM176" s="962"/>
      <c r="AN176" s="962"/>
      <c r="AO176" s="962"/>
      <c r="AP176" s="962"/>
      <c r="AQ176" s="962"/>
      <c r="AR176" s="962"/>
      <c r="AS176" s="962"/>
      <c r="AT176" s="962"/>
      <c r="AU176" s="962"/>
      <c r="AV176" s="962"/>
      <c r="AW176" s="962"/>
      <c r="AX176" s="962"/>
      <c r="AY176" s="962"/>
      <c r="AZ176" s="240"/>
      <c r="BA176" s="801"/>
      <c r="BB176" s="173"/>
      <c r="BC176" s="513"/>
      <c r="BD176" s="445"/>
      <c r="BE176" s="445"/>
      <c r="BF176" s="445"/>
      <c r="BG176" s="514"/>
      <c r="BH176" s="524"/>
      <c r="BI176" s="445"/>
      <c r="BJ176" s="445"/>
      <c r="BK176" s="445"/>
      <c r="BL176" s="514"/>
      <c r="BM176" s="524"/>
      <c r="BN176" s="445"/>
      <c r="BO176" s="445"/>
      <c r="BP176" s="445"/>
      <c r="BQ176" s="514"/>
      <c r="BR176" s="524"/>
      <c r="BS176" s="1976"/>
      <c r="BT176" s="2021"/>
      <c r="BU176" s="2021"/>
      <c r="BV176" s="2021"/>
      <c r="BW176" s="2021"/>
      <c r="BX176" s="2021"/>
      <c r="BY176" s="1886"/>
      <c r="BZ176" s="1886"/>
      <c r="CA176" s="1886"/>
      <c r="CB176" s="1886"/>
      <c r="CC176" s="1886"/>
      <c r="CD176" s="1886"/>
      <c r="CE176" s="1886"/>
      <c r="CF176" s="1886"/>
      <c r="CG176" s="1886"/>
      <c r="CH176" s="1886"/>
      <c r="CI176" s="1886"/>
      <c r="CJ176" s="1886"/>
      <c r="CK176" s="1886"/>
      <c r="CL176" s="1886"/>
      <c r="CM176" s="1886"/>
      <c r="CN176" s="1886"/>
      <c r="CO176" s="1886"/>
      <c r="CP176" s="1886"/>
      <c r="CQ176" s="1886"/>
      <c r="CR176" s="1886"/>
      <c r="CS176" s="1886"/>
      <c r="CT176" s="1886"/>
      <c r="CU176" s="1886"/>
      <c r="CV176" s="1886"/>
      <c r="CW176" s="1886"/>
      <c r="CX176" s="1886"/>
      <c r="CY176" s="1886"/>
      <c r="CZ176" s="1886"/>
    </row>
    <row r="177" spans="1:104" s="807" customFormat="1" ht="15" customHeight="1" x14ac:dyDescent="0.2">
      <c r="A177" s="1638"/>
      <c r="B177" s="1772"/>
      <c r="C177" s="1736"/>
      <c r="D177" s="1737"/>
      <c r="E177" s="1737"/>
      <c r="F177" s="1737"/>
      <c r="G177" s="1738"/>
      <c r="H177" s="1739"/>
      <c r="I177" s="1737"/>
      <c r="J177" s="1737"/>
      <c r="K177" s="1737"/>
      <c r="L177" s="1740"/>
      <c r="M177" s="1741"/>
      <c r="N177" s="1737"/>
      <c r="O177" s="1737"/>
      <c r="P177" s="1737"/>
      <c r="Q177" s="1738"/>
      <c r="R177" s="1739"/>
      <c r="S177" s="1938"/>
      <c r="T177" s="962"/>
      <c r="U177" s="962"/>
      <c r="V177" s="962"/>
      <c r="W177" s="962"/>
      <c r="X177" s="962"/>
      <c r="Y177" s="962"/>
      <c r="Z177" s="962"/>
      <c r="AA177" s="962"/>
      <c r="AB177" s="962"/>
      <c r="AC177" s="962"/>
      <c r="AD177" s="962"/>
      <c r="AE177" s="962"/>
      <c r="AF177" s="962"/>
      <c r="AG177" s="962"/>
      <c r="AH177" s="962"/>
      <c r="AI177" s="962"/>
      <c r="AJ177" s="962"/>
      <c r="AK177" s="962"/>
      <c r="AL177" s="962"/>
      <c r="AM177" s="962"/>
      <c r="AN177" s="962"/>
      <c r="AO177" s="962"/>
      <c r="AP177" s="962"/>
      <c r="AQ177" s="962"/>
      <c r="AR177" s="962"/>
      <c r="AS177" s="962"/>
      <c r="AT177" s="962"/>
      <c r="AU177" s="962"/>
      <c r="AV177" s="962"/>
      <c r="AW177" s="962"/>
      <c r="AX177" s="962"/>
      <c r="AY177" s="962"/>
      <c r="AZ177" s="240"/>
      <c r="BA177" s="801"/>
      <c r="BB177" s="173"/>
      <c r="BC177" s="513"/>
      <c r="BD177" s="445"/>
      <c r="BE177" s="445"/>
      <c r="BF177" s="445"/>
      <c r="BG177" s="514"/>
      <c r="BH177" s="524"/>
      <c r="BI177" s="445"/>
      <c r="BJ177" s="445"/>
      <c r="BK177" s="445"/>
      <c r="BL177" s="514"/>
      <c r="BM177" s="524"/>
      <c r="BN177" s="445"/>
      <c r="BO177" s="445"/>
      <c r="BP177" s="445"/>
      <c r="BQ177" s="514"/>
      <c r="BR177" s="524"/>
      <c r="BS177" s="1976"/>
      <c r="BT177" s="2021"/>
      <c r="BU177" s="2021"/>
      <c r="BV177" s="2021"/>
      <c r="BW177" s="2021"/>
      <c r="BX177" s="2021"/>
      <c r="BY177" s="1886"/>
      <c r="BZ177" s="1886"/>
      <c r="CA177" s="1886"/>
      <c r="CB177" s="1886"/>
      <c r="CC177" s="1886"/>
      <c r="CD177" s="1886"/>
      <c r="CE177" s="1886"/>
      <c r="CF177" s="1886"/>
      <c r="CG177" s="1886"/>
      <c r="CH177" s="1886"/>
      <c r="CI177" s="1886"/>
      <c r="CJ177" s="1886"/>
      <c r="CK177" s="1886"/>
      <c r="CL177" s="1886"/>
      <c r="CM177" s="1886"/>
      <c r="CN177" s="1886"/>
      <c r="CO177" s="1886"/>
      <c r="CP177" s="1886"/>
      <c r="CQ177" s="1886"/>
      <c r="CR177" s="1886"/>
      <c r="CS177" s="1886"/>
      <c r="CT177" s="1886"/>
      <c r="CU177" s="1886"/>
      <c r="CV177" s="1886"/>
      <c r="CW177" s="1886"/>
      <c r="CX177" s="1886"/>
      <c r="CY177" s="1886"/>
      <c r="CZ177" s="1886"/>
    </row>
    <row r="178" spans="1:104" s="807" customFormat="1" ht="15" customHeight="1" x14ac:dyDescent="0.2">
      <c r="A178" s="1638"/>
      <c r="B178" s="1772"/>
      <c r="C178" s="1736"/>
      <c r="D178" s="1737"/>
      <c r="E178" s="1737"/>
      <c r="F178" s="1737"/>
      <c r="G178" s="1738"/>
      <c r="H178" s="1739"/>
      <c r="I178" s="1737"/>
      <c r="J178" s="1737"/>
      <c r="K178" s="1737"/>
      <c r="L178" s="1740"/>
      <c r="M178" s="1741"/>
      <c r="N178" s="1737"/>
      <c r="O178" s="1737"/>
      <c r="P178" s="1737"/>
      <c r="Q178" s="1738"/>
      <c r="R178" s="1739"/>
      <c r="S178" s="1938"/>
      <c r="T178" s="962"/>
      <c r="U178" s="962"/>
      <c r="V178" s="962"/>
      <c r="W178" s="962"/>
      <c r="X178" s="962"/>
      <c r="Y178" s="962"/>
      <c r="Z178" s="962"/>
      <c r="AA178" s="962"/>
      <c r="AB178" s="962"/>
      <c r="AC178" s="962"/>
      <c r="AD178" s="962"/>
      <c r="AE178" s="962"/>
      <c r="AF178" s="962"/>
      <c r="AG178" s="962"/>
      <c r="AH178" s="962"/>
      <c r="AI178" s="962"/>
      <c r="AJ178" s="962"/>
      <c r="AK178" s="962"/>
      <c r="AL178" s="962"/>
      <c r="AM178" s="962"/>
      <c r="AN178" s="962"/>
      <c r="AO178" s="962"/>
      <c r="AP178" s="962"/>
      <c r="AQ178" s="962"/>
      <c r="AR178" s="962"/>
      <c r="AS178" s="962"/>
      <c r="AT178" s="962"/>
      <c r="AU178" s="962"/>
      <c r="AV178" s="962"/>
      <c r="AW178" s="962"/>
      <c r="AX178" s="962"/>
      <c r="AY178" s="962"/>
      <c r="AZ178" s="240"/>
      <c r="BA178" s="801"/>
      <c r="BB178" s="173"/>
      <c r="BC178" s="513"/>
      <c r="BD178" s="445"/>
      <c r="BE178" s="445"/>
      <c r="BF178" s="445"/>
      <c r="BG178" s="514"/>
      <c r="BH178" s="524"/>
      <c r="BI178" s="445"/>
      <c r="BJ178" s="445"/>
      <c r="BK178" s="445"/>
      <c r="BL178" s="514"/>
      <c r="BM178" s="524"/>
      <c r="BN178" s="445"/>
      <c r="BO178" s="445"/>
      <c r="BP178" s="445"/>
      <c r="BQ178" s="514"/>
      <c r="BR178" s="524"/>
      <c r="BS178" s="1976"/>
      <c r="BT178" s="2021"/>
      <c r="BU178" s="2021"/>
      <c r="BV178" s="2021"/>
      <c r="BW178" s="2021"/>
      <c r="BX178" s="2021"/>
      <c r="BY178" s="1886"/>
      <c r="BZ178" s="1886"/>
      <c r="CA178" s="1886"/>
      <c r="CB178" s="1886"/>
      <c r="CC178" s="1886"/>
      <c r="CD178" s="1886"/>
      <c r="CE178" s="1886"/>
      <c r="CF178" s="1886"/>
      <c r="CG178" s="1886"/>
      <c r="CH178" s="1886"/>
      <c r="CI178" s="1886"/>
      <c r="CJ178" s="1886"/>
      <c r="CK178" s="1886"/>
      <c r="CL178" s="1886"/>
      <c r="CM178" s="1886"/>
      <c r="CN178" s="1886"/>
      <c r="CO178" s="1886"/>
      <c r="CP178" s="1886"/>
      <c r="CQ178" s="1886"/>
      <c r="CR178" s="1886"/>
      <c r="CS178" s="1886"/>
      <c r="CT178" s="1886"/>
      <c r="CU178" s="1886"/>
      <c r="CV178" s="1886"/>
      <c r="CW178" s="1886"/>
      <c r="CX178" s="1886"/>
      <c r="CY178" s="1886"/>
      <c r="CZ178" s="1886"/>
    </row>
    <row r="179" spans="1:104" s="807" customFormat="1" ht="15" customHeight="1" x14ac:dyDescent="0.2">
      <c r="A179" s="1638"/>
      <c r="B179" s="1772"/>
      <c r="C179" s="1736"/>
      <c r="D179" s="1737"/>
      <c r="E179" s="1737"/>
      <c r="F179" s="1737"/>
      <c r="G179" s="1738"/>
      <c r="H179" s="1739"/>
      <c r="I179" s="1737"/>
      <c r="J179" s="1737"/>
      <c r="K179" s="1737"/>
      <c r="L179" s="1740"/>
      <c r="M179" s="1741"/>
      <c r="N179" s="1737"/>
      <c r="O179" s="1737"/>
      <c r="P179" s="1737"/>
      <c r="Q179" s="1738"/>
      <c r="R179" s="1739"/>
      <c r="S179" s="1938"/>
      <c r="T179" s="962"/>
      <c r="U179" s="962"/>
      <c r="V179" s="962"/>
      <c r="W179" s="962"/>
      <c r="X179" s="962"/>
      <c r="Y179" s="962"/>
      <c r="Z179" s="962"/>
      <c r="AA179" s="962"/>
      <c r="AB179" s="962"/>
      <c r="AC179" s="962"/>
      <c r="AD179" s="962"/>
      <c r="AE179" s="962"/>
      <c r="AF179" s="962"/>
      <c r="AG179" s="962"/>
      <c r="AH179" s="962"/>
      <c r="AI179" s="962"/>
      <c r="AJ179" s="962"/>
      <c r="AK179" s="962"/>
      <c r="AL179" s="962"/>
      <c r="AM179" s="962"/>
      <c r="AN179" s="962"/>
      <c r="AO179" s="962"/>
      <c r="AP179" s="962"/>
      <c r="AQ179" s="962"/>
      <c r="AR179" s="962"/>
      <c r="AS179" s="962"/>
      <c r="AT179" s="962"/>
      <c r="AU179" s="962"/>
      <c r="AV179" s="962"/>
      <c r="AW179" s="962"/>
      <c r="AX179" s="962"/>
      <c r="AY179" s="962"/>
      <c r="AZ179" s="240"/>
      <c r="BA179" s="801"/>
      <c r="BB179" s="173"/>
      <c r="BC179" s="513"/>
      <c r="BD179" s="445"/>
      <c r="BE179" s="445"/>
      <c r="BF179" s="445"/>
      <c r="BG179" s="514"/>
      <c r="BH179" s="524"/>
      <c r="BI179" s="445"/>
      <c r="BJ179" s="445"/>
      <c r="BK179" s="445"/>
      <c r="BL179" s="514"/>
      <c r="BM179" s="524"/>
      <c r="BN179" s="445"/>
      <c r="BO179" s="445"/>
      <c r="BP179" s="445"/>
      <c r="BQ179" s="514"/>
      <c r="BR179" s="524"/>
      <c r="BS179" s="1976"/>
      <c r="BT179" s="2021"/>
      <c r="BU179" s="2021"/>
      <c r="BV179" s="2021"/>
      <c r="BW179" s="2021"/>
      <c r="BX179" s="2021"/>
      <c r="BY179" s="1886"/>
      <c r="BZ179" s="1886"/>
      <c r="CA179" s="1886"/>
      <c r="CB179" s="1886"/>
      <c r="CC179" s="1886"/>
      <c r="CD179" s="1886"/>
      <c r="CE179" s="1886"/>
      <c r="CF179" s="1886"/>
      <c r="CG179" s="1886"/>
      <c r="CH179" s="1886"/>
      <c r="CI179" s="1886"/>
      <c r="CJ179" s="1886"/>
      <c r="CK179" s="1886"/>
      <c r="CL179" s="1886"/>
      <c r="CM179" s="1886"/>
      <c r="CN179" s="1886"/>
      <c r="CO179" s="1886"/>
      <c r="CP179" s="1886"/>
      <c r="CQ179" s="1886"/>
      <c r="CR179" s="1886"/>
      <c r="CS179" s="1886"/>
      <c r="CT179" s="1886"/>
      <c r="CU179" s="1886"/>
      <c r="CV179" s="1886"/>
      <c r="CW179" s="1886"/>
      <c r="CX179" s="1886"/>
      <c r="CY179" s="1886"/>
      <c r="CZ179" s="1886"/>
    </row>
    <row r="180" spans="1:104" s="807" customFormat="1" ht="15" customHeight="1" x14ac:dyDescent="0.2">
      <c r="A180" s="1638"/>
      <c r="B180" s="1772"/>
      <c r="C180" s="1736"/>
      <c r="D180" s="1737"/>
      <c r="E180" s="1737"/>
      <c r="F180" s="1737"/>
      <c r="G180" s="1738"/>
      <c r="H180" s="1739"/>
      <c r="I180" s="1737"/>
      <c r="J180" s="1737"/>
      <c r="K180" s="1737"/>
      <c r="L180" s="1740"/>
      <c r="M180" s="1741"/>
      <c r="N180" s="1737"/>
      <c r="O180" s="1737"/>
      <c r="P180" s="1737"/>
      <c r="Q180" s="1738"/>
      <c r="R180" s="1739"/>
      <c r="S180" s="1938"/>
      <c r="T180" s="962"/>
      <c r="U180" s="962"/>
      <c r="V180" s="962"/>
      <c r="W180" s="962"/>
      <c r="X180" s="962"/>
      <c r="Y180" s="962"/>
      <c r="Z180" s="962"/>
      <c r="AA180" s="962"/>
      <c r="AB180" s="962"/>
      <c r="AC180" s="962"/>
      <c r="AD180" s="962"/>
      <c r="AE180" s="962"/>
      <c r="AF180" s="962"/>
      <c r="AG180" s="962"/>
      <c r="AH180" s="962"/>
      <c r="AI180" s="962"/>
      <c r="AJ180" s="962"/>
      <c r="AK180" s="962"/>
      <c r="AL180" s="962"/>
      <c r="AM180" s="962"/>
      <c r="AN180" s="962"/>
      <c r="AO180" s="962"/>
      <c r="AP180" s="962"/>
      <c r="AQ180" s="962"/>
      <c r="AR180" s="962"/>
      <c r="AS180" s="962"/>
      <c r="AT180" s="962"/>
      <c r="AU180" s="962"/>
      <c r="AV180" s="962"/>
      <c r="AW180" s="962"/>
      <c r="AX180" s="962"/>
      <c r="AY180" s="962"/>
      <c r="AZ180" s="240"/>
      <c r="BA180" s="801"/>
      <c r="BB180" s="173"/>
      <c r="BC180" s="513"/>
      <c r="BD180" s="445"/>
      <c r="BE180" s="445"/>
      <c r="BF180" s="445"/>
      <c r="BG180" s="514"/>
      <c r="BH180" s="524"/>
      <c r="BI180" s="445"/>
      <c r="BJ180" s="445"/>
      <c r="BK180" s="445"/>
      <c r="BL180" s="514"/>
      <c r="BM180" s="524"/>
      <c r="BN180" s="445"/>
      <c r="BO180" s="445"/>
      <c r="BP180" s="445"/>
      <c r="BQ180" s="514"/>
      <c r="BR180" s="524"/>
      <c r="BS180" s="1976"/>
      <c r="BT180" s="2021"/>
      <c r="BU180" s="2021"/>
      <c r="BV180" s="2021"/>
      <c r="BW180" s="2021"/>
      <c r="BX180" s="2021"/>
      <c r="BY180" s="1886"/>
      <c r="BZ180" s="1886"/>
      <c r="CA180" s="1886"/>
      <c r="CB180" s="1886"/>
      <c r="CC180" s="1886"/>
      <c r="CD180" s="1886"/>
      <c r="CE180" s="1886"/>
      <c r="CF180" s="1886"/>
      <c r="CG180" s="1886"/>
      <c r="CH180" s="1886"/>
      <c r="CI180" s="1886"/>
      <c r="CJ180" s="1886"/>
      <c r="CK180" s="1886"/>
      <c r="CL180" s="1886"/>
      <c r="CM180" s="1886"/>
      <c r="CN180" s="1886"/>
      <c r="CO180" s="1886"/>
      <c r="CP180" s="1886"/>
      <c r="CQ180" s="1886"/>
      <c r="CR180" s="1886"/>
      <c r="CS180" s="1886"/>
      <c r="CT180" s="1886"/>
      <c r="CU180" s="1886"/>
      <c r="CV180" s="1886"/>
      <c r="CW180" s="1886"/>
      <c r="CX180" s="1886"/>
      <c r="CY180" s="1886"/>
      <c r="CZ180" s="1886"/>
    </row>
    <row r="181" spans="1:104" s="807" customFormat="1" ht="15" customHeight="1" x14ac:dyDescent="0.2">
      <c r="A181" s="1638"/>
      <c r="B181" s="1772"/>
      <c r="C181" s="1736"/>
      <c r="D181" s="1737"/>
      <c r="E181" s="1737"/>
      <c r="F181" s="1737"/>
      <c r="G181" s="1738"/>
      <c r="H181" s="1739"/>
      <c r="I181" s="1737"/>
      <c r="J181" s="1737"/>
      <c r="K181" s="1737"/>
      <c r="L181" s="1740"/>
      <c r="M181" s="1741"/>
      <c r="N181" s="1737"/>
      <c r="O181" s="1737"/>
      <c r="P181" s="1737"/>
      <c r="Q181" s="1738"/>
      <c r="R181" s="1739"/>
      <c r="S181" s="1938"/>
      <c r="T181" s="962"/>
      <c r="U181" s="962"/>
      <c r="V181" s="962"/>
      <c r="W181" s="962"/>
      <c r="X181" s="962"/>
      <c r="Y181" s="962"/>
      <c r="Z181" s="962"/>
      <c r="AA181" s="962"/>
      <c r="AB181" s="962"/>
      <c r="AC181" s="962"/>
      <c r="AD181" s="962"/>
      <c r="AE181" s="962"/>
      <c r="AF181" s="962"/>
      <c r="AG181" s="962"/>
      <c r="AH181" s="962"/>
      <c r="AI181" s="962"/>
      <c r="AJ181" s="962"/>
      <c r="AK181" s="962"/>
      <c r="AL181" s="962"/>
      <c r="AM181" s="962"/>
      <c r="AN181" s="962"/>
      <c r="AO181" s="962"/>
      <c r="AP181" s="962"/>
      <c r="AQ181" s="962"/>
      <c r="AR181" s="962"/>
      <c r="AS181" s="962"/>
      <c r="AT181" s="962"/>
      <c r="AU181" s="962"/>
      <c r="AV181" s="962"/>
      <c r="AW181" s="962"/>
      <c r="AX181" s="962"/>
      <c r="AY181" s="962"/>
      <c r="AZ181" s="240"/>
      <c r="BA181" s="801"/>
      <c r="BB181" s="173"/>
      <c r="BC181" s="513"/>
      <c r="BD181" s="445"/>
      <c r="BE181" s="445"/>
      <c r="BF181" s="445"/>
      <c r="BG181" s="514"/>
      <c r="BH181" s="524"/>
      <c r="BI181" s="445"/>
      <c r="BJ181" s="445"/>
      <c r="BK181" s="445"/>
      <c r="BL181" s="514"/>
      <c r="BM181" s="524"/>
      <c r="BN181" s="445"/>
      <c r="BO181" s="445"/>
      <c r="BP181" s="445"/>
      <c r="BQ181" s="514"/>
      <c r="BR181" s="524"/>
      <c r="BS181" s="1976"/>
      <c r="BT181" s="2021"/>
      <c r="BU181" s="2021"/>
      <c r="BV181" s="2021"/>
      <c r="BW181" s="2021"/>
      <c r="BX181" s="2021"/>
      <c r="BY181" s="1886"/>
      <c r="BZ181" s="1886"/>
      <c r="CA181" s="1886"/>
      <c r="CB181" s="1886"/>
      <c r="CC181" s="1886"/>
      <c r="CD181" s="1886"/>
      <c r="CE181" s="1886"/>
      <c r="CF181" s="1886"/>
      <c r="CG181" s="1886"/>
      <c r="CH181" s="1886"/>
      <c r="CI181" s="1886"/>
      <c r="CJ181" s="1886"/>
      <c r="CK181" s="1886"/>
      <c r="CL181" s="1886"/>
      <c r="CM181" s="1886"/>
      <c r="CN181" s="1886"/>
      <c r="CO181" s="1886"/>
      <c r="CP181" s="1886"/>
      <c r="CQ181" s="1886"/>
      <c r="CR181" s="1886"/>
      <c r="CS181" s="1886"/>
      <c r="CT181" s="1886"/>
      <c r="CU181" s="1886"/>
      <c r="CV181" s="1886"/>
      <c r="CW181" s="1886"/>
      <c r="CX181" s="1886"/>
      <c r="CY181" s="1886"/>
      <c r="CZ181" s="1886"/>
    </row>
    <row r="182" spans="1:104" s="807" customFormat="1" ht="15" customHeight="1" x14ac:dyDescent="0.2">
      <c r="A182" s="1638"/>
      <c r="B182" s="1772"/>
      <c r="C182" s="1736"/>
      <c r="D182" s="1737"/>
      <c r="E182" s="1737"/>
      <c r="F182" s="1737"/>
      <c r="G182" s="1738"/>
      <c r="H182" s="1739"/>
      <c r="I182" s="1737"/>
      <c r="J182" s="1737"/>
      <c r="K182" s="1737"/>
      <c r="L182" s="1740"/>
      <c r="M182" s="1741"/>
      <c r="N182" s="1737"/>
      <c r="O182" s="1737"/>
      <c r="P182" s="1737"/>
      <c r="Q182" s="1738"/>
      <c r="R182" s="1739"/>
      <c r="S182" s="1938"/>
      <c r="T182" s="962"/>
      <c r="U182" s="962"/>
      <c r="V182" s="962"/>
      <c r="W182" s="962"/>
      <c r="X182" s="962"/>
      <c r="Y182" s="962"/>
      <c r="Z182" s="962"/>
      <c r="AA182" s="962"/>
      <c r="AB182" s="962"/>
      <c r="AC182" s="962"/>
      <c r="AD182" s="962"/>
      <c r="AE182" s="962"/>
      <c r="AF182" s="962"/>
      <c r="AG182" s="962"/>
      <c r="AH182" s="962"/>
      <c r="AI182" s="962"/>
      <c r="AJ182" s="962"/>
      <c r="AK182" s="962"/>
      <c r="AL182" s="962"/>
      <c r="AM182" s="962"/>
      <c r="AN182" s="962"/>
      <c r="AO182" s="962"/>
      <c r="AP182" s="962"/>
      <c r="AQ182" s="962"/>
      <c r="AR182" s="962"/>
      <c r="AS182" s="962"/>
      <c r="AT182" s="962"/>
      <c r="AU182" s="962"/>
      <c r="AV182" s="962"/>
      <c r="AW182" s="962"/>
      <c r="AX182" s="962"/>
      <c r="AY182" s="962"/>
      <c r="AZ182" s="240"/>
      <c r="BA182" s="801"/>
      <c r="BB182" s="173"/>
      <c r="BC182" s="513"/>
      <c r="BD182" s="445"/>
      <c r="BE182" s="445"/>
      <c r="BF182" s="445"/>
      <c r="BG182" s="514"/>
      <c r="BH182" s="524"/>
      <c r="BI182" s="445"/>
      <c r="BJ182" s="445"/>
      <c r="BK182" s="445"/>
      <c r="BL182" s="514"/>
      <c r="BM182" s="524"/>
      <c r="BN182" s="445"/>
      <c r="BO182" s="445"/>
      <c r="BP182" s="445"/>
      <c r="BQ182" s="514"/>
      <c r="BR182" s="524"/>
      <c r="BS182" s="1976"/>
      <c r="BT182" s="2021"/>
      <c r="BU182" s="2021"/>
      <c r="BV182" s="2021"/>
      <c r="BW182" s="2021"/>
      <c r="BX182" s="2021"/>
      <c r="BY182" s="1886"/>
      <c r="BZ182" s="1886"/>
      <c r="CA182" s="1886"/>
      <c r="CB182" s="1886"/>
      <c r="CC182" s="1886"/>
      <c r="CD182" s="1886"/>
      <c r="CE182" s="1886"/>
      <c r="CF182" s="1886"/>
      <c r="CG182" s="1886"/>
      <c r="CH182" s="1886"/>
      <c r="CI182" s="1886"/>
      <c r="CJ182" s="1886"/>
      <c r="CK182" s="1886"/>
      <c r="CL182" s="1886"/>
      <c r="CM182" s="1886"/>
      <c r="CN182" s="1886"/>
      <c r="CO182" s="1886"/>
      <c r="CP182" s="1886"/>
      <c r="CQ182" s="1886"/>
      <c r="CR182" s="1886"/>
      <c r="CS182" s="1886"/>
      <c r="CT182" s="1886"/>
      <c r="CU182" s="1886"/>
      <c r="CV182" s="1886"/>
      <c r="CW182" s="1886"/>
      <c r="CX182" s="1886"/>
      <c r="CY182" s="1886"/>
      <c r="CZ182" s="1886"/>
    </row>
    <row r="183" spans="1:104" s="807" customFormat="1" ht="15" customHeight="1" x14ac:dyDescent="0.2">
      <c r="A183" s="1638"/>
      <c r="B183" s="1772"/>
      <c r="C183" s="1736"/>
      <c r="D183" s="1737"/>
      <c r="E183" s="1737"/>
      <c r="F183" s="1737"/>
      <c r="G183" s="1738"/>
      <c r="H183" s="1739"/>
      <c r="I183" s="1737"/>
      <c r="J183" s="1737"/>
      <c r="K183" s="1737"/>
      <c r="L183" s="1740"/>
      <c r="M183" s="1741"/>
      <c r="N183" s="1737"/>
      <c r="O183" s="1737"/>
      <c r="P183" s="1737"/>
      <c r="Q183" s="1738"/>
      <c r="R183" s="1739"/>
      <c r="S183" s="1938"/>
      <c r="T183" s="962"/>
      <c r="U183" s="962"/>
      <c r="V183" s="962"/>
      <c r="W183" s="962"/>
      <c r="X183" s="962"/>
      <c r="Y183" s="962"/>
      <c r="Z183" s="962"/>
      <c r="AA183" s="962"/>
      <c r="AB183" s="962"/>
      <c r="AC183" s="962"/>
      <c r="AD183" s="962"/>
      <c r="AE183" s="962"/>
      <c r="AF183" s="962"/>
      <c r="AG183" s="962"/>
      <c r="AH183" s="962"/>
      <c r="AI183" s="962"/>
      <c r="AJ183" s="962"/>
      <c r="AK183" s="962"/>
      <c r="AL183" s="962"/>
      <c r="AM183" s="962"/>
      <c r="AN183" s="962"/>
      <c r="AO183" s="962"/>
      <c r="AP183" s="962"/>
      <c r="AQ183" s="962"/>
      <c r="AR183" s="962"/>
      <c r="AS183" s="962"/>
      <c r="AT183" s="962"/>
      <c r="AU183" s="962"/>
      <c r="AV183" s="962"/>
      <c r="AW183" s="962"/>
      <c r="AX183" s="962"/>
      <c r="AY183" s="962"/>
      <c r="AZ183" s="240"/>
      <c r="BA183" s="801"/>
      <c r="BB183" s="173"/>
      <c r="BC183" s="513"/>
      <c r="BD183" s="445"/>
      <c r="BE183" s="445"/>
      <c r="BF183" s="445"/>
      <c r="BG183" s="514"/>
      <c r="BH183" s="524"/>
      <c r="BI183" s="445"/>
      <c r="BJ183" s="445"/>
      <c r="BK183" s="445"/>
      <c r="BL183" s="514"/>
      <c r="BM183" s="524"/>
      <c r="BN183" s="445"/>
      <c r="BO183" s="445"/>
      <c r="BP183" s="445"/>
      <c r="BQ183" s="514"/>
      <c r="BR183" s="524"/>
      <c r="BS183" s="1976"/>
      <c r="BT183" s="2021"/>
      <c r="BU183" s="2021"/>
      <c r="BV183" s="2021"/>
      <c r="BW183" s="2021"/>
      <c r="BX183" s="2021"/>
      <c r="BY183" s="1886"/>
      <c r="BZ183" s="1886"/>
      <c r="CA183" s="1886"/>
      <c r="CB183" s="1886"/>
      <c r="CC183" s="1886"/>
      <c r="CD183" s="1886"/>
      <c r="CE183" s="1886"/>
      <c r="CF183" s="1886"/>
      <c r="CG183" s="1886"/>
      <c r="CH183" s="1886"/>
      <c r="CI183" s="1886"/>
      <c r="CJ183" s="1886"/>
      <c r="CK183" s="1886"/>
      <c r="CL183" s="1886"/>
      <c r="CM183" s="1886"/>
      <c r="CN183" s="1886"/>
      <c r="CO183" s="1886"/>
      <c r="CP183" s="1886"/>
      <c r="CQ183" s="1886"/>
      <c r="CR183" s="1886"/>
      <c r="CS183" s="1886"/>
      <c r="CT183" s="1886"/>
      <c r="CU183" s="1886"/>
      <c r="CV183" s="1886"/>
      <c r="CW183" s="1886"/>
      <c r="CX183" s="1886"/>
      <c r="CY183" s="1886"/>
      <c r="CZ183" s="1886"/>
    </row>
    <row r="184" spans="1:104" s="807" customFormat="1" ht="15" customHeight="1" x14ac:dyDescent="0.2">
      <c r="A184" s="1639"/>
      <c r="B184" s="1773"/>
      <c r="C184" s="1742"/>
      <c r="D184" s="1743"/>
      <c r="E184" s="1743"/>
      <c r="F184" s="1743"/>
      <c r="G184" s="1744"/>
      <c r="H184" s="1745"/>
      <c r="I184" s="1743"/>
      <c r="J184" s="1743"/>
      <c r="K184" s="1743"/>
      <c r="L184" s="1746"/>
      <c r="M184" s="1747"/>
      <c r="N184" s="1743"/>
      <c r="O184" s="1743"/>
      <c r="P184" s="1743"/>
      <c r="Q184" s="1744"/>
      <c r="R184" s="1745"/>
      <c r="S184" s="1939"/>
      <c r="T184" s="962"/>
      <c r="U184" s="962"/>
      <c r="V184" s="962"/>
      <c r="W184" s="962"/>
      <c r="X184" s="962"/>
      <c r="Y184" s="962"/>
      <c r="Z184" s="962"/>
      <c r="AA184" s="962"/>
      <c r="AB184" s="962"/>
      <c r="AC184" s="962"/>
      <c r="AD184" s="962"/>
      <c r="AE184" s="962"/>
      <c r="AF184" s="962"/>
      <c r="AG184" s="962"/>
      <c r="AH184" s="962"/>
      <c r="AI184" s="962"/>
      <c r="AJ184" s="962"/>
      <c r="AK184" s="962"/>
      <c r="AL184" s="962"/>
      <c r="AM184" s="962"/>
      <c r="AN184" s="962"/>
      <c r="AO184" s="962"/>
      <c r="AP184" s="962"/>
      <c r="AQ184" s="962"/>
      <c r="AR184" s="962"/>
      <c r="AS184" s="962"/>
      <c r="AT184" s="962"/>
      <c r="AU184" s="962"/>
      <c r="AV184" s="962"/>
      <c r="AW184" s="962"/>
      <c r="AX184" s="962"/>
      <c r="AY184" s="962"/>
      <c r="AZ184" s="240"/>
      <c r="BA184" s="801"/>
      <c r="BB184" s="173"/>
      <c r="BC184" s="513"/>
      <c r="BD184" s="445"/>
      <c r="BE184" s="445"/>
      <c r="BF184" s="445"/>
      <c r="BG184" s="514"/>
      <c r="BH184" s="524"/>
      <c r="BI184" s="445"/>
      <c r="BJ184" s="445"/>
      <c r="BK184" s="445"/>
      <c r="BL184" s="514"/>
      <c r="BM184" s="524"/>
      <c r="BN184" s="445"/>
      <c r="BO184" s="445"/>
      <c r="BP184" s="445"/>
      <c r="BQ184" s="514"/>
      <c r="BR184" s="524"/>
      <c r="BS184" s="1976"/>
      <c r="BT184" s="2021"/>
      <c r="BU184" s="2021"/>
      <c r="BV184" s="2021"/>
      <c r="BW184" s="2021"/>
      <c r="BX184" s="2021"/>
      <c r="BY184" s="1886"/>
      <c r="BZ184" s="1886"/>
      <c r="CA184" s="1886"/>
      <c r="CB184" s="1886"/>
      <c r="CC184" s="1886"/>
      <c r="CD184" s="1886"/>
      <c r="CE184" s="1886"/>
      <c r="CF184" s="1886"/>
      <c r="CG184" s="1886"/>
      <c r="CH184" s="1886"/>
      <c r="CI184" s="1886"/>
      <c r="CJ184" s="1886"/>
      <c r="CK184" s="1886"/>
      <c r="CL184" s="1886"/>
      <c r="CM184" s="1886"/>
      <c r="CN184" s="1886"/>
      <c r="CO184" s="1886"/>
      <c r="CP184" s="1886"/>
      <c r="CQ184" s="1886"/>
      <c r="CR184" s="1886"/>
      <c r="CS184" s="1886"/>
      <c r="CT184" s="1886"/>
      <c r="CU184" s="1886"/>
      <c r="CV184" s="1886"/>
      <c r="CW184" s="1886"/>
      <c r="CX184" s="1886"/>
      <c r="CY184" s="1886"/>
      <c r="CZ184" s="1886"/>
    </row>
    <row r="185" spans="1:104" s="807" customFormat="1" ht="15" customHeight="1" x14ac:dyDescent="0.2">
      <c r="A185" s="1130"/>
      <c r="B185" s="1157"/>
      <c r="C185" s="1315"/>
      <c r="D185" s="1316"/>
      <c r="E185" s="1316"/>
      <c r="F185" s="1316"/>
      <c r="G185" s="1317"/>
      <c r="H185" s="1318"/>
      <c r="I185" s="1316"/>
      <c r="J185" s="1316"/>
      <c r="K185" s="1316"/>
      <c r="L185" s="1319"/>
      <c r="M185" s="1320"/>
      <c r="N185" s="1316"/>
      <c r="O185" s="1316"/>
      <c r="P185" s="1316"/>
      <c r="Q185" s="1317"/>
      <c r="R185" s="1318"/>
      <c r="S185" s="1940"/>
      <c r="T185" s="962"/>
      <c r="U185" s="962"/>
      <c r="V185" s="962"/>
      <c r="W185" s="962"/>
      <c r="X185" s="962"/>
      <c r="Y185" s="962"/>
      <c r="Z185" s="962"/>
      <c r="AA185" s="962"/>
      <c r="AB185" s="962"/>
      <c r="AC185" s="962"/>
      <c r="AD185" s="962"/>
      <c r="AE185" s="962"/>
      <c r="AF185" s="962"/>
      <c r="AG185" s="962"/>
      <c r="AH185" s="962"/>
      <c r="AI185" s="962"/>
      <c r="AJ185" s="962"/>
      <c r="AK185" s="962"/>
      <c r="AL185" s="962"/>
      <c r="AM185" s="962"/>
      <c r="AN185" s="962"/>
      <c r="AO185" s="962"/>
      <c r="AP185" s="962"/>
      <c r="AQ185" s="962"/>
      <c r="AR185" s="962"/>
      <c r="AS185" s="962"/>
      <c r="AT185" s="962"/>
      <c r="AU185" s="962"/>
      <c r="AV185" s="962"/>
      <c r="AW185" s="962"/>
      <c r="AX185" s="962"/>
      <c r="AY185" s="962"/>
      <c r="AZ185" s="240"/>
      <c r="BA185" s="801"/>
      <c r="BB185" s="173"/>
      <c r="BC185" s="513"/>
      <c r="BD185" s="445"/>
      <c r="BE185" s="445"/>
      <c r="BF185" s="445"/>
      <c r="BG185" s="514"/>
      <c r="BH185" s="524"/>
      <c r="BI185" s="445"/>
      <c r="BJ185" s="445"/>
      <c r="BK185" s="445"/>
      <c r="BL185" s="514"/>
      <c r="BM185" s="524"/>
      <c r="BN185" s="445"/>
      <c r="BO185" s="445"/>
      <c r="BP185" s="445"/>
      <c r="BQ185" s="514"/>
      <c r="BR185" s="524"/>
      <c r="BS185" s="1976"/>
      <c r="BT185" s="2021"/>
      <c r="BU185" s="2021"/>
      <c r="BV185" s="2021"/>
      <c r="BW185" s="2021"/>
      <c r="BX185" s="2021"/>
      <c r="BY185" s="1886"/>
      <c r="BZ185" s="1886"/>
      <c r="CA185" s="1886"/>
      <c r="CB185" s="1886"/>
      <c r="CC185" s="1886"/>
      <c r="CD185" s="1886"/>
      <c r="CE185" s="1886"/>
      <c r="CF185" s="1886"/>
      <c r="CG185" s="1886"/>
      <c r="CH185" s="1886"/>
      <c r="CI185" s="1886"/>
      <c r="CJ185" s="1886"/>
      <c r="CK185" s="1886"/>
      <c r="CL185" s="1886"/>
      <c r="CM185" s="1886"/>
      <c r="CN185" s="1886"/>
      <c r="CO185" s="1886"/>
      <c r="CP185" s="1886"/>
      <c r="CQ185" s="1886"/>
      <c r="CR185" s="1886"/>
      <c r="CS185" s="1886"/>
      <c r="CT185" s="1886"/>
      <c r="CU185" s="1886"/>
      <c r="CV185" s="1886"/>
      <c r="CW185" s="1886"/>
      <c r="CX185" s="1886"/>
      <c r="CY185" s="1886"/>
      <c r="CZ185" s="1886"/>
    </row>
    <row r="186" spans="1:104" s="807" customFormat="1" ht="15" customHeight="1" x14ac:dyDescent="0.2">
      <c r="A186" s="1130"/>
      <c r="B186" s="1157"/>
      <c r="C186" s="1315"/>
      <c r="D186" s="1316"/>
      <c r="E186" s="1316"/>
      <c r="F186" s="1316"/>
      <c r="G186" s="1317"/>
      <c r="H186" s="1318"/>
      <c r="I186" s="1316"/>
      <c r="J186" s="1316"/>
      <c r="K186" s="1316"/>
      <c r="L186" s="1319"/>
      <c r="M186" s="1320"/>
      <c r="N186" s="1316"/>
      <c r="O186" s="1316"/>
      <c r="P186" s="1316"/>
      <c r="Q186" s="1317"/>
      <c r="R186" s="1318"/>
      <c r="S186" s="1940"/>
      <c r="T186" s="962"/>
      <c r="U186" s="962"/>
      <c r="V186" s="962"/>
      <c r="W186" s="962"/>
      <c r="X186" s="962"/>
      <c r="Y186" s="962"/>
      <c r="Z186" s="962"/>
      <c r="AA186" s="962"/>
      <c r="AB186" s="962"/>
      <c r="AC186" s="962"/>
      <c r="AD186" s="962"/>
      <c r="AE186" s="962"/>
      <c r="AF186" s="962"/>
      <c r="AG186" s="962"/>
      <c r="AH186" s="962"/>
      <c r="AI186" s="962"/>
      <c r="AJ186" s="962"/>
      <c r="AK186" s="962"/>
      <c r="AL186" s="962"/>
      <c r="AM186" s="962"/>
      <c r="AN186" s="962"/>
      <c r="AO186" s="962"/>
      <c r="AP186" s="962"/>
      <c r="AQ186" s="962"/>
      <c r="AR186" s="962"/>
      <c r="AS186" s="962"/>
      <c r="AT186" s="962"/>
      <c r="AU186" s="962"/>
      <c r="AV186" s="962"/>
      <c r="AW186" s="962"/>
      <c r="AX186" s="962"/>
      <c r="AY186" s="962"/>
      <c r="AZ186" s="240"/>
      <c r="BA186" s="801"/>
      <c r="BB186" s="173"/>
      <c r="BC186" s="513"/>
      <c r="BD186" s="445"/>
      <c r="BE186" s="445"/>
      <c r="BF186" s="445"/>
      <c r="BG186" s="514"/>
      <c r="BH186" s="524"/>
      <c r="BI186" s="445"/>
      <c r="BJ186" s="445"/>
      <c r="BK186" s="445"/>
      <c r="BL186" s="514"/>
      <c r="BM186" s="524"/>
      <c r="BN186" s="445"/>
      <c r="BO186" s="445"/>
      <c r="BP186" s="445"/>
      <c r="BQ186" s="514"/>
      <c r="BR186" s="524"/>
      <c r="BS186" s="1976"/>
      <c r="BT186" s="2021"/>
      <c r="BU186" s="2021"/>
      <c r="BV186" s="2021"/>
      <c r="BW186" s="2021"/>
      <c r="BX186" s="2021"/>
      <c r="BY186" s="1886"/>
      <c r="BZ186" s="1886"/>
      <c r="CA186" s="1886"/>
      <c r="CB186" s="1886"/>
      <c r="CC186" s="1886"/>
      <c r="CD186" s="1886"/>
      <c r="CE186" s="1886"/>
      <c r="CF186" s="1886"/>
      <c r="CG186" s="1886"/>
      <c r="CH186" s="1886"/>
      <c r="CI186" s="1886"/>
      <c r="CJ186" s="1886"/>
      <c r="CK186" s="1886"/>
      <c r="CL186" s="1886"/>
      <c r="CM186" s="1886"/>
      <c r="CN186" s="1886"/>
      <c r="CO186" s="1886"/>
      <c r="CP186" s="1886"/>
      <c r="CQ186" s="1886"/>
      <c r="CR186" s="1886"/>
      <c r="CS186" s="1886"/>
      <c r="CT186" s="1886"/>
      <c r="CU186" s="1886"/>
      <c r="CV186" s="1886"/>
      <c r="CW186" s="1886"/>
      <c r="CX186" s="1886"/>
      <c r="CY186" s="1886"/>
      <c r="CZ186" s="1886"/>
    </row>
    <row r="187" spans="1:104" s="807" customFormat="1" ht="15" customHeight="1" x14ac:dyDescent="0.2">
      <c r="A187" s="1130"/>
      <c r="B187" s="1157"/>
      <c r="C187" s="1315"/>
      <c r="D187" s="1316"/>
      <c r="E187" s="1316"/>
      <c r="F187" s="1316"/>
      <c r="G187" s="1317"/>
      <c r="H187" s="1318"/>
      <c r="I187" s="1316"/>
      <c r="J187" s="1316"/>
      <c r="K187" s="1316"/>
      <c r="L187" s="1319"/>
      <c r="M187" s="1320"/>
      <c r="N187" s="1316"/>
      <c r="O187" s="1316"/>
      <c r="P187" s="1316"/>
      <c r="Q187" s="1317"/>
      <c r="R187" s="1318"/>
      <c r="S187" s="1940"/>
      <c r="T187" s="962"/>
      <c r="U187" s="962"/>
      <c r="V187" s="962"/>
      <c r="W187" s="962"/>
      <c r="X187" s="962"/>
      <c r="Y187" s="962"/>
      <c r="Z187" s="962"/>
      <c r="AA187" s="962"/>
      <c r="AB187" s="962"/>
      <c r="AC187" s="962"/>
      <c r="AD187" s="962"/>
      <c r="AE187" s="962"/>
      <c r="AF187" s="962"/>
      <c r="AG187" s="962"/>
      <c r="AH187" s="962"/>
      <c r="AI187" s="962"/>
      <c r="AJ187" s="962"/>
      <c r="AK187" s="962"/>
      <c r="AL187" s="962"/>
      <c r="AM187" s="962"/>
      <c r="AN187" s="962"/>
      <c r="AO187" s="962"/>
      <c r="AP187" s="962"/>
      <c r="AQ187" s="962"/>
      <c r="AR187" s="962"/>
      <c r="AS187" s="962"/>
      <c r="AT187" s="962"/>
      <c r="AU187" s="962"/>
      <c r="AV187" s="962"/>
      <c r="AW187" s="962"/>
      <c r="AX187" s="962"/>
      <c r="AY187" s="962"/>
      <c r="AZ187" s="240"/>
      <c r="BA187" s="801"/>
      <c r="BB187" s="173"/>
      <c r="BC187" s="513"/>
      <c r="BD187" s="445"/>
      <c r="BE187" s="445"/>
      <c r="BF187" s="445"/>
      <c r="BG187" s="514"/>
      <c r="BH187" s="524"/>
      <c r="BI187" s="445"/>
      <c r="BJ187" s="445"/>
      <c r="BK187" s="445"/>
      <c r="BL187" s="514"/>
      <c r="BM187" s="524"/>
      <c r="BN187" s="445"/>
      <c r="BO187" s="445"/>
      <c r="BP187" s="445"/>
      <c r="BQ187" s="514"/>
      <c r="BR187" s="524"/>
      <c r="BS187" s="1976"/>
      <c r="BT187" s="2021"/>
      <c r="BU187" s="2021"/>
      <c r="BV187" s="2021"/>
      <c r="BW187" s="2021"/>
      <c r="BX187" s="2021"/>
      <c r="BY187" s="1886"/>
      <c r="BZ187" s="1886"/>
      <c r="CA187" s="1886"/>
      <c r="CB187" s="1886"/>
      <c r="CC187" s="1886"/>
      <c r="CD187" s="1886"/>
      <c r="CE187" s="1886"/>
      <c r="CF187" s="1886"/>
      <c r="CG187" s="1886"/>
      <c r="CH187" s="1886"/>
      <c r="CI187" s="1886"/>
      <c r="CJ187" s="1886"/>
      <c r="CK187" s="1886"/>
      <c r="CL187" s="1886"/>
      <c r="CM187" s="1886"/>
      <c r="CN187" s="1886"/>
      <c r="CO187" s="1886"/>
      <c r="CP187" s="1886"/>
      <c r="CQ187" s="1886"/>
      <c r="CR187" s="1886"/>
      <c r="CS187" s="1886"/>
      <c r="CT187" s="1886"/>
      <c r="CU187" s="1886"/>
      <c r="CV187" s="1886"/>
      <c r="CW187" s="1886"/>
      <c r="CX187" s="1886"/>
      <c r="CY187" s="1886"/>
      <c r="CZ187" s="1886"/>
    </row>
    <row r="188" spans="1:104" s="807" customFormat="1" ht="15" customHeight="1" x14ac:dyDescent="0.2">
      <c r="A188" s="1130"/>
      <c r="B188" s="1157"/>
      <c r="C188" s="1315"/>
      <c r="D188" s="1316"/>
      <c r="E188" s="1316"/>
      <c r="F188" s="1316"/>
      <c r="G188" s="1317"/>
      <c r="H188" s="1318"/>
      <c r="I188" s="1316"/>
      <c r="J188" s="1316"/>
      <c r="K188" s="1316"/>
      <c r="L188" s="1319"/>
      <c r="M188" s="1320"/>
      <c r="N188" s="1316"/>
      <c r="O188" s="1316"/>
      <c r="P188" s="1316"/>
      <c r="Q188" s="1317"/>
      <c r="R188" s="1318"/>
      <c r="S188" s="1940"/>
      <c r="T188" s="962"/>
      <c r="U188" s="962"/>
      <c r="V188" s="962"/>
      <c r="W188" s="962"/>
      <c r="X188" s="962"/>
      <c r="Y188" s="962"/>
      <c r="Z188" s="962"/>
      <c r="AA188" s="962"/>
      <c r="AB188" s="962"/>
      <c r="AC188" s="962"/>
      <c r="AD188" s="962"/>
      <c r="AE188" s="962"/>
      <c r="AF188" s="962"/>
      <c r="AG188" s="962"/>
      <c r="AH188" s="962"/>
      <c r="AI188" s="962"/>
      <c r="AJ188" s="962"/>
      <c r="AK188" s="962"/>
      <c r="AL188" s="962"/>
      <c r="AM188" s="962"/>
      <c r="AN188" s="962"/>
      <c r="AO188" s="962"/>
      <c r="AP188" s="962"/>
      <c r="AQ188" s="962"/>
      <c r="AR188" s="962"/>
      <c r="AS188" s="962"/>
      <c r="AT188" s="962"/>
      <c r="AU188" s="962"/>
      <c r="AV188" s="962"/>
      <c r="AW188" s="962"/>
      <c r="AX188" s="962"/>
      <c r="AY188" s="962"/>
      <c r="AZ188" s="240"/>
      <c r="BA188" s="801"/>
      <c r="BB188" s="173"/>
      <c r="BC188" s="513"/>
      <c r="BD188" s="445"/>
      <c r="BE188" s="445"/>
      <c r="BF188" s="445"/>
      <c r="BG188" s="514"/>
      <c r="BH188" s="524"/>
      <c r="BI188" s="445"/>
      <c r="BJ188" s="445"/>
      <c r="BK188" s="445"/>
      <c r="BL188" s="514"/>
      <c r="BM188" s="524"/>
      <c r="BN188" s="445"/>
      <c r="BO188" s="445"/>
      <c r="BP188" s="445"/>
      <c r="BQ188" s="514"/>
      <c r="BR188" s="524"/>
      <c r="BS188" s="1976"/>
      <c r="BT188" s="2021"/>
      <c r="BU188" s="2021"/>
      <c r="BV188" s="2021"/>
      <c r="BW188" s="2021"/>
      <c r="BX188" s="2021"/>
      <c r="BY188" s="1886"/>
      <c r="BZ188" s="1886"/>
      <c r="CA188" s="1886"/>
      <c r="CB188" s="1886"/>
      <c r="CC188" s="1886"/>
      <c r="CD188" s="1886"/>
      <c r="CE188" s="1886"/>
      <c r="CF188" s="1886"/>
      <c r="CG188" s="1886"/>
      <c r="CH188" s="1886"/>
      <c r="CI188" s="1886"/>
      <c r="CJ188" s="1886"/>
      <c r="CK188" s="1886"/>
      <c r="CL188" s="1886"/>
      <c r="CM188" s="1886"/>
      <c r="CN188" s="1886"/>
      <c r="CO188" s="1886"/>
      <c r="CP188" s="1886"/>
      <c r="CQ188" s="1886"/>
      <c r="CR188" s="1886"/>
      <c r="CS188" s="1886"/>
      <c r="CT188" s="1886"/>
      <c r="CU188" s="1886"/>
      <c r="CV188" s="1886"/>
      <c r="CW188" s="1886"/>
      <c r="CX188" s="1886"/>
      <c r="CY188" s="1886"/>
      <c r="CZ188" s="1886"/>
    </row>
    <row r="189" spans="1:104" s="807" customFormat="1" ht="15" customHeight="1" x14ac:dyDescent="0.2">
      <c r="A189" s="1130"/>
      <c r="B189" s="1157"/>
      <c r="C189" s="1315"/>
      <c r="D189" s="1316"/>
      <c r="E189" s="1316"/>
      <c r="F189" s="1316"/>
      <c r="G189" s="1317"/>
      <c r="H189" s="1318"/>
      <c r="I189" s="1316"/>
      <c r="J189" s="1316"/>
      <c r="K189" s="1316"/>
      <c r="L189" s="1319"/>
      <c r="M189" s="1320"/>
      <c r="N189" s="1316"/>
      <c r="O189" s="1316"/>
      <c r="P189" s="1316"/>
      <c r="Q189" s="1317"/>
      <c r="R189" s="1318"/>
      <c r="S189" s="1940"/>
      <c r="T189" s="962"/>
      <c r="U189" s="962"/>
      <c r="V189" s="962"/>
      <c r="W189" s="962"/>
      <c r="X189" s="962"/>
      <c r="Y189" s="962"/>
      <c r="Z189" s="962"/>
      <c r="AA189" s="962"/>
      <c r="AB189" s="962"/>
      <c r="AC189" s="962"/>
      <c r="AD189" s="962"/>
      <c r="AE189" s="962"/>
      <c r="AF189" s="962"/>
      <c r="AG189" s="962"/>
      <c r="AH189" s="962"/>
      <c r="AI189" s="962"/>
      <c r="AJ189" s="962"/>
      <c r="AK189" s="962"/>
      <c r="AL189" s="962"/>
      <c r="AM189" s="962"/>
      <c r="AN189" s="962"/>
      <c r="AO189" s="962"/>
      <c r="AP189" s="962"/>
      <c r="AQ189" s="962"/>
      <c r="AR189" s="962"/>
      <c r="AS189" s="962"/>
      <c r="AT189" s="962"/>
      <c r="AU189" s="962"/>
      <c r="AV189" s="962"/>
      <c r="AW189" s="962"/>
      <c r="AX189" s="962"/>
      <c r="AY189" s="962"/>
      <c r="AZ189" s="240"/>
      <c r="BA189" s="801"/>
      <c r="BB189" s="173"/>
      <c r="BC189" s="513"/>
      <c r="BD189" s="445"/>
      <c r="BE189" s="445"/>
      <c r="BF189" s="445"/>
      <c r="BG189" s="514"/>
      <c r="BH189" s="524"/>
      <c r="BI189" s="445"/>
      <c r="BJ189" s="445"/>
      <c r="BK189" s="445"/>
      <c r="BL189" s="514"/>
      <c r="BM189" s="524"/>
      <c r="BN189" s="445"/>
      <c r="BO189" s="445"/>
      <c r="BP189" s="445"/>
      <c r="BQ189" s="514"/>
      <c r="BR189" s="524"/>
      <c r="BS189" s="1976"/>
      <c r="BT189" s="2021"/>
      <c r="BU189" s="2021"/>
      <c r="BV189" s="2021"/>
      <c r="BW189" s="2021"/>
      <c r="BX189" s="2021"/>
      <c r="BY189" s="1886"/>
      <c r="BZ189" s="1886"/>
      <c r="CA189" s="1886"/>
      <c r="CB189" s="1886"/>
      <c r="CC189" s="1886"/>
      <c r="CD189" s="1886"/>
      <c r="CE189" s="1886"/>
      <c r="CF189" s="1886"/>
      <c r="CG189" s="1886"/>
      <c r="CH189" s="1886"/>
      <c r="CI189" s="1886"/>
      <c r="CJ189" s="1886"/>
      <c r="CK189" s="1886"/>
      <c r="CL189" s="1886"/>
      <c r="CM189" s="1886"/>
      <c r="CN189" s="1886"/>
      <c r="CO189" s="1886"/>
      <c r="CP189" s="1886"/>
      <c r="CQ189" s="1886"/>
      <c r="CR189" s="1886"/>
      <c r="CS189" s="1886"/>
      <c r="CT189" s="1886"/>
      <c r="CU189" s="1886"/>
      <c r="CV189" s="1886"/>
      <c r="CW189" s="1886"/>
      <c r="CX189" s="1886"/>
      <c r="CY189" s="1886"/>
      <c r="CZ189" s="1886"/>
    </row>
    <row r="190" spans="1:104" s="807" customFormat="1" ht="15" customHeight="1" x14ac:dyDescent="0.2">
      <c r="A190" s="1130"/>
      <c r="B190" s="1157"/>
      <c r="C190" s="1315"/>
      <c r="D190" s="1316"/>
      <c r="E190" s="1316"/>
      <c r="F190" s="1316"/>
      <c r="G190" s="1317"/>
      <c r="H190" s="1318"/>
      <c r="I190" s="1316"/>
      <c r="J190" s="1316"/>
      <c r="K190" s="1316"/>
      <c r="L190" s="1319"/>
      <c r="M190" s="1320"/>
      <c r="N190" s="1316"/>
      <c r="O190" s="1316"/>
      <c r="P190" s="1316"/>
      <c r="Q190" s="1317"/>
      <c r="R190" s="1318"/>
      <c r="S190" s="1940"/>
      <c r="T190" s="962"/>
      <c r="U190" s="962"/>
      <c r="V190" s="962"/>
      <c r="W190" s="962"/>
      <c r="X190" s="962"/>
      <c r="Y190" s="962"/>
      <c r="Z190" s="962"/>
      <c r="AA190" s="962"/>
      <c r="AB190" s="962"/>
      <c r="AC190" s="962"/>
      <c r="AD190" s="962"/>
      <c r="AE190" s="962"/>
      <c r="AF190" s="962"/>
      <c r="AG190" s="962"/>
      <c r="AH190" s="962"/>
      <c r="AI190" s="962"/>
      <c r="AJ190" s="962"/>
      <c r="AK190" s="962"/>
      <c r="AL190" s="962"/>
      <c r="AM190" s="962"/>
      <c r="AN190" s="962"/>
      <c r="AO190" s="962"/>
      <c r="AP190" s="962"/>
      <c r="AQ190" s="962"/>
      <c r="AR190" s="962"/>
      <c r="AS190" s="962"/>
      <c r="AT190" s="962"/>
      <c r="AU190" s="962"/>
      <c r="AV190" s="962"/>
      <c r="AW190" s="962"/>
      <c r="AX190" s="962"/>
      <c r="AY190" s="962"/>
      <c r="AZ190" s="240"/>
      <c r="BA190" s="801"/>
      <c r="BB190" s="173"/>
      <c r="BC190" s="513"/>
      <c r="BD190" s="445"/>
      <c r="BE190" s="445"/>
      <c r="BF190" s="445"/>
      <c r="BG190" s="514"/>
      <c r="BH190" s="524"/>
      <c r="BI190" s="445"/>
      <c r="BJ190" s="445"/>
      <c r="BK190" s="445"/>
      <c r="BL190" s="514"/>
      <c r="BM190" s="524"/>
      <c r="BN190" s="445"/>
      <c r="BO190" s="445"/>
      <c r="BP190" s="445"/>
      <c r="BQ190" s="514"/>
      <c r="BR190" s="524"/>
      <c r="BS190" s="1976"/>
      <c r="BT190" s="2021"/>
      <c r="BU190" s="2021"/>
      <c r="BV190" s="2021"/>
      <c r="BW190" s="2021"/>
      <c r="BX190" s="2021"/>
      <c r="BY190" s="1886"/>
      <c r="BZ190" s="1886"/>
      <c r="CA190" s="1886"/>
      <c r="CB190" s="1886"/>
      <c r="CC190" s="1886"/>
      <c r="CD190" s="1886"/>
      <c r="CE190" s="1886"/>
      <c r="CF190" s="1886"/>
      <c r="CG190" s="1886"/>
      <c r="CH190" s="1886"/>
      <c r="CI190" s="1886"/>
      <c r="CJ190" s="1886"/>
      <c r="CK190" s="1886"/>
      <c r="CL190" s="1886"/>
      <c r="CM190" s="1886"/>
      <c r="CN190" s="1886"/>
      <c r="CO190" s="1886"/>
      <c r="CP190" s="1886"/>
      <c r="CQ190" s="1886"/>
      <c r="CR190" s="1886"/>
      <c r="CS190" s="1886"/>
      <c r="CT190" s="1886"/>
      <c r="CU190" s="1886"/>
      <c r="CV190" s="1886"/>
      <c r="CW190" s="1886"/>
      <c r="CX190" s="1886"/>
      <c r="CY190" s="1886"/>
      <c r="CZ190" s="1886"/>
    </row>
    <row r="191" spans="1:104" s="807" customFormat="1" ht="15" customHeight="1" x14ac:dyDescent="0.2">
      <c r="A191" s="1130"/>
      <c r="B191" s="1157"/>
      <c r="C191" s="1315"/>
      <c r="D191" s="1316"/>
      <c r="E191" s="1316"/>
      <c r="F191" s="1316"/>
      <c r="G191" s="1317"/>
      <c r="H191" s="1318"/>
      <c r="I191" s="1316"/>
      <c r="J191" s="1316"/>
      <c r="K191" s="1316"/>
      <c r="L191" s="1319"/>
      <c r="M191" s="1320"/>
      <c r="N191" s="1316"/>
      <c r="O191" s="1316"/>
      <c r="P191" s="1316"/>
      <c r="Q191" s="1317"/>
      <c r="R191" s="1318"/>
      <c r="S191" s="1940"/>
      <c r="T191" s="962"/>
      <c r="U191" s="962"/>
      <c r="V191" s="962"/>
      <c r="W191" s="962"/>
      <c r="X191" s="962"/>
      <c r="Y191" s="962"/>
      <c r="Z191" s="962"/>
      <c r="AA191" s="962"/>
      <c r="AB191" s="962"/>
      <c r="AC191" s="962"/>
      <c r="AD191" s="962"/>
      <c r="AE191" s="962"/>
      <c r="AF191" s="962"/>
      <c r="AG191" s="962"/>
      <c r="AH191" s="962"/>
      <c r="AI191" s="962"/>
      <c r="AJ191" s="962"/>
      <c r="AK191" s="962"/>
      <c r="AL191" s="962"/>
      <c r="AM191" s="962"/>
      <c r="AN191" s="962"/>
      <c r="AO191" s="962"/>
      <c r="AP191" s="962"/>
      <c r="AQ191" s="962"/>
      <c r="AR191" s="962"/>
      <c r="AS191" s="962"/>
      <c r="AT191" s="962"/>
      <c r="AU191" s="962"/>
      <c r="AV191" s="962"/>
      <c r="AW191" s="962"/>
      <c r="AX191" s="962"/>
      <c r="AY191" s="962"/>
      <c r="AZ191" s="240"/>
      <c r="BA191" s="801"/>
      <c r="BB191" s="173"/>
      <c r="BC191" s="513"/>
      <c r="BD191" s="445"/>
      <c r="BE191" s="445"/>
      <c r="BF191" s="445"/>
      <c r="BG191" s="514"/>
      <c r="BH191" s="524"/>
      <c r="BI191" s="445"/>
      <c r="BJ191" s="445"/>
      <c r="BK191" s="445"/>
      <c r="BL191" s="514"/>
      <c r="BM191" s="524"/>
      <c r="BN191" s="445"/>
      <c r="BO191" s="445"/>
      <c r="BP191" s="445"/>
      <c r="BQ191" s="514"/>
      <c r="BR191" s="524"/>
      <c r="BS191" s="1976"/>
      <c r="BT191" s="2021"/>
      <c r="BU191" s="2021"/>
      <c r="BV191" s="2021"/>
      <c r="BW191" s="2021"/>
      <c r="BX191" s="2021"/>
      <c r="BY191" s="1886"/>
      <c r="BZ191" s="1886"/>
      <c r="CA191" s="1886"/>
      <c r="CB191" s="1886"/>
      <c r="CC191" s="1886"/>
      <c r="CD191" s="1886"/>
      <c r="CE191" s="1886"/>
      <c r="CF191" s="1886"/>
      <c r="CG191" s="1886"/>
      <c r="CH191" s="1886"/>
      <c r="CI191" s="1886"/>
      <c r="CJ191" s="1886"/>
      <c r="CK191" s="1886"/>
      <c r="CL191" s="1886"/>
      <c r="CM191" s="1886"/>
      <c r="CN191" s="1886"/>
      <c r="CO191" s="1886"/>
      <c r="CP191" s="1886"/>
      <c r="CQ191" s="1886"/>
      <c r="CR191" s="1886"/>
      <c r="CS191" s="1886"/>
      <c r="CT191" s="1886"/>
      <c r="CU191" s="1886"/>
      <c r="CV191" s="1886"/>
      <c r="CW191" s="1886"/>
      <c r="CX191" s="1886"/>
      <c r="CY191" s="1886"/>
      <c r="CZ191" s="1886"/>
    </row>
    <row r="192" spans="1:104" s="807" customFormat="1" ht="15" customHeight="1" x14ac:dyDescent="0.2">
      <c r="A192" s="1130"/>
      <c r="B192" s="1157"/>
      <c r="C192" s="1315"/>
      <c r="D192" s="1316"/>
      <c r="E192" s="1316"/>
      <c r="F192" s="1316"/>
      <c r="G192" s="1317"/>
      <c r="H192" s="1318"/>
      <c r="I192" s="1316"/>
      <c r="J192" s="1316"/>
      <c r="K192" s="1316"/>
      <c r="L192" s="1319"/>
      <c r="M192" s="1320"/>
      <c r="N192" s="1316"/>
      <c r="O192" s="1316"/>
      <c r="P192" s="1316"/>
      <c r="Q192" s="1317"/>
      <c r="R192" s="1318"/>
      <c r="S192" s="1940"/>
      <c r="T192" s="962"/>
      <c r="U192" s="962"/>
      <c r="V192" s="962"/>
      <c r="W192" s="962"/>
      <c r="X192" s="962"/>
      <c r="Y192" s="962"/>
      <c r="Z192" s="962"/>
      <c r="AA192" s="962"/>
      <c r="AB192" s="962"/>
      <c r="AC192" s="962"/>
      <c r="AD192" s="962"/>
      <c r="AE192" s="962"/>
      <c r="AF192" s="962"/>
      <c r="AG192" s="962"/>
      <c r="AH192" s="962"/>
      <c r="AI192" s="962"/>
      <c r="AJ192" s="962"/>
      <c r="AK192" s="962"/>
      <c r="AL192" s="962"/>
      <c r="AM192" s="962"/>
      <c r="AN192" s="962"/>
      <c r="AO192" s="962"/>
      <c r="AP192" s="962"/>
      <c r="AQ192" s="962"/>
      <c r="AR192" s="962"/>
      <c r="AS192" s="962"/>
      <c r="AT192" s="962"/>
      <c r="AU192" s="962"/>
      <c r="AV192" s="962"/>
      <c r="AW192" s="962"/>
      <c r="AX192" s="962"/>
      <c r="AY192" s="962"/>
      <c r="AZ192" s="240"/>
      <c r="BA192" s="801"/>
      <c r="BB192" s="173"/>
      <c r="BC192" s="513"/>
      <c r="BD192" s="445"/>
      <c r="BE192" s="445"/>
      <c r="BF192" s="445"/>
      <c r="BG192" s="514"/>
      <c r="BH192" s="524"/>
      <c r="BI192" s="445"/>
      <c r="BJ192" s="445"/>
      <c r="BK192" s="445"/>
      <c r="BL192" s="514"/>
      <c r="BM192" s="524"/>
      <c r="BN192" s="445"/>
      <c r="BO192" s="445"/>
      <c r="BP192" s="445"/>
      <c r="BQ192" s="514"/>
      <c r="BR192" s="524"/>
      <c r="BS192" s="1976"/>
      <c r="BT192" s="2021"/>
      <c r="BU192" s="2021"/>
      <c r="BV192" s="2021"/>
      <c r="BW192" s="2021"/>
      <c r="BX192" s="2021"/>
      <c r="BY192" s="1886"/>
      <c r="BZ192" s="1886"/>
      <c r="CA192" s="1886"/>
      <c r="CB192" s="1886"/>
      <c r="CC192" s="1886"/>
      <c r="CD192" s="1886"/>
      <c r="CE192" s="1886"/>
      <c r="CF192" s="1886"/>
      <c r="CG192" s="1886"/>
      <c r="CH192" s="1886"/>
      <c r="CI192" s="1886"/>
      <c r="CJ192" s="1886"/>
      <c r="CK192" s="1886"/>
      <c r="CL192" s="1886"/>
      <c r="CM192" s="1886"/>
      <c r="CN192" s="1886"/>
      <c r="CO192" s="1886"/>
      <c r="CP192" s="1886"/>
      <c r="CQ192" s="1886"/>
      <c r="CR192" s="1886"/>
      <c r="CS192" s="1886"/>
      <c r="CT192" s="1886"/>
      <c r="CU192" s="1886"/>
      <c r="CV192" s="1886"/>
      <c r="CW192" s="1886"/>
      <c r="CX192" s="1886"/>
      <c r="CY192" s="1886"/>
      <c r="CZ192" s="1886"/>
    </row>
    <row r="193" spans="1:104" s="807" customFormat="1" ht="15" customHeight="1" x14ac:dyDescent="0.2">
      <c r="A193" s="1136"/>
      <c r="B193" s="1158"/>
      <c r="C193" s="1322"/>
      <c r="D193" s="1323"/>
      <c r="E193" s="1323"/>
      <c r="F193" s="1323"/>
      <c r="G193" s="1324"/>
      <c r="H193" s="1325"/>
      <c r="I193" s="1323"/>
      <c r="J193" s="1323"/>
      <c r="K193" s="1323"/>
      <c r="L193" s="1326"/>
      <c r="M193" s="1327"/>
      <c r="N193" s="1323"/>
      <c r="O193" s="1323"/>
      <c r="P193" s="1323"/>
      <c r="Q193" s="1324"/>
      <c r="R193" s="1325"/>
      <c r="S193" s="1941"/>
      <c r="T193" s="962"/>
      <c r="U193" s="962"/>
      <c r="V193" s="962"/>
      <c r="W193" s="962"/>
      <c r="X193" s="962"/>
      <c r="Y193" s="962"/>
      <c r="Z193" s="962"/>
      <c r="AA193" s="962"/>
      <c r="AB193" s="962"/>
      <c r="AC193" s="962"/>
      <c r="AD193" s="962"/>
      <c r="AE193" s="962"/>
      <c r="AF193" s="962"/>
      <c r="AG193" s="962"/>
      <c r="AH193" s="962"/>
      <c r="AI193" s="962"/>
      <c r="AJ193" s="962"/>
      <c r="AK193" s="962"/>
      <c r="AL193" s="962"/>
      <c r="AM193" s="962"/>
      <c r="AN193" s="962"/>
      <c r="AO193" s="962"/>
      <c r="AP193" s="962"/>
      <c r="AQ193" s="962"/>
      <c r="AR193" s="962"/>
      <c r="AS193" s="962"/>
      <c r="AT193" s="962"/>
      <c r="AU193" s="962"/>
      <c r="AV193" s="962"/>
      <c r="AW193" s="962"/>
      <c r="AX193" s="962"/>
      <c r="AY193" s="962"/>
      <c r="AZ193" s="240"/>
      <c r="BA193" s="801"/>
      <c r="BB193" s="173"/>
      <c r="BC193" s="513"/>
      <c r="BD193" s="445"/>
      <c r="BE193" s="445"/>
      <c r="BF193" s="445"/>
      <c r="BG193" s="514"/>
      <c r="BH193" s="524"/>
      <c r="BI193" s="445"/>
      <c r="BJ193" s="445"/>
      <c r="BK193" s="445"/>
      <c r="BL193" s="514"/>
      <c r="BM193" s="524"/>
      <c r="BN193" s="445"/>
      <c r="BO193" s="445"/>
      <c r="BP193" s="445"/>
      <c r="BQ193" s="514"/>
      <c r="BR193" s="524"/>
      <c r="BS193" s="1976"/>
      <c r="BT193" s="2021"/>
      <c r="BU193" s="2021"/>
      <c r="BV193" s="2021"/>
      <c r="BW193" s="2021"/>
      <c r="BX193" s="2021"/>
      <c r="BY193" s="1886"/>
      <c r="BZ193" s="1886"/>
      <c r="CA193" s="1886"/>
      <c r="CB193" s="1886"/>
      <c r="CC193" s="1886"/>
      <c r="CD193" s="1886"/>
      <c r="CE193" s="1886"/>
      <c r="CF193" s="1886"/>
      <c r="CG193" s="1886"/>
      <c r="CH193" s="1886"/>
      <c r="CI193" s="1886"/>
      <c r="CJ193" s="1886"/>
      <c r="CK193" s="1886"/>
      <c r="CL193" s="1886"/>
      <c r="CM193" s="1886"/>
      <c r="CN193" s="1886"/>
      <c r="CO193" s="1886"/>
      <c r="CP193" s="1886"/>
      <c r="CQ193" s="1886"/>
      <c r="CR193" s="1886"/>
      <c r="CS193" s="1886"/>
      <c r="CT193" s="1886"/>
      <c r="CU193" s="1886"/>
      <c r="CV193" s="1886"/>
      <c r="CW193" s="1886"/>
      <c r="CX193" s="1886"/>
      <c r="CY193" s="1886"/>
      <c r="CZ193" s="1886"/>
    </row>
    <row r="194" spans="1:104" s="807" customFormat="1" ht="15" customHeight="1" x14ac:dyDescent="0.2">
      <c r="A194" s="1044"/>
      <c r="B194" s="1153"/>
      <c r="C194" s="1240"/>
      <c r="D194" s="1200"/>
      <c r="E194" s="1200"/>
      <c r="F194" s="1200"/>
      <c r="G194" s="1201"/>
      <c r="H194" s="1241"/>
      <c r="I194" s="1200"/>
      <c r="J194" s="1200"/>
      <c r="K194" s="1200"/>
      <c r="L194" s="1242"/>
      <c r="M194" s="1240"/>
      <c r="N194" s="1200"/>
      <c r="O194" s="1200"/>
      <c r="P194" s="1200"/>
      <c r="Q194" s="1201"/>
      <c r="R194" s="1241"/>
      <c r="S194" s="1242"/>
      <c r="T194" s="962"/>
      <c r="U194" s="962"/>
      <c r="V194" s="962"/>
      <c r="W194" s="962"/>
      <c r="X194" s="962"/>
      <c r="Y194" s="962"/>
      <c r="Z194" s="962"/>
      <c r="AA194" s="962"/>
      <c r="AB194" s="962"/>
      <c r="AC194" s="962"/>
      <c r="AD194" s="962"/>
      <c r="AE194" s="962"/>
      <c r="AF194" s="962"/>
      <c r="AG194" s="962"/>
      <c r="AH194" s="962"/>
      <c r="AI194" s="962"/>
      <c r="AJ194" s="962"/>
      <c r="AK194" s="962"/>
      <c r="AL194" s="962"/>
      <c r="AM194" s="962"/>
      <c r="AN194" s="962"/>
      <c r="AO194" s="962"/>
      <c r="AP194" s="962"/>
      <c r="AQ194" s="962"/>
      <c r="AR194" s="962"/>
      <c r="AS194" s="962"/>
      <c r="AT194" s="962"/>
      <c r="AU194" s="962"/>
      <c r="AV194" s="962"/>
      <c r="AW194" s="962"/>
      <c r="AX194" s="962"/>
      <c r="AY194" s="962"/>
      <c r="AZ194" s="240"/>
      <c r="BA194" s="801"/>
      <c r="BB194" s="173"/>
      <c r="BC194" s="513"/>
      <c r="BD194" s="445"/>
      <c r="BE194" s="445"/>
      <c r="BF194" s="445"/>
      <c r="BG194" s="514"/>
      <c r="BH194" s="524"/>
      <c r="BI194" s="445"/>
      <c r="BJ194" s="445"/>
      <c r="BK194" s="445"/>
      <c r="BL194" s="514"/>
      <c r="BM194" s="524"/>
      <c r="BN194" s="445"/>
      <c r="BO194" s="445"/>
      <c r="BP194" s="445"/>
      <c r="BQ194" s="514"/>
      <c r="BR194" s="524"/>
      <c r="BS194" s="1976"/>
      <c r="BT194" s="2021"/>
      <c r="BU194" s="2021"/>
      <c r="BV194" s="2021"/>
      <c r="BW194" s="2021"/>
      <c r="BX194" s="2021"/>
      <c r="BY194" s="1886"/>
      <c r="BZ194" s="1886"/>
      <c r="CA194" s="1886"/>
      <c r="CB194" s="1886"/>
      <c r="CC194" s="1886"/>
      <c r="CD194" s="1886"/>
      <c r="CE194" s="1886"/>
      <c r="CF194" s="1886"/>
      <c r="CG194" s="1886"/>
      <c r="CH194" s="1886"/>
      <c r="CI194" s="1886"/>
      <c r="CJ194" s="1886"/>
      <c r="CK194" s="1886"/>
      <c r="CL194" s="1886"/>
      <c r="CM194" s="1886"/>
      <c r="CN194" s="1886"/>
      <c r="CO194" s="1886"/>
      <c r="CP194" s="1886"/>
      <c r="CQ194" s="1886"/>
      <c r="CR194" s="1886"/>
      <c r="CS194" s="1886"/>
      <c r="CT194" s="1886"/>
      <c r="CU194" s="1886"/>
      <c r="CV194" s="1886"/>
      <c r="CW194" s="1886"/>
      <c r="CX194" s="1886"/>
      <c r="CY194" s="1886"/>
      <c r="CZ194" s="1886"/>
    </row>
    <row r="195" spans="1:104" s="131" customFormat="1" ht="15" customHeight="1" x14ac:dyDescent="0.2">
      <c r="A195" s="1044"/>
      <c r="B195" s="1153"/>
      <c r="C195" s="1240"/>
      <c r="D195" s="1200"/>
      <c r="E195" s="1200"/>
      <c r="F195" s="1200"/>
      <c r="G195" s="1201"/>
      <c r="H195" s="1241"/>
      <c r="I195" s="1200"/>
      <c r="J195" s="1200"/>
      <c r="K195" s="1200"/>
      <c r="L195" s="1242"/>
      <c r="M195" s="1240"/>
      <c r="N195" s="1200"/>
      <c r="O195" s="1200"/>
      <c r="P195" s="1200"/>
      <c r="Q195" s="1201"/>
      <c r="R195" s="1241"/>
      <c r="S195" s="1242"/>
      <c r="T195" s="962"/>
      <c r="U195" s="962"/>
      <c r="V195" s="962"/>
      <c r="W195" s="962"/>
      <c r="X195" s="962"/>
      <c r="Y195" s="962"/>
      <c r="Z195" s="962"/>
      <c r="AA195" s="962"/>
      <c r="AB195" s="962"/>
      <c r="AC195" s="962"/>
      <c r="AD195" s="962"/>
      <c r="AE195" s="962"/>
      <c r="AF195" s="962"/>
      <c r="AG195" s="962"/>
      <c r="AH195" s="962"/>
      <c r="AI195" s="962"/>
      <c r="AJ195" s="962"/>
      <c r="AK195" s="962"/>
      <c r="AL195" s="962"/>
      <c r="AM195" s="962"/>
      <c r="AN195" s="962"/>
      <c r="AO195" s="962"/>
      <c r="AP195" s="962"/>
      <c r="AQ195" s="962"/>
      <c r="AR195" s="962"/>
      <c r="AS195" s="962"/>
      <c r="AT195" s="962"/>
      <c r="AU195" s="962"/>
      <c r="AV195" s="962"/>
      <c r="AW195" s="962"/>
      <c r="AX195" s="962"/>
      <c r="AY195" s="962"/>
      <c r="AZ195" s="240"/>
      <c r="BA195" s="801"/>
      <c r="BB195" s="173"/>
      <c r="BC195" s="513"/>
      <c r="BD195" s="445"/>
      <c r="BE195" s="445"/>
      <c r="BF195" s="445"/>
      <c r="BG195" s="514"/>
      <c r="BH195" s="524"/>
      <c r="BI195" s="445"/>
      <c r="BJ195" s="445"/>
      <c r="BK195" s="445"/>
      <c r="BL195" s="514"/>
      <c r="BM195" s="524"/>
      <c r="BN195" s="445"/>
      <c r="BO195" s="445"/>
      <c r="BP195" s="445"/>
      <c r="BQ195" s="514"/>
      <c r="BR195" s="524"/>
      <c r="BS195" s="1976"/>
      <c r="BT195" s="2021"/>
      <c r="BU195" s="2021"/>
      <c r="BV195" s="2021"/>
      <c r="BW195" s="2021"/>
      <c r="BX195" s="2021"/>
      <c r="BY195" s="1886"/>
      <c r="BZ195" s="1886"/>
      <c r="CA195" s="1886"/>
      <c r="CB195" s="1886"/>
      <c r="CC195" s="1886"/>
      <c r="CD195" s="1886"/>
      <c r="CE195" s="1886"/>
      <c r="CF195" s="1886"/>
      <c r="CG195" s="1886"/>
      <c r="CH195" s="1886"/>
      <c r="CI195" s="1886"/>
      <c r="CJ195" s="1886"/>
      <c r="CK195" s="1886"/>
      <c r="CL195" s="1886"/>
      <c r="CM195" s="1886"/>
      <c r="CN195" s="1886"/>
      <c r="CO195" s="1886"/>
      <c r="CP195" s="1886"/>
      <c r="CQ195" s="1886"/>
      <c r="CR195" s="1886"/>
      <c r="CS195" s="1886"/>
      <c r="CT195" s="1886"/>
      <c r="CU195" s="1886"/>
      <c r="CV195" s="1886"/>
      <c r="CW195" s="1886"/>
      <c r="CX195" s="1886"/>
      <c r="CY195" s="1886"/>
      <c r="CZ195" s="1886"/>
    </row>
    <row r="196" spans="1:104" s="131" customFormat="1" ht="15" customHeight="1" x14ac:dyDescent="0.2">
      <c r="A196" s="1044"/>
      <c r="B196" s="1153"/>
      <c r="C196" s="1240"/>
      <c r="D196" s="1200"/>
      <c r="E196" s="1200"/>
      <c r="F196" s="1200"/>
      <c r="G196" s="1201"/>
      <c r="H196" s="1241"/>
      <c r="I196" s="1200"/>
      <c r="J196" s="1200"/>
      <c r="K196" s="1200"/>
      <c r="L196" s="1242"/>
      <c r="M196" s="1240"/>
      <c r="N196" s="1200"/>
      <c r="O196" s="1200"/>
      <c r="P196" s="1200"/>
      <c r="Q196" s="1201"/>
      <c r="R196" s="1241"/>
      <c r="S196" s="1242"/>
      <c r="T196" s="962"/>
      <c r="U196" s="962"/>
      <c r="V196" s="962"/>
      <c r="W196" s="962"/>
      <c r="X196" s="962"/>
      <c r="Y196" s="962"/>
      <c r="Z196" s="962"/>
      <c r="AA196" s="962"/>
      <c r="AB196" s="962"/>
      <c r="AC196" s="962"/>
      <c r="AD196" s="962"/>
      <c r="AE196" s="962"/>
      <c r="AF196" s="962"/>
      <c r="AG196" s="962"/>
      <c r="AH196" s="962"/>
      <c r="AI196" s="962"/>
      <c r="AJ196" s="962"/>
      <c r="AK196" s="962"/>
      <c r="AL196" s="962"/>
      <c r="AM196" s="962"/>
      <c r="AN196" s="962"/>
      <c r="AO196" s="962"/>
      <c r="AP196" s="962"/>
      <c r="AQ196" s="962"/>
      <c r="AR196" s="962"/>
      <c r="AS196" s="962"/>
      <c r="AT196" s="962"/>
      <c r="AU196" s="962"/>
      <c r="AV196" s="962"/>
      <c r="AW196" s="962"/>
      <c r="AX196" s="962"/>
      <c r="AY196" s="962"/>
      <c r="AZ196" s="240"/>
      <c r="BA196" s="801"/>
      <c r="BB196" s="173"/>
      <c r="BC196" s="513"/>
      <c r="BD196" s="445"/>
      <c r="BE196" s="445"/>
      <c r="BF196" s="445"/>
      <c r="BG196" s="514"/>
      <c r="BH196" s="524"/>
      <c r="BI196" s="445"/>
      <c r="BJ196" s="445"/>
      <c r="BK196" s="445"/>
      <c r="BL196" s="514"/>
      <c r="BM196" s="524"/>
      <c r="BN196" s="445"/>
      <c r="BO196" s="445"/>
      <c r="BP196" s="445"/>
      <c r="BQ196" s="514"/>
      <c r="BR196" s="524"/>
      <c r="BS196" s="1976"/>
      <c r="BT196" s="2021"/>
      <c r="BU196" s="2021"/>
      <c r="BV196" s="2021"/>
      <c r="BW196" s="2021"/>
      <c r="BX196" s="2021"/>
      <c r="BY196" s="1886"/>
      <c r="BZ196" s="1886"/>
      <c r="CA196" s="1886"/>
      <c r="CB196" s="1886"/>
      <c r="CC196" s="1886"/>
      <c r="CD196" s="1886"/>
      <c r="CE196" s="1886"/>
      <c r="CF196" s="1886"/>
      <c r="CG196" s="1886"/>
      <c r="CH196" s="1886"/>
      <c r="CI196" s="1886"/>
      <c r="CJ196" s="1886"/>
      <c r="CK196" s="1886"/>
      <c r="CL196" s="1886"/>
      <c r="CM196" s="1886"/>
      <c r="CN196" s="1886"/>
      <c r="CO196" s="1886"/>
      <c r="CP196" s="1886"/>
      <c r="CQ196" s="1886"/>
      <c r="CR196" s="1886"/>
      <c r="CS196" s="1886"/>
      <c r="CT196" s="1886"/>
      <c r="CU196" s="1886"/>
      <c r="CV196" s="1886"/>
      <c r="CW196" s="1886"/>
      <c r="CX196" s="1886"/>
      <c r="CY196" s="1886"/>
      <c r="CZ196" s="1886"/>
    </row>
    <row r="197" spans="1:104" s="131" customFormat="1" ht="15" customHeight="1" x14ac:dyDescent="0.2">
      <c r="A197" s="1044"/>
      <c r="B197" s="1153"/>
      <c r="C197" s="1240"/>
      <c r="D197" s="1200"/>
      <c r="E197" s="1200"/>
      <c r="F197" s="1200"/>
      <c r="G197" s="1201"/>
      <c r="H197" s="1241"/>
      <c r="I197" s="1200"/>
      <c r="J197" s="1200"/>
      <c r="K197" s="1200"/>
      <c r="L197" s="1242"/>
      <c r="M197" s="1240"/>
      <c r="N197" s="1200"/>
      <c r="O197" s="1200"/>
      <c r="P197" s="1200"/>
      <c r="Q197" s="1201"/>
      <c r="R197" s="1241"/>
      <c r="S197" s="1242"/>
      <c r="T197" s="962"/>
      <c r="U197" s="962"/>
      <c r="V197" s="962"/>
      <c r="W197" s="962"/>
      <c r="X197" s="962"/>
      <c r="Y197" s="962"/>
      <c r="Z197" s="962"/>
      <c r="AA197" s="962"/>
      <c r="AB197" s="962"/>
      <c r="AC197" s="962"/>
      <c r="AD197" s="962"/>
      <c r="AE197" s="962"/>
      <c r="AF197" s="962"/>
      <c r="AG197" s="962"/>
      <c r="AH197" s="962"/>
      <c r="AI197" s="962"/>
      <c r="AJ197" s="962"/>
      <c r="AK197" s="962"/>
      <c r="AL197" s="962"/>
      <c r="AM197" s="962"/>
      <c r="AN197" s="962"/>
      <c r="AO197" s="962"/>
      <c r="AP197" s="962"/>
      <c r="AQ197" s="962"/>
      <c r="AR197" s="962"/>
      <c r="AS197" s="962"/>
      <c r="AT197" s="962"/>
      <c r="AU197" s="962"/>
      <c r="AV197" s="962"/>
      <c r="AW197" s="962"/>
      <c r="AX197" s="962"/>
      <c r="AY197" s="962"/>
      <c r="AZ197" s="240"/>
      <c r="BA197" s="801"/>
      <c r="BB197" s="173"/>
      <c r="BC197" s="513"/>
      <c r="BD197" s="445"/>
      <c r="BE197" s="445"/>
      <c r="BF197" s="445"/>
      <c r="BG197" s="514"/>
      <c r="BH197" s="524"/>
      <c r="BI197" s="445"/>
      <c r="BJ197" s="445"/>
      <c r="BK197" s="445"/>
      <c r="BL197" s="514"/>
      <c r="BM197" s="524"/>
      <c r="BN197" s="445"/>
      <c r="BO197" s="445"/>
      <c r="BP197" s="445"/>
      <c r="BQ197" s="514"/>
      <c r="BR197" s="524"/>
      <c r="BS197" s="1976"/>
      <c r="BT197" s="2021"/>
      <c r="BU197" s="2021"/>
      <c r="BV197" s="2021"/>
      <c r="BW197" s="2021"/>
      <c r="BX197" s="2021"/>
      <c r="BY197" s="1886"/>
      <c r="BZ197" s="1886"/>
      <c r="CA197" s="1886"/>
      <c r="CB197" s="1886"/>
      <c r="CC197" s="1886"/>
      <c r="CD197" s="1886"/>
      <c r="CE197" s="1886"/>
      <c r="CF197" s="1886"/>
      <c r="CG197" s="1886"/>
      <c r="CH197" s="1886"/>
      <c r="CI197" s="1886"/>
      <c r="CJ197" s="1886"/>
      <c r="CK197" s="1886"/>
      <c r="CL197" s="1886"/>
      <c r="CM197" s="1886"/>
      <c r="CN197" s="1886"/>
      <c r="CO197" s="1886"/>
      <c r="CP197" s="1886"/>
      <c r="CQ197" s="1886"/>
      <c r="CR197" s="1886"/>
      <c r="CS197" s="1886"/>
      <c r="CT197" s="1886"/>
      <c r="CU197" s="1886"/>
      <c r="CV197" s="1886"/>
      <c r="CW197" s="1886"/>
      <c r="CX197" s="1886"/>
      <c r="CY197" s="1886"/>
      <c r="CZ197" s="1886"/>
    </row>
    <row r="198" spans="1:104" s="131" customFormat="1" ht="15" customHeight="1" x14ac:dyDescent="0.2">
      <c r="A198" s="1044"/>
      <c r="B198" s="1153"/>
      <c r="C198" s="1240"/>
      <c r="D198" s="1200"/>
      <c r="E198" s="1200"/>
      <c r="F198" s="1200"/>
      <c r="G198" s="1201"/>
      <c r="H198" s="1241"/>
      <c r="I198" s="1200"/>
      <c r="J198" s="1200"/>
      <c r="K198" s="1200"/>
      <c r="L198" s="1242"/>
      <c r="M198" s="1240"/>
      <c r="N198" s="1200"/>
      <c r="O198" s="1200"/>
      <c r="P198" s="1200"/>
      <c r="Q198" s="1201"/>
      <c r="R198" s="1241"/>
      <c r="S198" s="1242"/>
      <c r="T198" s="962"/>
      <c r="U198" s="962"/>
      <c r="V198" s="962"/>
      <c r="W198" s="962"/>
      <c r="X198" s="962"/>
      <c r="Y198" s="962"/>
      <c r="Z198" s="962"/>
      <c r="AA198" s="962"/>
      <c r="AB198" s="962"/>
      <c r="AC198" s="962"/>
      <c r="AD198" s="962"/>
      <c r="AE198" s="962"/>
      <c r="AF198" s="962"/>
      <c r="AG198" s="962"/>
      <c r="AH198" s="962"/>
      <c r="AI198" s="962"/>
      <c r="AJ198" s="962"/>
      <c r="AK198" s="962"/>
      <c r="AL198" s="962"/>
      <c r="AM198" s="962"/>
      <c r="AN198" s="962"/>
      <c r="AO198" s="962"/>
      <c r="AP198" s="962"/>
      <c r="AQ198" s="962"/>
      <c r="AR198" s="962"/>
      <c r="AS198" s="962"/>
      <c r="AT198" s="962"/>
      <c r="AU198" s="962"/>
      <c r="AV198" s="962"/>
      <c r="AW198" s="962"/>
      <c r="AX198" s="962"/>
      <c r="AY198" s="962"/>
      <c r="AZ198" s="240"/>
      <c r="BA198" s="801"/>
      <c r="BB198" s="173"/>
      <c r="BC198" s="513"/>
      <c r="BD198" s="445"/>
      <c r="BE198" s="445"/>
      <c r="BF198" s="445"/>
      <c r="BG198" s="514"/>
      <c r="BH198" s="524"/>
      <c r="BI198" s="445"/>
      <c r="BJ198" s="445"/>
      <c r="BK198" s="445"/>
      <c r="BL198" s="514"/>
      <c r="BM198" s="524"/>
      <c r="BN198" s="445"/>
      <c r="BO198" s="445"/>
      <c r="BP198" s="445"/>
      <c r="BQ198" s="514"/>
      <c r="BR198" s="524"/>
      <c r="BS198" s="1976"/>
      <c r="BT198" s="2021"/>
      <c r="BU198" s="2021"/>
      <c r="BV198" s="2021"/>
      <c r="BW198" s="2021"/>
      <c r="BX198" s="2021"/>
      <c r="BY198" s="1886"/>
      <c r="BZ198" s="1886"/>
      <c r="CA198" s="1886"/>
      <c r="CB198" s="1886"/>
      <c r="CC198" s="1886"/>
      <c r="CD198" s="1886"/>
      <c r="CE198" s="1886"/>
      <c r="CF198" s="1886"/>
      <c r="CG198" s="1886"/>
      <c r="CH198" s="1886"/>
      <c r="CI198" s="1886"/>
      <c r="CJ198" s="1886"/>
      <c r="CK198" s="1886"/>
      <c r="CL198" s="1886"/>
      <c r="CM198" s="1886"/>
      <c r="CN198" s="1886"/>
      <c r="CO198" s="1886"/>
      <c r="CP198" s="1886"/>
      <c r="CQ198" s="1886"/>
      <c r="CR198" s="1886"/>
      <c r="CS198" s="1886"/>
      <c r="CT198" s="1886"/>
      <c r="CU198" s="1886"/>
      <c r="CV198" s="1886"/>
      <c r="CW198" s="1886"/>
      <c r="CX198" s="1886"/>
      <c r="CY198" s="1886"/>
      <c r="CZ198" s="1886"/>
    </row>
    <row r="199" spans="1:104" s="131" customFormat="1" ht="15" customHeight="1" x14ac:dyDescent="0.2">
      <c r="A199" s="1044"/>
      <c r="B199" s="1153"/>
      <c r="C199" s="1240"/>
      <c r="D199" s="1200"/>
      <c r="E199" s="1200"/>
      <c r="F199" s="1200"/>
      <c r="G199" s="1201"/>
      <c r="H199" s="1241"/>
      <c r="I199" s="1200"/>
      <c r="J199" s="1200"/>
      <c r="K199" s="1200"/>
      <c r="L199" s="1242"/>
      <c r="M199" s="1240"/>
      <c r="N199" s="1200"/>
      <c r="O199" s="1200"/>
      <c r="P199" s="1200"/>
      <c r="Q199" s="1201"/>
      <c r="R199" s="1241"/>
      <c r="S199" s="1242"/>
      <c r="T199" s="962"/>
      <c r="U199" s="962"/>
      <c r="V199" s="962"/>
      <c r="W199" s="962"/>
      <c r="X199" s="962"/>
      <c r="Y199" s="962"/>
      <c r="Z199" s="962"/>
      <c r="AA199" s="962"/>
      <c r="AB199" s="962"/>
      <c r="AC199" s="962"/>
      <c r="AD199" s="962"/>
      <c r="AE199" s="962"/>
      <c r="AF199" s="962"/>
      <c r="AG199" s="962"/>
      <c r="AH199" s="962"/>
      <c r="AI199" s="962"/>
      <c r="AJ199" s="962"/>
      <c r="AK199" s="962"/>
      <c r="AL199" s="962"/>
      <c r="AM199" s="962"/>
      <c r="AN199" s="962"/>
      <c r="AO199" s="962"/>
      <c r="AP199" s="962"/>
      <c r="AQ199" s="962"/>
      <c r="AR199" s="962"/>
      <c r="AS199" s="962"/>
      <c r="AT199" s="962"/>
      <c r="AU199" s="962"/>
      <c r="AV199" s="962"/>
      <c r="AW199" s="962"/>
      <c r="AX199" s="962"/>
      <c r="AY199" s="962"/>
      <c r="AZ199" s="240"/>
      <c r="BA199" s="801"/>
      <c r="BB199" s="173"/>
      <c r="BC199" s="513"/>
      <c r="BD199" s="445"/>
      <c r="BE199" s="445"/>
      <c r="BF199" s="445"/>
      <c r="BG199" s="514"/>
      <c r="BH199" s="524"/>
      <c r="BI199" s="445"/>
      <c r="BJ199" s="445"/>
      <c r="BK199" s="445"/>
      <c r="BL199" s="514"/>
      <c r="BM199" s="524"/>
      <c r="BN199" s="445"/>
      <c r="BO199" s="445"/>
      <c r="BP199" s="445"/>
      <c r="BQ199" s="514"/>
      <c r="BR199" s="524"/>
      <c r="BS199" s="1976"/>
      <c r="BT199" s="2021"/>
      <c r="BU199" s="2021"/>
      <c r="BV199" s="2021"/>
      <c r="BW199" s="2021"/>
      <c r="BX199" s="2021"/>
      <c r="BY199" s="1886"/>
      <c r="BZ199" s="1886"/>
      <c r="CA199" s="1886"/>
      <c r="CB199" s="1886"/>
      <c r="CC199" s="1886"/>
      <c r="CD199" s="1886"/>
      <c r="CE199" s="1886"/>
      <c r="CF199" s="1886"/>
      <c r="CG199" s="1886"/>
      <c r="CH199" s="1886"/>
      <c r="CI199" s="1886"/>
      <c r="CJ199" s="1886"/>
      <c r="CK199" s="1886"/>
      <c r="CL199" s="1886"/>
      <c r="CM199" s="1886"/>
      <c r="CN199" s="1886"/>
      <c r="CO199" s="1886"/>
      <c r="CP199" s="1886"/>
      <c r="CQ199" s="1886"/>
      <c r="CR199" s="1886"/>
      <c r="CS199" s="1886"/>
      <c r="CT199" s="1886"/>
      <c r="CU199" s="1886"/>
      <c r="CV199" s="1886"/>
      <c r="CW199" s="1886"/>
      <c r="CX199" s="1886"/>
      <c r="CY199" s="1886"/>
      <c r="CZ199" s="1886"/>
    </row>
    <row r="200" spans="1:104" s="131" customFormat="1" ht="15" customHeight="1" x14ac:dyDescent="0.2">
      <c r="A200" s="1044"/>
      <c r="B200" s="1153"/>
      <c r="C200" s="1240"/>
      <c r="D200" s="1200"/>
      <c r="E200" s="1200"/>
      <c r="F200" s="1200"/>
      <c r="G200" s="1201"/>
      <c r="H200" s="1241"/>
      <c r="I200" s="1200"/>
      <c r="J200" s="1200"/>
      <c r="K200" s="1200"/>
      <c r="L200" s="1242"/>
      <c r="M200" s="1240"/>
      <c r="N200" s="1200"/>
      <c r="O200" s="1200"/>
      <c r="P200" s="1200"/>
      <c r="Q200" s="1201"/>
      <c r="R200" s="1241"/>
      <c r="S200" s="1242"/>
      <c r="T200" s="962"/>
      <c r="U200" s="962"/>
      <c r="V200" s="962"/>
      <c r="W200" s="962"/>
      <c r="X200" s="962"/>
      <c r="Y200" s="962"/>
      <c r="Z200" s="962"/>
      <c r="AA200" s="962"/>
      <c r="AB200" s="962"/>
      <c r="AC200" s="962"/>
      <c r="AD200" s="962"/>
      <c r="AE200" s="962"/>
      <c r="AF200" s="962"/>
      <c r="AG200" s="962"/>
      <c r="AH200" s="962"/>
      <c r="AI200" s="962"/>
      <c r="AJ200" s="962"/>
      <c r="AK200" s="962"/>
      <c r="AL200" s="962"/>
      <c r="AM200" s="962"/>
      <c r="AN200" s="962"/>
      <c r="AO200" s="962"/>
      <c r="AP200" s="962"/>
      <c r="AQ200" s="962"/>
      <c r="AR200" s="962"/>
      <c r="AS200" s="962"/>
      <c r="AT200" s="962"/>
      <c r="AU200" s="962"/>
      <c r="AV200" s="962"/>
      <c r="AW200" s="962"/>
      <c r="AX200" s="962"/>
      <c r="AY200" s="962"/>
      <c r="AZ200" s="240"/>
      <c r="BA200" s="801"/>
      <c r="BB200" s="173"/>
      <c r="BC200" s="513"/>
      <c r="BD200" s="445"/>
      <c r="BE200" s="445"/>
      <c r="BF200" s="445"/>
      <c r="BG200" s="514"/>
      <c r="BH200" s="524"/>
      <c r="BI200" s="445"/>
      <c r="BJ200" s="445"/>
      <c r="BK200" s="445"/>
      <c r="BL200" s="514"/>
      <c r="BM200" s="524"/>
      <c r="BN200" s="445"/>
      <c r="BO200" s="445"/>
      <c r="BP200" s="445"/>
      <c r="BQ200" s="514"/>
      <c r="BR200" s="524"/>
      <c r="BS200" s="1976"/>
      <c r="BT200" s="2021"/>
      <c r="BU200" s="2021"/>
      <c r="BV200" s="2021"/>
      <c r="BW200" s="2021"/>
      <c r="BX200" s="2021"/>
      <c r="BY200" s="1886"/>
      <c r="BZ200" s="1886"/>
      <c r="CA200" s="1886"/>
      <c r="CB200" s="1886"/>
      <c r="CC200" s="1886"/>
      <c r="CD200" s="1886"/>
      <c r="CE200" s="1886"/>
      <c r="CF200" s="1886"/>
      <c r="CG200" s="1886"/>
      <c r="CH200" s="1886"/>
      <c r="CI200" s="1886"/>
      <c r="CJ200" s="1886"/>
      <c r="CK200" s="1886"/>
      <c r="CL200" s="1886"/>
      <c r="CM200" s="1886"/>
      <c r="CN200" s="1886"/>
      <c r="CO200" s="1886"/>
      <c r="CP200" s="1886"/>
      <c r="CQ200" s="1886"/>
      <c r="CR200" s="1886"/>
      <c r="CS200" s="1886"/>
      <c r="CT200" s="1886"/>
      <c r="CU200" s="1886"/>
      <c r="CV200" s="1886"/>
      <c r="CW200" s="1886"/>
      <c r="CX200" s="1886"/>
      <c r="CY200" s="1886"/>
      <c r="CZ200" s="1886"/>
    </row>
    <row r="201" spans="1:104" s="131" customFormat="1" ht="15" customHeight="1" x14ac:dyDescent="0.2">
      <c r="A201" s="1044"/>
      <c r="B201" s="1153"/>
      <c r="C201" s="1240"/>
      <c r="D201" s="1200"/>
      <c r="E201" s="1200"/>
      <c r="F201" s="1200"/>
      <c r="G201" s="1201"/>
      <c r="H201" s="1241"/>
      <c r="I201" s="1200"/>
      <c r="J201" s="1200"/>
      <c r="K201" s="1200"/>
      <c r="L201" s="1242"/>
      <c r="M201" s="1240"/>
      <c r="N201" s="1200"/>
      <c r="O201" s="1200"/>
      <c r="P201" s="1200"/>
      <c r="Q201" s="1201"/>
      <c r="R201" s="1241"/>
      <c r="S201" s="1242"/>
      <c r="T201" s="962"/>
      <c r="U201" s="962"/>
      <c r="V201" s="962"/>
      <c r="W201" s="962"/>
      <c r="X201" s="962"/>
      <c r="Y201" s="962"/>
      <c r="Z201" s="962"/>
      <c r="AA201" s="962"/>
      <c r="AB201" s="962"/>
      <c r="AC201" s="962"/>
      <c r="AD201" s="962"/>
      <c r="AE201" s="962"/>
      <c r="AF201" s="962"/>
      <c r="AG201" s="962"/>
      <c r="AH201" s="962"/>
      <c r="AI201" s="962"/>
      <c r="AJ201" s="962"/>
      <c r="AK201" s="962"/>
      <c r="AL201" s="962"/>
      <c r="AM201" s="962"/>
      <c r="AN201" s="962"/>
      <c r="AO201" s="962"/>
      <c r="AP201" s="962"/>
      <c r="AQ201" s="962"/>
      <c r="AR201" s="962"/>
      <c r="AS201" s="962"/>
      <c r="AT201" s="962"/>
      <c r="AU201" s="962"/>
      <c r="AV201" s="962"/>
      <c r="AW201" s="962"/>
      <c r="AX201" s="962"/>
      <c r="AY201" s="962"/>
      <c r="AZ201" s="240"/>
      <c r="BA201" s="801"/>
      <c r="BB201" s="173"/>
      <c r="BC201" s="513"/>
      <c r="BD201" s="445"/>
      <c r="BE201" s="445"/>
      <c r="BF201" s="445"/>
      <c r="BG201" s="514"/>
      <c r="BH201" s="524"/>
      <c r="BI201" s="445"/>
      <c r="BJ201" s="445"/>
      <c r="BK201" s="445"/>
      <c r="BL201" s="514"/>
      <c r="BM201" s="524"/>
      <c r="BN201" s="445"/>
      <c r="BO201" s="445"/>
      <c r="BP201" s="445"/>
      <c r="BQ201" s="514"/>
      <c r="BR201" s="524"/>
      <c r="BS201" s="1976"/>
      <c r="BT201" s="2021"/>
      <c r="BU201" s="2021"/>
      <c r="BV201" s="2021"/>
      <c r="BW201" s="2021"/>
      <c r="BX201" s="2021"/>
      <c r="BY201" s="1886"/>
      <c r="BZ201" s="1886"/>
      <c r="CA201" s="1886"/>
      <c r="CB201" s="1886"/>
      <c r="CC201" s="1886"/>
      <c r="CD201" s="1886"/>
      <c r="CE201" s="1886"/>
      <c r="CF201" s="1886"/>
      <c r="CG201" s="1886"/>
      <c r="CH201" s="1886"/>
      <c r="CI201" s="1886"/>
      <c r="CJ201" s="1886"/>
      <c r="CK201" s="1886"/>
      <c r="CL201" s="1886"/>
      <c r="CM201" s="1886"/>
      <c r="CN201" s="1886"/>
      <c r="CO201" s="1886"/>
      <c r="CP201" s="1886"/>
      <c r="CQ201" s="1886"/>
      <c r="CR201" s="1886"/>
      <c r="CS201" s="1886"/>
      <c r="CT201" s="1886"/>
      <c r="CU201" s="1886"/>
      <c r="CV201" s="1886"/>
      <c r="CW201" s="1886"/>
      <c r="CX201" s="1886"/>
      <c r="CY201" s="1886"/>
      <c r="CZ201" s="1886"/>
    </row>
    <row r="202" spans="1:104" s="131" customFormat="1" ht="15" customHeight="1" x14ac:dyDescent="0.2">
      <c r="A202" s="1044"/>
      <c r="B202" s="1153"/>
      <c r="C202" s="1240"/>
      <c r="D202" s="1200"/>
      <c r="E202" s="1200"/>
      <c r="F202" s="1200"/>
      <c r="G202" s="1201"/>
      <c r="H202" s="1241"/>
      <c r="I202" s="1200"/>
      <c r="J202" s="1200"/>
      <c r="K202" s="1200"/>
      <c r="L202" s="1242"/>
      <c r="M202" s="1240"/>
      <c r="N202" s="1200"/>
      <c r="O202" s="1200"/>
      <c r="P202" s="1200"/>
      <c r="Q202" s="1201"/>
      <c r="R202" s="1241"/>
      <c r="S202" s="1242"/>
      <c r="T202" s="962"/>
      <c r="U202" s="962"/>
      <c r="V202" s="962"/>
      <c r="W202" s="962"/>
      <c r="X202" s="962"/>
      <c r="Y202" s="962"/>
      <c r="Z202" s="962"/>
      <c r="AA202" s="962"/>
      <c r="AB202" s="962"/>
      <c r="AC202" s="962"/>
      <c r="AD202" s="962"/>
      <c r="AE202" s="962"/>
      <c r="AF202" s="962"/>
      <c r="AG202" s="962"/>
      <c r="AH202" s="962"/>
      <c r="AI202" s="962"/>
      <c r="AJ202" s="962"/>
      <c r="AK202" s="962"/>
      <c r="AL202" s="962"/>
      <c r="AM202" s="962"/>
      <c r="AN202" s="962"/>
      <c r="AO202" s="962"/>
      <c r="AP202" s="962"/>
      <c r="AQ202" s="962"/>
      <c r="AR202" s="962"/>
      <c r="AS202" s="962"/>
      <c r="AT202" s="962"/>
      <c r="AU202" s="962"/>
      <c r="AV202" s="962"/>
      <c r="AW202" s="962"/>
      <c r="AX202" s="962"/>
      <c r="AY202" s="962"/>
      <c r="AZ202" s="240"/>
      <c r="BA202" s="801"/>
      <c r="BB202" s="173"/>
      <c r="BC202" s="513"/>
      <c r="BD202" s="445"/>
      <c r="BE202" s="445"/>
      <c r="BF202" s="445"/>
      <c r="BG202" s="514"/>
      <c r="BH202" s="524"/>
      <c r="BI202" s="445"/>
      <c r="BJ202" s="445"/>
      <c r="BK202" s="445"/>
      <c r="BL202" s="514"/>
      <c r="BM202" s="524"/>
      <c r="BN202" s="445"/>
      <c r="BO202" s="445"/>
      <c r="BP202" s="445"/>
      <c r="BQ202" s="514"/>
      <c r="BR202" s="524"/>
      <c r="BS202" s="1976"/>
      <c r="BT202" s="2021"/>
      <c r="BU202" s="2021"/>
      <c r="BV202" s="2021"/>
      <c r="BW202" s="2021"/>
      <c r="BX202" s="2021"/>
      <c r="BY202" s="1886"/>
      <c r="BZ202" s="1886"/>
      <c r="CA202" s="1886"/>
      <c r="CB202" s="1886"/>
      <c r="CC202" s="1886"/>
      <c r="CD202" s="1886"/>
      <c r="CE202" s="1886"/>
      <c r="CF202" s="1886"/>
      <c r="CG202" s="1886"/>
      <c r="CH202" s="1886"/>
      <c r="CI202" s="1886"/>
      <c r="CJ202" s="1886"/>
      <c r="CK202" s="1886"/>
      <c r="CL202" s="1886"/>
      <c r="CM202" s="1886"/>
      <c r="CN202" s="1886"/>
      <c r="CO202" s="1886"/>
      <c r="CP202" s="1886"/>
      <c r="CQ202" s="1886"/>
      <c r="CR202" s="1886"/>
      <c r="CS202" s="1886"/>
      <c r="CT202" s="1886"/>
      <c r="CU202" s="1886"/>
      <c r="CV202" s="1886"/>
      <c r="CW202" s="1886"/>
      <c r="CX202" s="1886"/>
      <c r="CY202" s="1886"/>
      <c r="CZ202" s="1886"/>
    </row>
    <row r="203" spans="1:104" s="972" customFormat="1" ht="15" customHeight="1" x14ac:dyDescent="0.2">
      <c r="A203" s="1638"/>
      <c r="B203" s="1772"/>
      <c r="C203" s="1724"/>
      <c r="D203" s="1725"/>
      <c r="E203" s="1725"/>
      <c r="F203" s="1725"/>
      <c r="G203" s="1726"/>
      <c r="H203" s="1727"/>
      <c r="I203" s="1725"/>
      <c r="J203" s="1725"/>
      <c r="K203" s="1725"/>
      <c r="L203" s="1728"/>
      <c r="M203" s="1729"/>
      <c r="N203" s="1725"/>
      <c r="O203" s="1725"/>
      <c r="P203" s="1725"/>
      <c r="Q203" s="1726"/>
      <c r="R203" s="1727"/>
      <c r="S203" s="1930"/>
      <c r="T203" s="962"/>
      <c r="U203" s="962"/>
      <c r="V203" s="962"/>
      <c r="W203" s="962"/>
      <c r="X203" s="962"/>
      <c r="Y203" s="962"/>
      <c r="Z203" s="962"/>
      <c r="AA203" s="962"/>
      <c r="AB203" s="962"/>
      <c r="AC203" s="962"/>
      <c r="AD203" s="962"/>
      <c r="AE203" s="962"/>
      <c r="AF203" s="962"/>
      <c r="AG203" s="962"/>
      <c r="AH203" s="962"/>
      <c r="AI203" s="962"/>
      <c r="AJ203" s="962"/>
      <c r="AK203" s="962"/>
      <c r="AL203" s="962"/>
      <c r="AM203" s="962"/>
      <c r="AN203" s="962"/>
      <c r="AO203" s="962"/>
      <c r="AP203" s="962"/>
      <c r="AQ203" s="962"/>
      <c r="AR203" s="962"/>
      <c r="AS203" s="962"/>
      <c r="AT203" s="962"/>
      <c r="AU203" s="962"/>
      <c r="AV203" s="962"/>
      <c r="AW203" s="962"/>
      <c r="AX203" s="962"/>
      <c r="AY203" s="962"/>
      <c r="AZ203" s="240"/>
      <c r="BA203" s="801"/>
      <c r="BB203" s="173"/>
      <c r="BC203" s="513"/>
      <c r="BD203" s="445"/>
      <c r="BE203" s="445"/>
      <c r="BF203" s="445"/>
      <c r="BG203" s="514"/>
      <c r="BH203" s="524"/>
      <c r="BI203" s="445"/>
      <c r="BJ203" s="445"/>
      <c r="BK203" s="445"/>
      <c r="BL203" s="514"/>
      <c r="BM203" s="524"/>
      <c r="BN203" s="445"/>
      <c r="BO203" s="445"/>
      <c r="BP203" s="445"/>
      <c r="BQ203" s="514"/>
      <c r="BR203" s="524"/>
      <c r="BS203" s="1976"/>
      <c r="BT203" s="2021"/>
      <c r="BU203" s="2021"/>
      <c r="BV203" s="2021"/>
      <c r="BW203" s="2021"/>
      <c r="BX203" s="2021"/>
      <c r="BY203" s="1886"/>
      <c r="BZ203" s="1886"/>
      <c r="CA203" s="1886"/>
      <c r="CB203" s="1886"/>
      <c r="CC203" s="1886"/>
      <c r="CD203" s="1886"/>
      <c r="CE203" s="1886"/>
      <c r="CF203" s="1886"/>
      <c r="CG203" s="1886"/>
      <c r="CH203" s="1886"/>
      <c r="CI203" s="1886"/>
      <c r="CJ203" s="1886"/>
      <c r="CK203" s="1886"/>
      <c r="CL203" s="1886"/>
      <c r="CM203" s="1886"/>
      <c r="CN203" s="1886"/>
      <c r="CO203" s="1886"/>
      <c r="CP203" s="1886"/>
      <c r="CQ203" s="1886"/>
      <c r="CR203" s="1886"/>
      <c r="CS203" s="1886"/>
      <c r="CT203" s="1886"/>
      <c r="CU203" s="1886"/>
      <c r="CV203" s="1886"/>
      <c r="CW203" s="1886"/>
      <c r="CX203" s="1886"/>
      <c r="CY203" s="1886"/>
      <c r="CZ203" s="1886"/>
    </row>
    <row r="204" spans="1:104" s="972" customFormat="1" ht="15" customHeight="1" x14ac:dyDescent="0.2">
      <c r="A204" s="1638"/>
      <c r="B204" s="1772"/>
      <c r="C204" s="1724"/>
      <c r="D204" s="1725"/>
      <c r="E204" s="1725"/>
      <c r="F204" s="1725"/>
      <c r="G204" s="1726"/>
      <c r="H204" s="1727"/>
      <c r="I204" s="1725"/>
      <c r="J204" s="1725"/>
      <c r="K204" s="1725"/>
      <c r="L204" s="1728"/>
      <c r="M204" s="1729"/>
      <c r="N204" s="1725"/>
      <c r="O204" s="1725"/>
      <c r="P204" s="1725"/>
      <c r="Q204" s="1726"/>
      <c r="R204" s="1727"/>
      <c r="S204" s="1930"/>
      <c r="T204" s="962"/>
      <c r="U204" s="962"/>
      <c r="V204" s="962"/>
      <c r="W204" s="962"/>
      <c r="X204" s="962"/>
      <c r="Y204" s="962"/>
      <c r="Z204" s="962"/>
      <c r="AA204" s="962"/>
      <c r="AB204" s="962"/>
      <c r="AC204" s="962"/>
      <c r="AD204" s="962"/>
      <c r="AE204" s="962"/>
      <c r="AF204" s="962"/>
      <c r="AG204" s="962"/>
      <c r="AH204" s="962"/>
      <c r="AI204" s="962"/>
      <c r="AJ204" s="962"/>
      <c r="AK204" s="962"/>
      <c r="AL204" s="962"/>
      <c r="AM204" s="962"/>
      <c r="AN204" s="962"/>
      <c r="AO204" s="962"/>
      <c r="AP204" s="962"/>
      <c r="AQ204" s="962"/>
      <c r="AR204" s="962"/>
      <c r="AS204" s="962"/>
      <c r="AT204" s="962"/>
      <c r="AU204" s="962"/>
      <c r="AV204" s="962"/>
      <c r="AW204" s="962"/>
      <c r="AX204" s="962"/>
      <c r="AY204" s="962"/>
      <c r="AZ204" s="240"/>
      <c r="BA204" s="801"/>
      <c r="BB204" s="173"/>
      <c r="BC204" s="513"/>
      <c r="BD204" s="445"/>
      <c r="BE204" s="445"/>
      <c r="BF204" s="445"/>
      <c r="BG204" s="514"/>
      <c r="BH204" s="524"/>
      <c r="BI204" s="445"/>
      <c r="BJ204" s="445"/>
      <c r="BK204" s="445"/>
      <c r="BL204" s="514"/>
      <c r="BM204" s="524"/>
      <c r="BN204" s="445"/>
      <c r="BO204" s="445"/>
      <c r="BP204" s="445"/>
      <c r="BQ204" s="514"/>
      <c r="BR204" s="524"/>
      <c r="BS204" s="1976"/>
      <c r="BT204" s="2021"/>
      <c r="BU204" s="2021"/>
      <c r="BV204" s="2021"/>
      <c r="BW204" s="2021"/>
      <c r="BX204" s="2021"/>
      <c r="BY204" s="1886"/>
      <c r="BZ204" s="1886"/>
      <c r="CA204" s="1886"/>
      <c r="CB204" s="1886"/>
      <c r="CC204" s="1886"/>
      <c r="CD204" s="1886"/>
      <c r="CE204" s="1886"/>
      <c r="CF204" s="1886"/>
      <c r="CG204" s="1886"/>
      <c r="CH204" s="1886"/>
      <c r="CI204" s="1886"/>
      <c r="CJ204" s="1886"/>
      <c r="CK204" s="1886"/>
      <c r="CL204" s="1886"/>
      <c r="CM204" s="1886"/>
      <c r="CN204" s="1886"/>
      <c r="CO204" s="1886"/>
      <c r="CP204" s="1886"/>
      <c r="CQ204" s="1886"/>
      <c r="CR204" s="1886"/>
      <c r="CS204" s="1886"/>
      <c r="CT204" s="1886"/>
      <c r="CU204" s="1886"/>
      <c r="CV204" s="1886"/>
      <c r="CW204" s="1886"/>
      <c r="CX204" s="1886"/>
      <c r="CY204" s="1886"/>
      <c r="CZ204" s="1886"/>
    </row>
    <row r="205" spans="1:104" s="972" customFormat="1" ht="15" customHeight="1" x14ac:dyDescent="0.2">
      <c r="A205" s="1645"/>
      <c r="B205" s="1774"/>
      <c r="C205" s="1748"/>
      <c r="D205" s="1749"/>
      <c r="E205" s="1749"/>
      <c r="F205" s="1749"/>
      <c r="G205" s="1750"/>
      <c r="H205" s="1751"/>
      <c r="I205" s="1749"/>
      <c r="J205" s="1749"/>
      <c r="K205" s="1749"/>
      <c r="L205" s="1752"/>
      <c r="M205" s="1753"/>
      <c r="N205" s="1749"/>
      <c r="O205" s="1749"/>
      <c r="P205" s="1749"/>
      <c r="Q205" s="1750"/>
      <c r="R205" s="1751"/>
      <c r="S205" s="1942"/>
      <c r="T205" s="962"/>
      <c r="U205" s="962"/>
      <c r="V205" s="962"/>
      <c r="W205" s="962"/>
      <c r="X205" s="962"/>
      <c r="Y205" s="962"/>
      <c r="Z205" s="962"/>
      <c r="AA205" s="962"/>
      <c r="AB205" s="962"/>
      <c r="AC205" s="962"/>
      <c r="AD205" s="962"/>
      <c r="AE205" s="962"/>
      <c r="AF205" s="962"/>
      <c r="AG205" s="962"/>
      <c r="AH205" s="962"/>
      <c r="AI205" s="962"/>
      <c r="AJ205" s="962"/>
      <c r="AK205" s="962"/>
      <c r="AL205" s="962"/>
      <c r="AM205" s="962"/>
      <c r="AN205" s="962"/>
      <c r="AO205" s="962"/>
      <c r="AP205" s="962"/>
      <c r="AQ205" s="962"/>
      <c r="AR205" s="962"/>
      <c r="AS205" s="962"/>
      <c r="AT205" s="962"/>
      <c r="AU205" s="962"/>
      <c r="AV205" s="962"/>
      <c r="AW205" s="962"/>
      <c r="AX205" s="962"/>
      <c r="AY205" s="962"/>
      <c r="AZ205" s="240"/>
      <c r="BA205" s="801"/>
      <c r="BB205" s="173"/>
      <c r="BC205" s="534"/>
      <c r="BD205" s="531"/>
      <c r="BE205" s="531"/>
      <c r="BF205" s="531"/>
      <c r="BG205" s="533"/>
      <c r="BH205" s="530"/>
      <c r="BI205" s="531"/>
      <c r="BJ205" s="531"/>
      <c r="BK205" s="531"/>
      <c r="BL205" s="533"/>
      <c r="BM205" s="530"/>
      <c r="BN205" s="531"/>
      <c r="BO205" s="531"/>
      <c r="BP205" s="531"/>
      <c r="BQ205" s="533"/>
      <c r="BR205" s="530"/>
      <c r="BS205" s="1977"/>
      <c r="BT205" s="2021"/>
      <c r="BU205" s="2021"/>
      <c r="BV205" s="2021"/>
      <c r="BW205" s="2021"/>
      <c r="BX205" s="2021"/>
      <c r="BY205" s="1886"/>
      <c r="BZ205" s="1886"/>
      <c r="CA205" s="1886"/>
      <c r="CB205" s="1886"/>
      <c r="CC205" s="1886"/>
      <c r="CD205" s="1886"/>
      <c r="CE205" s="1886"/>
      <c r="CF205" s="1886"/>
      <c r="CG205" s="1886"/>
      <c r="CH205" s="1886"/>
      <c r="CI205" s="1886"/>
      <c r="CJ205" s="1886"/>
      <c r="CK205" s="1886"/>
      <c r="CL205" s="1886"/>
      <c r="CM205" s="1886"/>
      <c r="CN205" s="1886"/>
      <c r="CO205" s="1886"/>
      <c r="CP205" s="1886"/>
      <c r="CQ205" s="1886"/>
      <c r="CR205" s="1886"/>
      <c r="CS205" s="1886"/>
      <c r="CT205" s="1886"/>
      <c r="CU205" s="1886"/>
      <c r="CV205" s="1886"/>
      <c r="CW205" s="1886"/>
      <c r="CX205" s="1886"/>
      <c r="CY205" s="1886"/>
      <c r="CZ205" s="1886"/>
    </row>
    <row r="206" spans="1:104" s="972" customFormat="1" ht="250.15" customHeight="1" x14ac:dyDescent="0.2">
      <c r="B206" s="982"/>
      <c r="T206" s="240"/>
      <c r="U206" s="240"/>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2"/>
      <c r="BT206" s="239"/>
      <c r="BU206" s="239"/>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pans="1:104" s="111" customFormat="1" ht="18" customHeight="1" x14ac:dyDescent="0.2">
      <c r="T207" s="235"/>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T207" s="235"/>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pans="1:104" s="111" customFormat="1" ht="22.5" customHeight="1" x14ac:dyDescent="0.35">
      <c r="A208" s="2285" t="str">
        <f>A1026</f>
        <v>State of Palestine</v>
      </c>
      <c r="B208" s="2286"/>
      <c r="T208" s="235"/>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T208" s="235"/>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pans="1:104" s="111" customFormat="1" ht="22.5" customHeight="1" x14ac:dyDescent="0.35">
      <c r="A209" s="138">
        <f>A1034</f>
        <v>2014</v>
      </c>
      <c r="B209" s="139"/>
      <c r="T209" s="235"/>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T209" s="235"/>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pans="1:104" s="111" customFormat="1" ht="22.5" customHeight="1" x14ac:dyDescent="0.35">
      <c r="A210" s="802" t="s">
        <v>112</v>
      </c>
      <c r="B210" s="141"/>
      <c r="T210" s="235"/>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T210" s="235"/>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pans="1:104" s="111" customFormat="1" ht="20.100000000000001" customHeight="1" x14ac:dyDescent="0.35">
      <c r="A211" s="143" t="s">
        <v>97</v>
      </c>
      <c r="B211" s="139"/>
      <c r="T211" s="235"/>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T211" s="235"/>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pans="1:104" s="111" customFormat="1" ht="15" customHeight="1" x14ac:dyDescent="0.2">
      <c r="A212" s="803" t="s">
        <v>98</v>
      </c>
      <c r="B212" s="248"/>
      <c r="T212" s="235"/>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T212" s="235"/>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pans="1:104" s="111" customFormat="1" ht="15" customHeight="1" x14ac:dyDescent="0.2">
      <c r="A213" s="152" t="s">
        <v>40</v>
      </c>
      <c r="B213" s="151"/>
      <c r="T213" s="235"/>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T213" s="235"/>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pans="1:104" s="111" customFormat="1" ht="15" customHeight="1" x14ac:dyDescent="0.2">
      <c r="A214" s="150" t="s">
        <v>39</v>
      </c>
      <c r="B214" s="151"/>
      <c r="T214" s="235"/>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T214" s="235"/>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pans="1:104" s="111" customFormat="1" ht="15" customHeight="1" x14ac:dyDescent="0.2">
      <c r="A215" s="150" t="s">
        <v>136</v>
      </c>
      <c r="B215" s="247" t="str">
        <f>A1025</f>
        <v>MICS14</v>
      </c>
      <c r="T215" s="235"/>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T215" s="235"/>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pans="1:104" s="111" customFormat="1" ht="15" customHeight="1" x14ac:dyDescent="0.2">
      <c r="A216" s="977"/>
      <c r="B216" s="975"/>
      <c r="T216" s="235"/>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T216" s="235"/>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pans="1:104" s="111" customFormat="1" ht="15" customHeight="1" x14ac:dyDescent="0.2">
      <c r="A217" s="977"/>
      <c r="B217" s="976"/>
      <c r="T217" s="235"/>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T217" s="235"/>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pans="1:104" s="111" customFormat="1" ht="18" customHeight="1" x14ac:dyDescent="0.2">
      <c r="A218" s="977"/>
      <c r="B218" s="975"/>
      <c r="T218" s="235"/>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T218" s="235"/>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pans="1:104" s="111" customFormat="1" ht="18" customHeight="1" x14ac:dyDescent="0.2">
      <c r="A219" s="978"/>
      <c r="B219" s="979"/>
      <c r="T219" s="235"/>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T219" s="235"/>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pans="1:104" s="807" customFormat="1" ht="15" customHeight="1" x14ac:dyDescent="0.2">
      <c r="A220" s="114" t="s">
        <v>86</v>
      </c>
      <c r="B220" s="230"/>
      <c r="C220" s="2314" t="s">
        <v>115</v>
      </c>
      <c r="D220" s="2315"/>
      <c r="E220" s="2315"/>
      <c r="F220" s="2315"/>
      <c r="G220" s="2316"/>
      <c r="H220" s="2473" t="s">
        <v>38</v>
      </c>
      <c r="I220" s="2474"/>
      <c r="J220" s="2474"/>
      <c r="K220" s="2474"/>
      <c r="L220" s="2475"/>
      <c r="M220" s="2476" t="s">
        <v>37</v>
      </c>
      <c r="N220" s="2477"/>
      <c r="O220" s="2477"/>
      <c r="P220" s="2477"/>
      <c r="Q220" s="2478"/>
      <c r="R220" s="1907" t="s">
        <v>140</v>
      </c>
      <c r="S220" s="1913"/>
      <c r="T220" s="450"/>
      <c r="U220" s="450"/>
      <c r="V220" s="450"/>
      <c r="W220" s="450"/>
      <c r="X220" s="962"/>
      <c r="Y220" s="962"/>
      <c r="Z220" s="962"/>
      <c r="AA220" s="962"/>
      <c r="AB220" s="962"/>
      <c r="AC220" s="962"/>
      <c r="AD220" s="962"/>
      <c r="AE220" s="962"/>
      <c r="AF220" s="962"/>
      <c r="AG220" s="962"/>
      <c r="AH220" s="962"/>
      <c r="AI220" s="962"/>
      <c r="AJ220" s="962"/>
      <c r="AK220" s="962"/>
      <c r="AL220" s="962"/>
      <c r="AM220" s="962"/>
      <c r="AN220" s="962"/>
      <c r="AO220" s="962"/>
      <c r="AP220" s="962"/>
      <c r="AQ220" s="962"/>
      <c r="AR220" s="962"/>
      <c r="AS220" s="962"/>
      <c r="AT220" s="962"/>
      <c r="AU220" s="962"/>
      <c r="AV220" s="962"/>
      <c r="AW220" s="962"/>
      <c r="AX220" s="962"/>
      <c r="AY220" s="962"/>
      <c r="AZ220" s="240"/>
      <c r="BA220" s="241" t="s">
        <v>131</v>
      </c>
      <c r="BB220" s="114" t="s">
        <v>86</v>
      </c>
      <c r="BC220" s="2412" t="s">
        <v>115</v>
      </c>
      <c r="BD220" s="2413"/>
      <c r="BE220" s="2413"/>
      <c r="BF220" s="2413"/>
      <c r="BG220" s="2414"/>
      <c r="BH220" s="2415" t="s">
        <v>38</v>
      </c>
      <c r="BI220" s="2413"/>
      <c r="BJ220" s="2413"/>
      <c r="BK220" s="2413"/>
      <c r="BL220" s="2414"/>
      <c r="BM220" s="2415" t="s">
        <v>37</v>
      </c>
      <c r="BN220" s="2413"/>
      <c r="BO220" s="2413"/>
      <c r="BP220" s="2413"/>
      <c r="BQ220" s="2416"/>
      <c r="BR220" s="1809" t="s">
        <v>140</v>
      </c>
      <c r="BS220" s="1810"/>
      <c r="BT220" s="2022"/>
      <c r="BU220" s="2022"/>
      <c r="BV220" s="2022"/>
      <c r="BW220" s="2022"/>
      <c r="BX220" s="2022"/>
      <c r="BY220" s="2023"/>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pans="1:104" s="807" customFormat="1" ht="12.75" x14ac:dyDescent="0.2">
      <c r="A221" s="209" t="s">
        <v>87</v>
      </c>
      <c r="B221" s="281"/>
      <c r="C221" s="419" t="s">
        <v>0</v>
      </c>
      <c r="D221" s="420" t="s">
        <v>1</v>
      </c>
      <c r="E221" s="420" t="s">
        <v>2</v>
      </c>
      <c r="F221" s="420" t="s">
        <v>3</v>
      </c>
      <c r="G221" s="421" t="s">
        <v>4</v>
      </c>
      <c r="H221" s="1620" t="s">
        <v>0</v>
      </c>
      <c r="I221" s="1588" t="s">
        <v>1</v>
      </c>
      <c r="J221" s="1588" t="s">
        <v>2</v>
      </c>
      <c r="K221" s="1588" t="s">
        <v>3</v>
      </c>
      <c r="L221" s="1589" t="s">
        <v>4</v>
      </c>
      <c r="M221" s="1610" t="s">
        <v>0</v>
      </c>
      <c r="N221" s="1588" t="s">
        <v>1</v>
      </c>
      <c r="O221" s="1588" t="s">
        <v>2</v>
      </c>
      <c r="P221" s="1588" t="s">
        <v>3</v>
      </c>
      <c r="Q221" s="1632" t="s">
        <v>4</v>
      </c>
      <c r="R221" s="1620" t="s">
        <v>248</v>
      </c>
      <c r="S221" s="1590" t="s">
        <v>249</v>
      </c>
      <c r="T221" s="962"/>
      <c r="U221" s="962"/>
      <c r="V221" s="962"/>
      <c r="W221" s="962"/>
      <c r="X221" s="962"/>
      <c r="Y221" s="962"/>
      <c r="Z221" s="962"/>
      <c r="AA221" s="962"/>
      <c r="AB221" s="962"/>
      <c r="AC221" s="962"/>
      <c r="AD221" s="962"/>
      <c r="AE221" s="962"/>
      <c r="AF221" s="962"/>
      <c r="AG221" s="962"/>
      <c r="AH221" s="962"/>
      <c r="AI221" s="962"/>
      <c r="AJ221" s="962"/>
      <c r="AK221" s="962"/>
      <c r="AL221" s="962"/>
      <c r="AM221" s="962"/>
      <c r="AN221" s="962"/>
      <c r="AO221" s="962"/>
      <c r="AP221" s="962"/>
      <c r="AQ221" s="962"/>
      <c r="AR221" s="962"/>
      <c r="AS221" s="962"/>
      <c r="AT221" s="962"/>
      <c r="AU221" s="962"/>
      <c r="AV221" s="962"/>
      <c r="AW221" s="962"/>
      <c r="AX221" s="962"/>
      <c r="AY221" s="962"/>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248</v>
      </c>
      <c r="BS221" s="1978" t="s">
        <v>249</v>
      </c>
      <c r="BT221" s="2024"/>
      <c r="BU221" s="2024"/>
      <c r="BV221" s="2024"/>
      <c r="BW221" s="2024"/>
      <c r="BX221" s="2024"/>
      <c r="BY221" s="1887"/>
      <c r="BZ221" s="1887"/>
      <c r="CA221" s="1887"/>
      <c r="CB221" s="1887"/>
      <c r="CC221" s="1887"/>
      <c r="CD221" s="1887"/>
      <c r="CE221" s="1887"/>
      <c r="CF221" s="1887"/>
      <c r="CG221" s="1887"/>
      <c r="CH221" s="1887"/>
      <c r="CI221" s="1887"/>
      <c r="CJ221" s="1887"/>
      <c r="CK221" s="1887"/>
      <c r="CL221" s="1887"/>
      <c r="CM221" s="1887"/>
      <c r="CN221" s="1887"/>
      <c r="CO221" s="1887"/>
      <c r="CP221" s="1887"/>
      <c r="CQ221" s="1887"/>
      <c r="CR221" s="1887"/>
      <c r="CS221" s="1887"/>
      <c r="CT221" s="1887"/>
      <c r="CU221" s="1887"/>
      <c r="CV221" s="1887"/>
      <c r="CW221" s="1887"/>
      <c r="CX221" s="1887"/>
      <c r="CY221" s="1887"/>
      <c r="CZ221" s="1887"/>
    </row>
    <row r="222" spans="1:104" s="807" customFormat="1" ht="15" customHeight="1" x14ac:dyDescent="0.2">
      <c r="A222" s="2484" t="s">
        <v>36</v>
      </c>
      <c r="B222" s="1775" t="s">
        <v>15</v>
      </c>
      <c r="C222" s="1420" t="s">
        <v>35</v>
      </c>
      <c r="D222" s="1430" t="s">
        <v>35</v>
      </c>
      <c r="E222" s="1430" t="s">
        <v>35</v>
      </c>
      <c r="F222" s="1430" t="s">
        <v>35</v>
      </c>
      <c r="G222" s="1440" t="s">
        <v>35</v>
      </c>
      <c r="H222" s="1450" t="s">
        <v>35</v>
      </c>
      <c r="I222" s="1430" t="s">
        <v>35</v>
      </c>
      <c r="J222" s="1430" t="s">
        <v>35</v>
      </c>
      <c r="K222" s="1430" t="s">
        <v>35</v>
      </c>
      <c r="L222" s="1460" t="s">
        <v>35</v>
      </c>
      <c r="M222" s="1420" t="s">
        <v>35</v>
      </c>
      <c r="N222" s="1430" t="s">
        <v>35</v>
      </c>
      <c r="O222" s="1430" t="s">
        <v>35</v>
      </c>
      <c r="P222" s="1430" t="s">
        <v>35</v>
      </c>
      <c r="Q222" s="1440" t="s">
        <v>35</v>
      </c>
      <c r="R222" s="1450" t="s">
        <v>35</v>
      </c>
      <c r="S222" s="1460" t="s">
        <v>35</v>
      </c>
      <c r="T222" s="962"/>
      <c r="U222" s="962"/>
      <c r="V222" s="962"/>
      <c r="W222" s="962"/>
      <c r="X222" s="962"/>
      <c r="Y222" s="962"/>
      <c r="Z222" s="962"/>
      <c r="AA222" s="962"/>
      <c r="AB222" s="962"/>
      <c r="AC222" s="962"/>
      <c r="AD222" s="962"/>
      <c r="AE222" s="962"/>
      <c r="AF222" s="962"/>
      <c r="AG222" s="962"/>
      <c r="AH222" s="962"/>
      <c r="AI222" s="962"/>
      <c r="AJ222" s="962"/>
      <c r="AK222" s="962"/>
      <c r="AL222" s="962"/>
      <c r="AM222" s="962"/>
      <c r="AN222" s="962"/>
      <c r="AO222" s="962"/>
      <c r="AP222" s="962"/>
      <c r="AQ222" s="962"/>
      <c r="AR222" s="962"/>
      <c r="AS222" s="962"/>
      <c r="AT222" s="962"/>
      <c r="AU222" s="962"/>
      <c r="AV222" s="962"/>
      <c r="AW222" s="962"/>
      <c r="AX222" s="962"/>
      <c r="AY222" s="962"/>
      <c r="AZ222" s="240"/>
      <c r="BA222" s="2424" t="s">
        <v>36</v>
      </c>
      <c r="BB222" s="174" t="s">
        <v>15</v>
      </c>
      <c r="BC222" s="1486" t="s">
        <v>35</v>
      </c>
      <c r="BD222" s="1505" t="s">
        <v>35</v>
      </c>
      <c r="BE222" s="1505" t="s">
        <v>35</v>
      </c>
      <c r="BF222" s="1505" t="s">
        <v>35</v>
      </c>
      <c r="BG222" s="1525" t="s">
        <v>35</v>
      </c>
      <c r="BH222" s="1545" t="s">
        <v>35</v>
      </c>
      <c r="BI222" s="1505" t="s">
        <v>35</v>
      </c>
      <c r="BJ222" s="1505" t="s">
        <v>35</v>
      </c>
      <c r="BK222" s="1505" t="s">
        <v>35</v>
      </c>
      <c r="BL222" s="1525" t="s">
        <v>35</v>
      </c>
      <c r="BM222" s="1545" t="s">
        <v>35</v>
      </c>
      <c r="BN222" s="1505" t="s">
        <v>35</v>
      </c>
      <c r="BO222" s="1505" t="s">
        <v>35</v>
      </c>
      <c r="BP222" s="1505" t="s">
        <v>35</v>
      </c>
      <c r="BQ222" s="1525" t="s">
        <v>35</v>
      </c>
      <c r="BR222" s="1545" t="s">
        <v>35</v>
      </c>
      <c r="BS222" s="1979" t="s">
        <v>35</v>
      </c>
      <c r="BT222" s="2025"/>
      <c r="BU222" s="2025"/>
      <c r="BV222" s="2025"/>
      <c r="BW222" s="2025"/>
      <c r="BX222" s="2025"/>
      <c r="BY222" s="1888"/>
      <c r="BZ222" s="1888"/>
      <c r="CA222" s="1888"/>
      <c r="CB222" s="1888"/>
      <c r="CC222" s="1888"/>
      <c r="CD222" s="1888"/>
      <c r="CE222" s="1888"/>
      <c r="CF222" s="1888"/>
      <c r="CG222" s="1888"/>
      <c r="CH222" s="1888"/>
      <c r="CI222" s="1888"/>
      <c r="CJ222" s="1888"/>
      <c r="CK222" s="1888"/>
      <c r="CL222" s="1888"/>
      <c r="CM222" s="1888"/>
      <c r="CN222" s="1888"/>
      <c r="CO222" s="1888"/>
      <c r="CP222" s="1888"/>
      <c r="CQ222" s="1888"/>
      <c r="CR222" s="1888"/>
      <c r="CS222" s="1888"/>
      <c r="CT222" s="1888"/>
      <c r="CU222" s="1888"/>
      <c r="CV222" s="1888"/>
      <c r="CW222" s="1888"/>
      <c r="CX222" s="1888"/>
      <c r="CY222" s="1888"/>
      <c r="CZ222" s="1889"/>
    </row>
    <row r="223" spans="1:104" s="807" customFormat="1" ht="15" customHeight="1" x14ac:dyDescent="0.2">
      <c r="A223" s="2485"/>
      <c r="B223" s="1776" t="s">
        <v>16</v>
      </c>
      <c r="C223" s="1421" t="s">
        <v>35</v>
      </c>
      <c r="D223" s="1431" t="s">
        <v>35</v>
      </c>
      <c r="E223" s="1431" t="s">
        <v>35</v>
      </c>
      <c r="F223" s="1431" t="s">
        <v>35</v>
      </c>
      <c r="G223" s="1441" t="s">
        <v>35</v>
      </c>
      <c r="H223" s="1451" t="s">
        <v>35</v>
      </c>
      <c r="I223" s="1431" t="s">
        <v>35</v>
      </c>
      <c r="J223" s="1431" t="s">
        <v>35</v>
      </c>
      <c r="K223" s="1431" t="s">
        <v>35</v>
      </c>
      <c r="L223" s="1461" t="s">
        <v>35</v>
      </c>
      <c r="M223" s="1421" t="s">
        <v>35</v>
      </c>
      <c r="N223" s="1431" t="s">
        <v>35</v>
      </c>
      <c r="O223" s="1431" t="s">
        <v>35</v>
      </c>
      <c r="P223" s="1431" t="s">
        <v>35</v>
      </c>
      <c r="Q223" s="1441" t="s">
        <v>35</v>
      </c>
      <c r="R223" s="1451" t="s">
        <v>35</v>
      </c>
      <c r="S223" s="1461" t="s">
        <v>35</v>
      </c>
      <c r="T223" s="962"/>
      <c r="U223" s="962"/>
      <c r="V223" s="962"/>
      <c r="W223" s="962"/>
      <c r="X223" s="962"/>
      <c r="Y223" s="962"/>
      <c r="Z223" s="962"/>
      <c r="AA223" s="962"/>
      <c r="AB223" s="962"/>
      <c r="AC223" s="962"/>
      <c r="AD223" s="962"/>
      <c r="AE223" s="962"/>
      <c r="AF223" s="962"/>
      <c r="AG223" s="962"/>
      <c r="AH223" s="962"/>
      <c r="AI223" s="962"/>
      <c r="AJ223" s="962"/>
      <c r="AK223" s="962"/>
      <c r="AL223" s="962"/>
      <c r="AM223" s="962"/>
      <c r="AN223" s="962"/>
      <c r="AO223" s="962"/>
      <c r="AP223" s="962"/>
      <c r="AQ223" s="962"/>
      <c r="AR223" s="962"/>
      <c r="AS223" s="962"/>
      <c r="AT223" s="962"/>
      <c r="AU223" s="962"/>
      <c r="AV223" s="962"/>
      <c r="AW223" s="962"/>
      <c r="AX223" s="962"/>
      <c r="AY223" s="962"/>
      <c r="AZ223" s="240"/>
      <c r="BA223" s="2425"/>
      <c r="BB223" s="175" t="s">
        <v>16</v>
      </c>
      <c r="BC223" s="1487" t="s">
        <v>35</v>
      </c>
      <c r="BD223" s="1506" t="s">
        <v>35</v>
      </c>
      <c r="BE223" s="1506" t="s">
        <v>35</v>
      </c>
      <c r="BF223" s="1506" t="s">
        <v>35</v>
      </c>
      <c r="BG223" s="1526" t="s">
        <v>35</v>
      </c>
      <c r="BH223" s="1546" t="s">
        <v>35</v>
      </c>
      <c r="BI223" s="1506" t="s">
        <v>35</v>
      </c>
      <c r="BJ223" s="1506" t="s">
        <v>35</v>
      </c>
      <c r="BK223" s="1506" t="s">
        <v>35</v>
      </c>
      <c r="BL223" s="1526" t="s">
        <v>35</v>
      </c>
      <c r="BM223" s="1546" t="s">
        <v>35</v>
      </c>
      <c r="BN223" s="1506" t="s">
        <v>35</v>
      </c>
      <c r="BO223" s="1506" t="s">
        <v>35</v>
      </c>
      <c r="BP223" s="1506" t="s">
        <v>35</v>
      </c>
      <c r="BQ223" s="1526" t="s">
        <v>35</v>
      </c>
      <c r="BR223" s="1546" t="s">
        <v>35</v>
      </c>
      <c r="BS223" s="1980" t="s">
        <v>35</v>
      </c>
      <c r="BT223" s="2026"/>
      <c r="BU223" s="2026"/>
      <c r="BV223" s="2026"/>
      <c r="BW223" s="2026"/>
      <c r="BX223" s="2026"/>
      <c r="BY223" s="1890"/>
      <c r="BZ223" s="1890"/>
      <c r="CA223" s="1890"/>
      <c r="CB223" s="1890"/>
      <c r="CC223" s="1890"/>
      <c r="CD223" s="1890"/>
      <c r="CE223" s="1890"/>
      <c r="CF223" s="1890"/>
      <c r="CG223" s="1890"/>
      <c r="CH223" s="1890"/>
      <c r="CI223" s="1890"/>
      <c r="CJ223" s="1890"/>
      <c r="CK223" s="1890"/>
      <c r="CL223" s="1890"/>
      <c r="CM223" s="1890"/>
      <c r="CN223" s="1890"/>
      <c r="CO223" s="1890"/>
      <c r="CP223" s="1890"/>
      <c r="CQ223" s="1890"/>
      <c r="CR223" s="1890"/>
      <c r="CS223" s="1890"/>
      <c r="CT223" s="1890"/>
      <c r="CU223" s="1890"/>
      <c r="CV223" s="1890"/>
      <c r="CW223" s="1890"/>
      <c r="CX223" s="1890"/>
      <c r="CY223" s="1890"/>
      <c r="CZ223" s="1891"/>
    </row>
    <row r="224" spans="1:104" s="807" customFormat="1" ht="15" customHeight="1" x14ac:dyDescent="0.2">
      <c r="A224" s="2486"/>
      <c r="B224" s="1777" t="s">
        <v>20</v>
      </c>
      <c r="C224" s="1422" t="s">
        <v>35</v>
      </c>
      <c r="D224" s="1432" t="s">
        <v>35</v>
      </c>
      <c r="E224" s="1432" t="s">
        <v>35</v>
      </c>
      <c r="F224" s="1432" t="s">
        <v>35</v>
      </c>
      <c r="G224" s="1442" t="s">
        <v>35</v>
      </c>
      <c r="H224" s="1452" t="s">
        <v>35</v>
      </c>
      <c r="I224" s="1432" t="s">
        <v>35</v>
      </c>
      <c r="J224" s="1432" t="s">
        <v>35</v>
      </c>
      <c r="K224" s="1432" t="s">
        <v>35</v>
      </c>
      <c r="L224" s="1462" t="s">
        <v>35</v>
      </c>
      <c r="M224" s="1422" t="s">
        <v>35</v>
      </c>
      <c r="N224" s="1432" t="s">
        <v>35</v>
      </c>
      <c r="O224" s="1432" t="s">
        <v>35</v>
      </c>
      <c r="P224" s="1432" t="s">
        <v>35</v>
      </c>
      <c r="Q224" s="1442" t="s">
        <v>35</v>
      </c>
      <c r="R224" s="1452" t="s">
        <v>35</v>
      </c>
      <c r="S224" s="1462" t="s">
        <v>35</v>
      </c>
      <c r="T224" s="962"/>
      <c r="U224" s="962"/>
      <c r="V224" s="962"/>
      <c r="W224" s="962"/>
      <c r="X224" s="962"/>
      <c r="Y224" s="962"/>
      <c r="Z224" s="962"/>
      <c r="AA224" s="962"/>
      <c r="AB224" s="962"/>
      <c r="AC224" s="962"/>
      <c r="AD224" s="962"/>
      <c r="AE224" s="962"/>
      <c r="AF224" s="962"/>
      <c r="AG224" s="962"/>
      <c r="AH224" s="962"/>
      <c r="AI224" s="962"/>
      <c r="AJ224" s="962"/>
      <c r="AK224" s="962"/>
      <c r="AL224" s="962"/>
      <c r="AM224" s="962"/>
      <c r="AN224" s="962"/>
      <c r="AO224" s="962"/>
      <c r="AP224" s="962"/>
      <c r="AQ224" s="962"/>
      <c r="AR224" s="962"/>
      <c r="AS224" s="962"/>
      <c r="AT224" s="962"/>
      <c r="AU224" s="962"/>
      <c r="AV224" s="962"/>
      <c r="AW224" s="962"/>
      <c r="AX224" s="962"/>
      <c r="AY224" s="962"/>
      <c r="AZ224" s="240"/>
      <c r="BA224" s="2425"/>
      <c r="BB224" s="175" t="s">
        <v>20</v>
      </c>
      <c r="BC224" s="1487" t="s">
        <v>35</v>
      </c>
      <c r="BD224" s="1506" t="s">
        <v>35</v>
      </c>
      <c r="BE224" s="1506" t="s">
        <v>35</v>
      </c>
      <c r="BF224" s="1506" t="s">
        <v>35</v>
      </c>
      <c r="BG224" s="1526" t="s">
        <v>35</v>
      </c>
      <c r="BH224" s="1546" t="s">
        <v>35</v>
      </c>
      <c r="BI224" s="1506" t="s">
        <v>35</v>
      </c>
      <c r="BJ224" s="1506" t="s">
        <v>35</v>
      </c>
      <c r="BK224" s="1506" t="s">
        <v>35</v>
      </c>
      <c r="BL224" s="1526" t="s">
        <v>35</v>
      </c>
      <c r="BM224" s="1546" t="s">
        <v>35</v>
      </c>
      <c r="BN224" s="1506" t="s">
        <v>35</v>
      </c>
      <c r="BO224" s="1506" t="s">
        <v>35</v>
      </c>
      <c r="BP224" s="1506" t="s">
        <v>35</v>
      </c>
      <c r="BQ224" s="1526" t="s">
        <v>35</v>
      </c>
      <c r="BR224" s="1546" t="s">
        <v>35</v>
      </c>
      <c r="BS224" s="1980" t="s">
        <v>35</v>
      </c>
      <c r="BT224" s="2026"/>
      <c r="BU224" s="2026"/>
      <c r="BV224" s="2026"/>
      <c r="BW224" s="2026"/>
      <c r="BX224" s="2026"/>
      <c r="BY224" s="1890"/>
      <c r="BZ224" s="1890"/>
      <c r="CA224" s="1890"/>
      <c r="CB224" s="1890"/>
      <c r="CC224" s="1890"/>
      <c r="CD224" s="1890"/>
      <c r="CE224" s="1890"/>
      <c r="CF224" s="1890"/>
      <c r="CG224" s="1890"/>
      <c r="CH224" s="1890"/>
      <c r="CI224" s="1890"/>
      <c r="CJ224" s="1890"/>
      <c r="CK224" s="1890"/>
      <c r="CL224" s="1890"/>
      <c r="CM224" s="1890"/>
      <c r="CN224" s="1890"/>
      <c r="CO224" s="1890"/>
      <c r="CP224" s="1890"/>
      <c r="CQ224" s="1890"/>
      <c r="CR224" s="1890"/>
      <c r="CS224" s="1890"/>
      <c r="CT224" s="1890"/>
      <c r="CU224" s="1890"/>
      <c r="CV224" s="1890"/>
      <c r="CW224" s="1890"/>
      <c r="CX224" s="1890"/>
      <c r="CY224" s="1890"/>
      <c r="CZ224" s="1891"/>
    </row>
    <row r="225" spans="1:104" s="807" customFormat="1" ht="15" customHeight="1" x14ac:dyDescent="0.2">
      <c r="A225" s="1148"/>
      <c r="B225" s="1159"/>
      <c r="C225" s="1345"/>
      <c r="D225" s="1346"/>
      <c r="E225" s="1346"/>
      <c r="F225" s="1346"/>
      <c r="G225" s="1347"/>
      <c r="H225" s="1348"/>
      <c r="I225" s="1346"/>
      <c r="J225" s="1346"/>
      <c r="K225" s="1346"/>
      <c r="L225" s="1349"/>
      <c r="M225" s="1350"/>
      <c r="N225" s="1346"/>
      <c r="O225" s="1346"/>
      <c r="P225" s="1346"/>
      <c r="Q225" s="1347"/>
      <c r="R225" s="1348"/>
      <c r="S225" s="1943"/>
      <c r="T225" s="962"/>
      <c r="U225" s="962"/>
      <c r="V225" s="962"/>
      <c r="W225" s="962"/>
      <c r="X225" s="962"/>
      <c r="Y225" s="962"/>
      <c r="Z225" s="962"/>
      <c r="AA225" s="962"/>
      <c r="AB225" s="962"/>
      <c r="AC225" s="962"/>
      <c r="AD225" s="962"/>
      <c r="AE225" s="962"/>
      <c r="AF225" s="962"/>
      <c r="AG225" s="962"/>
      <c r="AH225" s="962"/>
      <c r="AI225" s="962"/>
      <c r="AJ225" s="962"/>
      <c r="AK225" s="962"/>
      <c r="AL225" s="962"/>
      <c r="AM225" s="962"/>
      <c r="AN225" s="962"/>
      <c r="AO225" s="962"/>
      <c r="AP225" s="962"/>
      <c r="AQ225" s="962"/>
      <c r="AR225" s="962"/>
      <c r="AS225" s="962"/>
      <c r="AT225" s="962"/>
      <c r="AU225" s="962"/>
      <c r="AV225" s="962"/>
      <c r="AW225" s="962"/>
      <c r="AX225" s="962"/>
      <c r="AY225" s="962"/>
      <c r="AZ225" s="240"/>
      <c r="BA225" s="2425" t="s">
        <v>70</v>
      </c>
      <c r="BB225" s="175" t="s">
        <v>71</v>
      </c>
      <c r="BC225" s="1487" t="s">
        <v>35</v>
      </c>
      <c r="BD225" s="1506" t="s">
        <v>35</v>
      </c>
      <c r="BE225" s="1506" t="s">
        <v>35</v>
      </c>
      <c r="BF225" s="1506" t="s">
        <v>35</v>
      </c>
      <c r="BG225" s="1526" t="s">
        <v>35</v>
      </c>
      <c r="BH225" s="1546" t="s">
        <v>35</v>
      </c>
      <c r="BI225" s="1506" t="s">
        <v>35</v>
      </c>
      <c r="BJ225" s="1506" t="s">
        <v>35</v>
      </c>
      <c r="BK225" s="1506" t="s">
        <v>35</v>
      </c>
      <c r="BL225" s="1526" t="s">
        <v>35</v>
      </c>
      <c r="BM225" s="1546" t="s">
        <v>35</v>
      </c>
      <c r="BN225" s="1506" t="s">
        <v>35</v>
      </c>
      <c r="BO225" s="1506" t="s">
        <v>35</v>
      </c>
      <c r="BP225" s="1506" t="s">
        <v>35</v>
      </c>
      <c r="BQ225" s="1526" t="s">
        <v>35</v>
      </c>
      <c r="BR225" s="1546" t="s">
        <v>35</v>
      </c>
      <c r="BS225" s="1980" t="s">
        <v>35</v>
      </c>
      <c r="BT225" s="2027"/>
      <c r="BU225" s="2027"/>
      <c r="BV225" s="2027"/>
      <c r="BW225" s="2027"/>
      <c r="BX225" s="2027"/>
      <c r="BY225" s="1891"/>
      <c r="BZ225" s="1891"/>
      <c r="CA225" s="1891"/>
      <c r="CB225" s="1891"/>
      <c r="CC225" s="1891"/>
      <c r="CD225" s="1891"/>
      <c r="CE225" s="1891"/>
      <c r="CF225" s="1891"/>
      <c r="CG225" s="1891"/>
      <c r="CH225" s="1891"/>
      <c r="CI225" s="1891"/>
      <c r="CJ225" s="1891"/>
      <c r="CK225" s="1891"/>
      <c r="CL225" s="1891"/>
      <c r="CM225" s="1891"/>
      <c r="CN225" s="1891"/>
      <c r="CO225" s="1891"/>
      <c r="CP225" s="1891"/>
      <c r="CQ225" s="1891"/>
      <c r="CR225" s="1891"/>
      <c r="CS225" s="1891"/>
      <c r="CT225" s="1891"/>
      <c r="CU225" s="1891"/>
      <c r="CV225" s="1891"/>
      <c r="CW225" s="1891"/>
      <c r="CX225" s="1891"/>
      <c r="CY225" s="1891"/>
      <c r="CZ225" s="1891"/>
    </row>
    <row r="226" spans="1:104" s="807" customFormat="1" ht="15" customHeight="1" x14ac:dyDescent="0.2">
      <c r="A226" s="1640"/>
      <c r="B226" s="1778"/>
      <c r="C226" s="1595"/>
      <c r="D226" s="1596"/>
      <c r="E226" s="1596"/>
      <c r="F226" s="1596"/>
      <c r="G226" s="1630"/>
      <c r="H226" s="1621"/>
      <c r="I226" s="1596"/>
      <c r="J226" s="1596"/>
      <c r="K226" s="1596"/>
      <c r="L226" s="1601"/>
      <c r="M226" s="1611"/>
      <c r="N226" s="1596"/>
      <c r="O226" s="1596"/>
      <c r="P226" s="1596"/>
      <c r="Q226" s="1630"/>
      <c r="R226" s="1621"/>
      <c r="S226" s="1944"/>
      <c r="T226" s="962"/>
      <c r="U226" s="962"/>
      <c r="V226" s="962"/>
      <c r="W226" s="962"/>
      <c r="X226" s="962"/>
      <c r="Y226" s="962"/>
      <c r="Z226" s="962"/>
      <c r="AA226" s="962"/>
      <c r="AB226" s="962"/>
      <c r="AC226" s="962"/>
      <c r="AD226" s="962"/>
      <c r="AE226" s="962"/>
      <c r="AF226" s="962"/>
      <c r="AG226" s="962"/>
      <c r="AH226" s="962"/>
      <c r="AI226" s="962"/>
      <c r="AJ226" s="962"/>
      <c r="AK226" s="962"/>
      <c r="AL226" s="962"/>
      <c r="AM226" s="962"/>
      <c r="AN226" s="962"/>
      <c r="AO226" s="962"/>
      <c r="AP226" s="962"/>
      <c r="AQ226" s="962"/>
      <c r="AR226" s="962"/>
      <c r="AS226" s="962"/>
      <c r="AT226" s="962"/>
      <c r="AU226" s="962"/>
      <c r="AV226" s="962"/>
      <c r="AW226" s="962"/>
      <c r="AX226" s="962"/>
      <c r="AY226" s="962"/>
      <c r="AZ226" s="240"/>
      <c r="BA226" s="2425"/>
      <c r="BB226" s="175" t="s">
        <v>72</v>
      </c>
      <c r="BC226" s="1487" t="s">
        <v>35</v>
      </c>
      <c r="BD226" s="1506" t="s">
        <v>35</v>
      </c>
      <c r="BE226" s="1506" t="s">
        <v>35</v>
      </c>
      <c r="BF226" s="1506" t="s">
        <v>35</v>
      </c>
      <c r="BG226" s="1526" t="s">
        <v>35</v>
      </c>
      <c r="BH226" s="1546" t="s">
        <v>35</v>
      </c>
      <c r="BI226" s="1506" t="s">
        <v>35</v>
      </c>
      <c r="BJ226" s="1506" t="s">
        <v>35</v>
      </c>
      <c r="BK226" s="1506" t="s">
        <v>35</v>
      </c>
      <c r="BL226" s="1526" t="s">
        <v>35</v>
      </c>
      <c r="BM226" s="1546" t="s">
        <v>35</v>
      </c>
      <c r="BN226" s="1506" t="s">
        <v>35</v>
      </c>
      <c r="BO226" s="1506" t="s">
        <v>35</v>
      </c>
      <c r="BP226" s="1506" t="s">
        <v>35</v>
      </c>
      <c r="BQ226" s="1526" t="s">
        <v>35</v>
      </c>
      <c r="BR226" s="1546" t="s">
        <v>35</v>
      </c>
      <c r="BS226" s="1980" t="s">
        <v>35</v>
      </c>
      <c r="BT226" s="2027"/>
      <c r="BU226" s="2027"/>
      <c r="BV226" s="2027"/>
      <c r="BW226" s="2027"/>
      <c r="BX226" s="2027"/>
      <c r="BY226" s="1891"/>
      <c r="BZ226" s="1891"/>
      <c r="CA226" s="1891"/>
      <c r="CB226" s="1891"/>
      <c r="CC226" s="1891"/>
      <c r="CD226" s="1891"/>
      <c r="CE226" s="1891"/>
      <c r="CF226" s="1891"/>
      <c r="CG226" s="1891"/>
      <c r="CH226" s="1891"/>
      <c r="CI226" s="1891"/>
      <c r="CJ226" s="1891"/>
      <c r="CK226" s="1891"/>
      <c r="CL226" s="1891"/>
      <c r="CM226" s="1891"/>
      <c r="CN226" s="1891"/>
      <c r="CO226" s="1891"/>
      <c r="CP226" s="1891"/>
      <c r="CQ226" s="1891"/>
      <c r="CR226" s="1891"/>
      <c r="CS226" s="1891"/>
      <c r="CT226" s="1891"/>
      <c r="CU226" s="1891"/>
      <c r="CV226" s="1891"/>
      <c r="CW226" s="1891"/>
      <c r="CX226" s="1891"/>
      <c r="CY226" s="1891"/>
      <c r="CZ226" s="1891"/>
    </row>
    <row r="227" spans="1:104" s="807" customFormat="1" ht="15" customHeight="1" x14ac:dyDescent="0.2">
      <c r="A227" s="1641"/>
      <c r="B227" s="1779"/>
      <c r="C227" s="1597"/>
      <c r="D227" s="1598"/>
      <c r="E227" s="1598"/>
      <c r="F227" s="1598"/>
      <c r="G227" s="1631"/>
      <c r="H227" s="1622"/>
      <c r="I227" s="1598"/>
      <c r="J227" s="1598"/>
      <c r="K227" s="1598"/>
      <c r="L227" s="1602"/>
      <c r="M227" s="1612"/>
      <c r="N227" s="1598"/>
      <c r="O227" s="1598"/>
      <c r="P227" s="1598"/>
      <c r="Q227" s="1631"/>
      <c r="R227" s="1622"/>
      <c r="S227" s="1945"/>
      <c r="T227" s="962"/>
      <c r="U227" s="962"/>
      <c r="V227" s="962"/>
      <c r="W227" s="962"/>
      <c r="X227" s="962"/>
      <c r="Y227" s="962"/>
      <c r="Z227" s="962"/>
      <c r="AA227" s="962"/>
      <c r="AB227" s="962"/>
      <c r="AC227" s="962"/>
      <c r="AD227" s="962"/>
      <c r="AE227" s="962"/>
      <c r="AF227" s="962"/>
      <c r="AG227" s="962"/>
      <c r="AH227" s="962"/>
      <c r="AI227" s="962"/>
      <c r="AJ227" s="962"/>
      <c r="AK227" s="962"/>
      <c r="AL227" s="962"/>
      <c r="AM227" s="962"/>
      <c r="AN227" s="962"/>
      <c r="AO227" s="962"/>
      <c r="AP227" s="962"/>
      <c r="AQ227" s="962"/>
      <c r="AR227" s="962"/>
      <c r="AS227" s="962"/>
      <c r="AT227" s="962"/>
      <c r="AU227" s="962"/>
      <c r="AV227" s="962"/>
      <c r="AW227" s="962"/>
      <c r="AX227" s="962"/>
      <c r="AY227" s="962"/>
      <c r="AZ227" s="240"/>
      <c r="BA227" s="2425" t="s">
        <v>95</v>
      </c>
      <c r="BB227" s="175" t="s">
        <v>61</v>
      </c>
      <c r="BC227" s="1487" t="s">
        <v>35</v>
      </c>
      <c r="BD227" s="1506" t="s">
        <v>35</v>
      </c>
      <c r="BE227" s="1506" t="s">
        <v>35</v>
      </c>
      <c r="BF227" s="1506" t="s">
        <v>35</v>
      </c>
      <c r="BG227" s="1526" t="s">
        <v>35</v>
      </c>
      <c r="BH227" s="1546" t="s">
        <v>35</v>
      </c>
      <c r="BI227" s="1506" t="s">
        <v>35</v>
      </c>
      <c r="BJ227" s="1506" t="s">
        <v>35</v>
      </c>
      <c r="BK227" s="1506" t="s">
        <v>35</v>
      </c>
      <c r="BL227" s="1526" t="s">
        <v>35</v>
      </c>
      <c r="BM227" s="1546" t="s">
        <v>35</v>
      </c>
      <c r="BN227" s="1506" t="s">
        <v>35</v>
      </c>
      <c r="BO227" s="1506" t="s">
        <v>35</v>
      </c>
      <c r="BP227" s="1506" t="s">
        <v>35</v>
      </c>
      <c r="BQ227" s="1526" t="s">
        <v>35</v>
      </c>
      <c r="BR227" s="1546" t="s">
        <v>35</v>
      </c>
      <c r="BS227" s="1980" t="s">
        <v>35</v>
      </c>
      <c r="BT227" s="2027"/>
      <c r="BU227" s="2027"/>
      <c r="BV227" s="2027"/>
      <c r="BW227" s="2027"/>
      <c r="BX227" s="2027"/>
      <c r="BY227" s="1891"/>
      <c r="BZ227" s="1891"/>
      <c r="CA227" s="1891"/>
      <c r="CB227" s="1891"/>
      <c r="CC227" s="1891"/>
      <c r="CD227" s="1891"/>
      <c r="CE227" s="1891"/>
      <c r="CF227" s="1891"/>
      <c r="CG227" s="1891"/>
      <c r="CH227" s="1891"/>
      <c r="CI227" s="1891"/>
      <c r="CJ227" s="1891"/>
      <c r="CK227" s="1891"/>
      <c r="CL227" s="1891"/>
      <c r="CM227" s="1891"/>
      <c r="CN227" s="1891"/>
      <c r="CO227" s="1891"/>
      <c r="CP227" s="1891"/>
      <c r="CQ227" s="1891"/>
      <c r="CR227" s="1891"/>
      <c r="CS227" s="1891"/>
      <c r="CT227" s="1891"/>
      <c r="CU227" s="1891"/>
      <c r="CV227" s="1891"/>
      <c r="CW227" s="1891"/>
      <c r="CX227" s="1891"/>
      <c r="CY227" s="1891"/>
      <c r="CZ227" s="1891"/>
    </row>
    <row r="228" spans="1:104" s="807" customFormat="1" ht="15" customHeight="1" x14ac:dyDescent="0.2">
      <c r="A228" s="1642"/>
      <c r="B228" s="1780"/>
      <c r="C228" s="1352"/>
      <c r="D228" s="1353"/>
      <c r="E228" s="1353"/>
      <c r="F228" s="1353"/>
      <c r="G228" s="1354"/>
      <c r="H228" s="1355"/>
      <c r="I228" s="1353"/>
      <c r="J228" s="1353"/>
      <c r="K228" s="1353"/>
      <c r="L228" s="1356"/>
      <c r="M228" s="1352"/>
      <c r="N228" s="1353"/>
      <c r="O228" s="1353"/>
      <c r="P228" s="1353"/>
      <c r="Q228" s="1354"/>
      <c r="R228" s="1355"/>
      <c r="S228" s="1356"/>
      <c r="T228" s="962"/>
      <c r="U228" s="962"/>
      <c r="V228" s="962"/>
      <c r="W228" s="962"/>
      <c r="X228" s="962"/>
      <c r="Y228" s="962"/>
      <c r="Z228" s="962"/>
      <c r="AA228" s="962"/>
      <c r="AB228" s="962"/>
      <c r="AC228" s="962"/>
      <c r="AD228" s="962"/>
      <c r="AE228" s="962"/>
      <c r="AF228" s="962"/>
      <c r="AG228" s="962"/>
      <c r="AH228" s="962"/>
      <c r="AI228" s="962"/>
      <c r="AJ228" s="962"/>
      <c r="AK228" s="962"/>
      <c r="AL228" s="962"/>
      <c r="AM228" s="962"/>
      <c r="AN228" s="962"/>
      <c r="AO228" s="962"/>
      <c r="AP228" s="962"/>
      <c r="AQ228" s="962"/>
      <c r="AR228" s="962"/>
      <c r="AS228" s="962"/>
      <c r="AT228" s="962"/>
      <c r="AU228" s="962"/>
      <c r="AV228" s="962"/>
      <c r="AW228" s="962"/>
      <c r="AX228" s="962"/>
      <c r="AY228" s="962"/>
      <c r="AZ228" s="240"/>
      <c r="BA228" s="2425"/>
      <c r="BB228" s="175" t="s">
        <v>92</v>
      </c>
      <c r="BC228" s="1487" t="s">
        <v>35</v>
      </c>
      <c r="BD228" s="1506" t="s">
        <v>35</v>
      </c>
      <c r="BE228" s="1506" t="s">
        <v>35</v>
      </c>
      <c r="BF228" s="1506" t="s">
        <v>35</v>
      </c>
      <c r="BG228" s="1526" t="s">
        <v>35</v>
      </c>
      <c r="BH228" s="1546" t="s">
        <v>35</v>
      </c>
      <c r="BI228" s="1506" t="s">
        <v>35</v>
      </c>
      <c r="BJ228" s="1506" t="s">
        <v>35</v>
      </c>
      <c r="BK228" s="1506" t="s">
        <v>35</v>
      </c>
      <c r="BL228" s="1526" t="s">
        <v>35</v>
      </c>
      <c r="BM228" s="1546" t="s">
        <v>35</v>
      </c>
      <c r="BN228" s="1506" t="s">
        <v>35</v>
      </c>
      <c r="BO228" s="1506" t="s">
        <v>35</v>
      </c>
      <c r="BP228" s="1506" t="s">
        <v>35</v>
      </c>
      <c r="BQ228" s="1526" t="s">
        <v>35</v>
      </c>
      <c r="BR228" s="1546" t="s">
        <v>35</v>
      </c>
      <c r="BS228" s="1980" t="s">
        <v>35</v>
      </c>
      <c r="BT228" s="2027"/>
      <c r="BU228" s="2027"/>
      <c r="BV228" s="2027"/>
      <c r="BW228" s="2027"/>
      <c r="BX228" s="2027"/>
      <c r="BY228" s="1891"/>
      <c r="BZ228" s="1891"/>
      <c r="CA228" s="1891"/>
      <c r="CB228" s="1891"/>
      <c r="CC228" s="1891"/>
      <c r="CD228" s="1891"/>
      <c r="CE228" s="1891"/>
      <c r="CF228" s="1891"/>
      <c r="CG228" s="1891"/>
      <c r="CH228" s="1891"/>
      <c r="CI228" s="1891"/>
      <c r="CJ228" s="1891"/>
      <c r="CK228" s="1891"/>
      <c r="CL228" s="1891"/>
      <c r="CM228" s="1891"/>
      <c r="CN228" s="1891"/>
      <c r="CO228" s="1891"/>
      <c r="CP228" s="1891"/>
      <c r="CQ228" s="1891"/>
      <c r="CR228" s="1891"/>
      <c r="CS228" s="1891"/>
      <c r="CT228" s="1891"/>
      <c r="CU228" s="1891"/>
      <c r="CV228" s="1891"/>
      <c r="CW228" s="1891"/>
      <c r="CX228" s="1891"/>
      <c r="CY228" s="1891"/>
      <c r="CZ228" s="1891"/>
    </row>
    <row r="229" spans="1:104" s="807" customFormat="1" ht="15" customHeight="1" x14ac:dyDescent="0.2">
      <c r="A229" s="1643"/>
      <c r="B229" s="1781"/>
      <c r="C229" s="1335"/>
      <c r="D229" s="1336"/>
      <c r="E229" s="1336"/>
      <c r="F229" s="1336"/>
      <c r="G229" s="1337"/>
      <c r="H229" s="1338"/>
      <c r="I229" s="1336"/>
      <c r="J229" s="1336"/>
      <c r="K229" s="1336"/>
      <c r="L229" s="1339"/>
      <c r="M229" s="1335"/>
      <c r="N229" s="1336"/>
      <c r="O229" s="1336"/>
      <c r="P229" s="1336"/>
      <c r="Q229" s="1337"/>
      <c r="R229" s="1338"/>
      <c r="S229" s="1339"/>
      <c r="T229" s="962"/>
      <c r="U229" s="962"/>
      <c r="V229" s="962"/>
      <c r="W229" s="962"/>
      <c r="X229" s="962"/>
      <c r="Y229" s="962"/>
      <c r="Z229" s="962"/>
      <c r="AA229" s="962"/>
      <c r="AB229" s="962"/>
      <c r="AC229" s="962"/>
      <c r="AD229" s="962"/>
      <c r="AE229" s="962"/>
      <c r="AF229" s="962"/>
      <c r="AG229" s="962"/>
      <c r="AH229" s="962"/>
      <c r="AI229" s="962"/>
      <c r="AJ229" s="962"/>
      <c r="AK229" s="962"/>
      <c r="AL229" s="962"/>
      <c r="AM229" s="962"/>
      <c r="AN229" s="962"/>
      <c r="AO229" s="962"/>
      <c r="AP229" s="962"/>
      <c r="AQ229" s="962"/>
      <c r="AR229" s="962"/>
      <c r="AS229" s="962"/>
      <c r="AT229" s="962"/>
      <c r="AU229" s="962"/>
      <c r="AV229" s="962"/>
      <c r="AW229" s="962"/>
      <c r="AX229" s="962"/>
      <c r="AY229" s="962"/>
      <c r="AZ229" s="240"/>
      <c r="BA229" s="2425"/>
      <c r="BB229" s="175" t="s">
        <v>93</v>
      </c>
      <c r="BC229" s="1487" t="s">
        <v>35</v>
      </c>
      <c r="BD229" s="1506" t="s">
        <v>35</v>
      </c>
      <c r="BE229" s="1506" t="s">
        <v>35</v>
      </c>
      <c r="BF229" s="1506" t="s">
        <v>35</v>
      </c>
      <c r="BG229" s="1526" t="s">
        <v>35</v>
      </c>
      <c r="BH229" s="1546" t="s">
        <v>35</v>
      </c>
      <c r="BI229" s="1506" t="s">
        <v>35</v>
      </c>
      <c r="BJ229" s="1506" t="s">
        <v>35</v>
      </c>
      <c r="BK229" s="1506" t="s">
        <v>35</v>
      </c>
      <c r="BL229" s="1526" t="s">
        <v>35</v>
      </c>
      <c r="BM229" s="1546" t="s">
        <v>35</v>
      </c>
      <c r="BN229" s="1506" t="s">
        <v>35</v>
      </c>
      <c r="BO229" s="1506" t="s">
        <v>35</v>
      </c>
      <c r="BP229" s="1506" t="s">
        <v>35</v>
      </c>
      <c r="BQ229" s="1526" t="s">
        <v>35</v>
      </c>
      <c r="BR229" s="1546" t="s">
        <v>35</v>
      </c>
      <c r="BS229" s="1980" t="s">
        <v>35</v>
      </c>
      <c r="BT229" s="2027"/>
      <c r="BU229" s="2027"/>
      <c r="BV229" s="2027"/>
      <c r="BW229" s="2027"/>
      <c r="BX229" s="2027"/>
      <c r="BY229" s="1891"/>
      <c r="BZ229" s="1891"/>
      <c r="CA229" s="1891"/>
      <c r="CB229" s="1891"/>
      <c r="CC229" s="1891"/>
      <c r="CD229" s="1891"/>
      <c r="CE229" s="1891"/>
      <c r="CF229" s="1891"/>
      <c r="CG229" s="1891"/>
      <c r="CH229" s="1891"/>
      <c r="CI229" s="1891"/>
      <c r="CJ229" s="1891"/>
      <c r="CK229" s="1891"/>
      <c r="CL229" s="1891"/>
      <c r="CM229" s="1891"/>
      <c r="CN229" s="1891"/>
      <c r="CO229" s="1891"/>
      <c r="CP229" s="1891"/>
      <c r="CQ229" s="1891"/>
      <c r="CR229" s="1891"/>
      <c r="CS229" s="1891"/>
      <c r="CT229" s="1891"/>
      <c r="CU229" s="1891"/>
      <c r="CV229" s="1891"/>
      <c r="CW229" s="1891"/>
      <c r="CX229" s="1891"/>
      <c r="CY229" s="1891"/>
      <c r="CZ229" s="1891"/>
    </row>
    <row r="230" spans="1:104" s="807" customFormat="1" ht="15" customHeight="1" x14ac:dyDescent="0.2">
      <c r="A230" s="1644"/>
      <c r="B230" s="1782"/>
      <c r="C230" s="1340"/>
      <c r="D230" s="1341"/>
      <c r="E230" s="1341"/>
      <c r="F230" s="1341"/>
      <c r="G230" s="1342"/>
      <c r="H230" s="1343"/>
      <c r="I230" s="1341"/>
      <c r="J230" s="1341"/>
      <c r="K230" s="1341"/>
      <c r="L230" s="1344"/>
      <c r="M230" s="1340"/>
      <c r="N230" s="1341"/>
      <c r="O230" s="1341"/>
      <c r="P230" s="1341"/>
      <c r="Q230" s="1342"/>
      <c r="R230" s="1343"/>
      <c r="S230" s="1344"/>
      <c r="T230" s="962"/>
      <c r="U230" s="962"/>
      <c r="V230" s="962"/>
      <c r="W230" s="962"/>
      <c r="X230" s="962"/>
      <c r="Y230" s="962"/>
      <c r="Z230" s="962"/>
      <c r="AA230" s="962"/>
      <c r="AB230" s="962"/>
      <c r="AC230" s="962"/>
      <c r="AD230" s="962"/>
      <c r="AE230" s="962"/>
      <c r="AF230" s="962"/>
      <c r="AG230" s="962"/>
      <c r="AH230" s="962"/>
      <c r="AI230" s="962"/>
      <c r="AJ230" s="962"/>
      <c r="AK230" s="962"/>
      <c r="AL230" s="962"/>
      <c r="AM230" s="962"/>
      <c r="AN230" s="962"/>
      <c r="AO230" s="962"/>
      <c r="AP230" s="962"/>
      <c r="AQ230" s="962"/>
      <c r="AR230" s="962"/>
      <c r="AS230" s="962"/>
      <c r="AT230" s="962"/>
      <c r="AU230" s="962"/>
      <c r="AV230" s="962"/>
      <c r="AW230" s="962"/>
      <c r="AX230" s="962"/>
      <c r="AY230" s="962"/>
      <c r="AZ230" s="240"/>
      <c r="BA230" s="2425"/>
      <c r="BB230" s="175" t="s">
        <v>94</v>
      </c>
      <c r="BC230" s="1487" t="s">
        <v>35</v>
      </c>
      <c r="BD230" s="1506" t="s">
        <v>35</v>
      </c>
      <c r="BE230" s="1506" t="s">
        <v>35</v>
      </c>
      <c r="BF230" s="1506" t="s">
        <v>35</v>
      </c>
      <c r="BG230" s="1526" t="s">
        <v>35</v>
      </c>
      <c r="BH230" s="1546" t="s">
        <v>35</v>
      </c>
      <c r="BI230" s="1506" t="s">
        <v>35</v>
      </c>
      <c r="BJ230" s="1506" t="s">
        <v>35</v>
      </c>
      <c r="BK230" s="1506" t="s">
        <v>35</v>
      </c>
      <c r="BL230" s="1526" t="s">
        <v>35</v>
      </c>
      <c r="BM230" s="1546" t="s">
        <v>35</v>
      </c>
      <c r="BN230" s="1506" t="s">
        <v>35</v>
      </c>
      <c r="BO230" s="1506" t="s">
        <v>35</v>
      </c>
      <c r="BP230" s="1506" t="s">
        <v>35</v>
      </c>
      <c r="BQ230" s="1526" t="s">
        <v>35</v>
      </c>
      <c r="BR230" s="1546" t="s">
        <v>35</v>
      </c>
      <c r="BS230" s="1980" t="s">
        <v>35</v>
      </c>
      <c r="BT230" s="2027"/>
      <c r="BU230" s="2027"/>
      <c r="BV230" s="2027"/>
      <c r="BW230" s="2027"/>
      <c r="BX230" s="2027"/>
      <c r="BY230" s="1891"/>
      <c r="BZ230" s="1891"/>
      <c r="CA230" s="1891"/>
      <c r="CB230" s="1891"/>
      <c r="CC230" s="1891"/>
      <c r="CD230" s="1891"/>
      <c r="CE230" s="1891"/>
      <c r="CF230" s="1891"/>
      <c r="CG230" s="1891"/>
      <c r="CH230" s="1891"/>
      <c r="CI230" s="1891"/>
      <c r="CJ230" s="1891"/>
      <c r="CK230" s="1891"/>
      <c r="CL230" s="1891"/>
      <c r="CM230" s="1891"/>
      <c r="CN230" s="1891"/>
      <c r="CO230" s="1891"/>
      <c r="CP230" s="1891"/>
      <c r="CQ230" s="1891"/>
      <c r="CR230" s="1891"/>
      <c r="CS230" s="1891"/>
      <c r="CT230" s="1891"/>
      <c r="CU230" s="1891"/>
      <c r="CV230" s="1891"/>
      <c r="CW230" s="1891"/>
      <c r="CX230" s="1891"/>
      <c r="CY230" s="1891"/>
      <c r="CZ230" s="1891"/>
    </row>
    <row r="231" spans="1:104" s="807" customFormat="1" ht="15" customHeight="1" x14ac:dyDescent="0.2">
      <c r="A231" s="1142"/>
      <c r="B231" s="1160"/>
      <c r="C231" s="1064"/>
      <c r="D231" s="1065"/>
      <c r="E231" s="1065"/>
      <c r="F231" s="1065"/>
      <c r="G231" s="1122"/>
      <c r="H231" s="1107"/>
      <c r="I231" s="1065"/>
      <c r="J231" s="1065"/>
      <c r="K231" s="1065"/>
      <c r="L231" s="1078"/>
      <c r="M231" s="1092"/>
      <c r="N231" s="1065"/>
      <c r="O231" s="1065"/>
      <c r="P231" s="1065"/>
      <c r="Q231" s="1122"/>
      <c r="R231" s="1107"/>
      <c r="S231" s="1946"/>
      <c r="T231" s="962"/>
      <c r="U231" s="962"/>
      <c r="V231" s="962"/>
      <c r="W231" s="962"/>
      <c r="X231" s="962"/>
      <c r="Y231" s="962"/>
      <c r="Z231" s="962"/>
      <c r="AA231" s="962"/>
      <c r="AB231" s="962"/>
      <c r="AC231" s="962"/>
      <c r="AD231" s="962"/>
      <c r="AE231" s="962"/>
      <c r="AF231" s="962"/>
      <c r="AG231" s="962"/>
      <c r="AH231" s="962"/>
      <c r="AI231" s="962"/>
      <c r="AJ231" s="962"/>
      <c r="AK231" s="962"/>
      <c r="AL231" s="962"/>
      <c r="AM231" s="962"/>
      <c r="AN231" s="962"/>
      <c r="AO231" s="962"/>
      <c r="AP231" s="962"/>
      <c r="AQ231" s="962"/>
      <c r="AR231" s="962"/>
      <c r="AS231" s="962"/>
      <c r="AT231" s="962"/>
      <c r="AU231" s="962"/>
      <c r="AV231" s="962"/>
      <c r="AW231" s="962"/>
      <c r="AX231" s="962"/>
      <c r="AY231" s="962"/>
      <c r="AZ231" s="240"/>
      <c r="BA231" s="809"/>
      <c r="BB231" s="175"/>
      <c r="BC231" s="517"/>
      <c r="BD231" s="447"/>
      <c r="BE231" s="447"/>
      <c r="BF231" s="447"/>
      <c r="BG231" s="518"/>
      <c r="BH231" s="526"/>
      <c r="BI231" s="447"/>
      <c r="BJ231" s="447"/>
      <c r="BK231" s="447"/>
      <c r="BL231" s="518"/>
      <c r="BM231" s="526"/>
      <c r="BN231" s="447"/>
      <c r="BO231" s="447"/>
      <c r="BP231" s="447"/>
      <c r="BQ231" s="518"/>
      <c r="BR231" s="526"/>
      <c r="BS231" s="1981"/>
      <c r="BT231" s="2028"/>
      <c r="BU231" s="2028"/>
      <c r="BV231" s="2028"/>
      <c r="BW231" s="2028"/>
      <c r="BX231" s="2028"/>
      <c r="BY231" s="1892"/>
      <c r="BZ231" s="1892"/>
      <c r="CA231" s="1892"/>
      <c r="CB231" s="1892"/>
      <c r="CC231" s="1892"/>
      <c r="CD231" s="1892"/>
      <c r="CE231" s="1892"/>
      <c r="CF231" s="1892"/>
      <c r="CG231" s="1892"/>
      <c r="CH231" s="1892"/>
      <c r="CI231" s="1892"/>
      <c r="CJ231" s="1892"/>
      <c r="CK231" s="1892"/>
      <c r="CL231" s="1892"/>
      <c r="CM231" s="1892"/>
      <c r="CN231" s="1892"/>
      <c r="CO231" s="1892"/>
      <c r="CP231" s="1892"/>
      <c r="CQ231" s="1892"/>
      <c r="CR231" s="1892"/>
      <c r="CS231" s="1892"/>
      <c r="CT231" s="1892"/>
      <c r="CU231" s="1892"/>
      <c r="CV231" s="1892"/>
      <c r="CW231" s="1892"/>
      <c r="CX231" s="1892"/>
      <c r="CY231" s="1892"/>
      <c r="CZ231" s="1892"/>
    </row>
    <row r="232" spans="1:104" s="807" customFormat="1" ht="15" customHeight="1" x14ac:dyDescent="0.2">
      <c r="A232" s="1143"/>
      <c r="B232" s="1161"/>
      <c r="C232" s="1067"/>
      <c r="D232" s="1068"/>
      <c r="E232" s="1068"/>
      <c r="F232" s="1068"/>
      <c r="G232" s="1123"/>
      <c r="H232" s="1108"/>
      <c r="I232" s="1068"/>
      <c r="J232" s="1068"/>
      <c r="K232" s="1068"/>
      <c r="L232" s="1079"/>
      <c r="M232" s="1093"/>
      <c r="N232" s="1068"/>
      <c r="O232" s="1068"/>
      <c r="P232" s="1068"/>
      <c r="Q232" s="1123"/>
      <c r="R232" s="1108"/>
      <c r="S232" s="1947"/>
      <c r="T232" s="962"/>
      <c r="U232" s="962"/>
      <c r="V232" s="962"/>
      <c r="W232" s="962"/>
      <c r="X232" s="962"/>
      <c r="Y232" s="962"/>
      <c r="Z232" s="962"/>
      <c r="AA232" s="962"/>
      <c r="AB232" s="962"/>
      <c r="AC232" s="962"/>
      <c r="AD232" s="962"/>
      <c r="AE232" s="962"/>
      <c r="AF232" s="962"/>
      <c r="AG232" s="962"/>
      <c r="AH232" s="962"/>
      <c r="AI232" s="962"/>
      <c r="AJ232" s="962"/>
      <c r="AK232" s="962"/>
      <c r="AL232" s="962"/>
      <c r="AM232" s="962"/>
      <c r="AN232" s="962"/>
      <c r="AO232" s="962"/>
      <c r="AP232" s="962"/>
      <c r="AQ232" s="962"/>
      <c r="AR232" s="962"/>
      <c r="AS232" s="962"/>
      <c r="AT232" s="962"/>
      <c r="AU232" s="962"/>
      <c r="AV232" s="962"/>
      <c r="AW232" s="962"/>
      <c r="AX232" s="962"/>
      <c r="AY232" s="962"/>
      <c r="AZ232" s="240"/>
      <c r="BA232" s="804"/>
      <c r="BB232" s="175"/>
      <c r="BC232" s="517"/>
      <c r="BD232" s="447"/>
      <c r="BE232" s="447"/>
      <c r="BF232" s="447"/>
      <c r="BG232" s="518"/>
      <c r="BH232" s="526"/>
      <c r="BI232" s="447"/>
      <c r="BJ232" s="447"/>
      <c r="BK232" s="447"/>
      <c r="BL232" s="518"/>
      <c r="BM232" s="526"/>
      <c r="BN232" s="447"/>
      <c r="BO232" s="447"/>
      <c r="BP232" s="447"/>
      <c r="BQ232" s="518"/>
      <c r="BR232" s="526"/>
      <c r="BS232" s="1981"/>
      <c r="BT232" s="2028"/>
      <c r="BU232" s="2028"/>
      <c r="BV232" s="2028"/>
      <c r="BW232" s="2028"/>
      <c r="BX232" s="2028"/>
      <c r="BY232" s="1892"/>
      <c r="BZ232" s="1892"/>
      <c r="CA232" s="1892"/>
      <c r="CB232" s="1892"/>
      <c r="CC232" s="1892"/>
      <c r="CD232" s="1892"/>
      <c r="CE232" s="1892"/>
      <c r="CF232" s="1892"/>
      <c r="CG232" s="1892"/>
      <c r="CH232" s="1892"/>
      <c r="CI232" s="1892"/>
      <c r="CJ232" s="1892"/>
      <c r="CK232" s="1892"/>
      <c r="CL232" s="1892"/>
      <c r="CM232" s="1892"/>
      <c r="CN232" s="1892"/>
      <c r="CO232" s="1892"/>
      <c r="CP232" s="1892"/>
      <c r="CQ232" s="1892"/>
      <c r="CR232" s="1892"/>
      <c r="CS232" s="1892"/>
      <c r="CT232" s="1892"/>
      <c r="CU232" s="1892"/>
      <c r="CV232" s="1892"/>
      <c r="CW232" s="1892"/>
      <c r="CX232" s="1892"/>
      <c r="CY232" s="1892"/>
      <c r="CZ232" s="1892"/>
    </row>
    <row r="233" spans="1:104" s="807" customFormat="1" ht="15" customHeight="1" x14ac:dyDescent="0.2">
      <c r="A233" s="1144"/>
      <c r="B233" s="1162"/>
      <c r="C233" s="1357"/>
      <c r="D233" s="1358"/>
      <c r="E233" s="1358"/>
      <c r="F233" s="1358"/>
      <c r="G233" s="1359"/>
      <c r="H233" s="1360"/>
      <c r="I233" s="1358"/>
      <c r="J233" s="1358"/>
      <c r="K233" s="1358"/>
      <c r="L233" s="1361"/>
      <c r="M233" s="1362"/>
      <c r="N233" s="1358"/>
      <c r="O233" s="1358"/>
      <c r="P233" s="1358"/>
      <c r="Q233" s="1359"/>
      <c r="R233" s="1360"/>
      <c r="S233" s="1948"/>
      <c r="T233" s="962"/>
      <c r="U233" s="962"/>
      <c r="V233" s="962"/>
      <c r="W233" s="962"/>
      <c r="X233" s="962"/>
      <c r="Y233" s="962"/>
      <c r="Z233" s="962"/>
      <c r="AA233" s="962"/>
      <c r="AB233" s="962"/>
      <c r="AC233" s="962"/>
      <c r="AD233" s="962"/>
      <c r="AE233" s="962"/>
      <c r="AF233" s="962"/>
      <c r="AG233" s="962"/>
      <c r="AH233" s="962"/>
      <c r="AI233" s="962"/>
      <c r="AJ233" s="962"/>
      <c r="AK233" s="962"/>
      <c r="AL233" s="962"/>
      <c r="AM233" s="962"/>
      <c r="AN233" s="962"/>
      <c r="AO233" s="962"/>
      <c r="AP233" s="962"/>
      <c r="AQ233" s="962"/>
      <c r="AR233" s="962"/>
      <c r="AS233" s="962"/>
      <c r="AT233" s="962"/>
      <c r="AU233" s="962"/>
      <c r="AV233" s="962"/>
      <c r="AW233" s="962"/>
      <c r="AX233" s="962"/>
      <c r="AY233" s="962"/>
      <c r="AZ233" s="240"/>
      <c r="BA233" s="804"/>
      <c r="BB233" s="175"/>
      <c r="BC233" s="517"/>
      <c r="BD233" s="447"/>
      <c r="BE233" s="447"/>
      <c r="BF233" s="447"/>
      <c r="BG233" s="518"/>
      <c r="BH233" s="526"/>
      <c r="BI233" s="447"/>
      <c r="BJ233" s="447"/>
      <c r="BK233" s="447"/>
      <c r="BL233" s="518"/>
      <c r="BM233" s="526"/>
      <c r="BN233" s="447"/>
      <c r="BO233" s="447"/>
      <c r="BP233" s="447"/>
      <c r="BQ233" s="518"/>
      <c r="BR233" s="526"/>
      <c r="BS233" s="1981"/>
      <c r="BT233" s="2028"/>
      <c r="BU233" s="2028"/>
      <c r="BV233" s="2028"/>
      <c r="BW233" s="2028"/>
      <c r="BX233" s="2028"/>
      <c r="BY233" s="1892"/>
      <c r="BZ233" s="1892"/>
      <c r="CA233" s="1892"/>
      <c r="CB233" s="1892"/>
      <c r="CC233" s="1892"/>
      <c r="CD233" s="1892"/>
      <c r="CE233" s="1892"/>
      <c r="CF233" s="1892"/>
      <c r="CG233" s="1892"/>
      <c r="CH233" s="1892"/>
      <c r="CI233" s="1892"/>
      <c r="CJ233" s="1892"/>
      <c r="CK233" s="1892"/>
      <c r="CL233" s="1892"/>
      <c r="CM233" s="1892"/>
      <c r="CN233" s="1892"/>
      <c r="CO233" s="1892"/>
      <c r="CP233" s="1892"/>
      <c r="CQ233" s="1892"/>
      <c r="CR233" s="1892"/>
      <c r="CS233" s="1892"/>
      <c r="CT233" s="1892"/>
      <c r="CU233" s="1892"/>
      <c r="CV233" s="1892"/>
      <c r="CW233" s="1892"/>
      <c r="CX233" s="1892"/>
      <c r="CY233" s="1892"/>
      <c r="CZ233" s="1892"/>
    </row>
    <row r="234" spans="1:104" s="807" customFormat="1" ht="15" customHeight="1" x14ac:dyDescent="0.2">
      <c r="A234" s="1145"/>
      <c r="B234" s="1163"/>
      <c r="C234" s="1364"/>
      <c r="D234" s="1365"/>
      <c r="E234" s="1365"/>
      <c r="F234" s="1365"/>
      <c r="G234" s="1366"/>
      <c r="H234" s="1367"/>
      <c r="I234" s="1365"/>
      <c r="J234" s="1365"/>
      <c r="K234" s="1365"/>
      <c r="L234" s="1368"/>
      <c r="M234" s="1369"/>
      <c r="N234" s="1365"/>
      <c r="O234" s="1365"/>
      <c r="P234" s="1365"/>
      <c r="Q234" s="1366"/>
      <c r="R234" s="1367"/>
      <c r="S234" s="1949"/>
      <c r="T234" s="962"/>
      <c r="U234" s="962"/>
      <c r="V234" s="962"/>
      <c r="W234" s="962"/>
      <c r="X234" s="962"/>
      <c r="Y234" s="962"/>
      <c r="Z234" s="962"/>
      <c r="AA234" s="962"/>
      <c r="AB234" s="962"/>
      <c r="AC234" s="962"/>
      <c r="AD234" s="962"/>
      <c r="AE234" s="962"/>
      <c r="AF234" s="962"/>
      <c r="AG234" s="962"/>
      <c r="AH234" s="962"/>
      <c r="AI234" s="962"/>
      <c r="AJ234" s="962"/>
      <c r="AK234" s="962"/>
      <c r="AL234" s="962"/>
      <c r="AM234" s="962"/>
      <c r="AN234" s="962"/>
      <c r="AO234" s="962"/>
      <c r="AP234" s="962"/>
      <c r="AQ234" s="962"/>
      <c r="AR234" s="962"/>
      <c r="AS234" s="962"/>
      <c r="AT234" s="962"/>
      <c r="AU234" s="962"/>
      <c r="AV234" s="962"/>
      <c r="AW234" s="962"/>
      <c r="AX234" s="962"/>
      <c r="AY234" s="962"/>
      <c r="AZ234" s="240"/>
      <c r="BA234" s="804"/>
      <c r="BB234" s="175"/>
      <c r="BC234" s="517"/>
      <c r="BD234" s="447"/>
      <c r="BE234" s="447"/>
      <c r="BF234" s="447"/>
      <c r="BG234" s="518"/>
      <c r="BH234" s="526"/>
      <c r="BI234" s="447"/>
      <c r="BJ234" s="447"/>
      <c r="BK234" s="447"/>
      <c r="BL234" s="518"/>
      <c r="BM234" s="526"/>
      <c r="BN234" s="447"/>
      <c r="BO234" s="447"/>
      <c r="BP234" s="447"/>
      <c r="BQ234" s="518"/>
      <c r="BR234" s="526"/>
      <c r="BS234" s="1981"/>
      <c r="BT234" s="2028"/>
      <c r="BU234" s="2028"/>
      <c r="BV234" s="2028"/>
      <c r="BW234" s="2028"/>
      <c r="BX234" s="2028"/>
      <c r="BY234" s="1892"/>
      <c r="BZ234" s="1892"/>
      <c r="CA234" s="1892"/>
      <c r="CB234" s="1892"/>
      <c r="CC234" s="1892"/>
      <c r="CD234" s="1892"/>
      <c r="CE234" s="1892"/>
      <c r="CF234" s="1892"/>
      <c r="CG234" s="1892"/>
      <c r="CH234" s="1892"/>
      <c r="CI234" s="1892"/>
      <c r="CJ234" s="1892"/>
      <c r="CK234" s="1892"/>
      <c r="CL234" s="1892"/>
      <c r="CM234" s="1892"/>
      <c r="CN234" s="1892"/>
      <c r="CO234" s="1892"/>
      <c r="CP234" s="1892"/>
      <c r="CQ234" s="1892"/>
      <c r="CR234" s="1892"/>
      <c r="CS234" s="1892"/>
      <c r="CT234" s="1892"/>
      <c r="CU234" s="1892"/>
      <c r="CV234" s="1892"/>
      <c r="CW234" s="1892"/>
      <c r="CX234" s="1892"/>
      <c r="CY234" s="1892"/>
      <c r="CZ234" s="1892"/>
    </row>
    <row r="235" spans="1:104" s="807" customFormat="1" ht="15" customHeight="1" x14ac:dyDescent="0.2">
      <c r="A235" s="1145"/>
      <c r="B235" s="1163"/>
      <c r="C235" s="1364"/>
      <c r="D235" s="1365"/>
      <c r="E235" s="1365"/>
      <c r="F235" s="1365"/>
      <c r="G235" s="1366"/>
      <c r="H235" s="1367"/>
      <c r="I235" s="1365"/>
      <c r="J235" s="1365"/>
      <c r="K235" s="1365"/>
      <c r="L235" s="1368"/>
      <c r="M235" s="1369"/>
      <c r="N235" s="1365"/>
      <c r="O235" s="1365"/>
      <c r="P235" s="1365"/>
      <c r="Q235" s="1366"/>
      <c r="R235" s="1367"/>
      <c r="S235" s="1949"/>
      <c r="T235" s="962"/>
      <c r="U235" s="962"/>
      <c r="V235" s="962"/>
      <c r="W235" s="962"/>
      <c r="X235" s="962"/>
      <c r="Y235" s="962"/>
      <c r="Z235" s="962"/>
      <c r="AA235" s="962"/>
      <c r="AB235" s="962"/>
      <c r="AC235" s="962"/>
      <c r="AD235" s="962"/>
      <c r="AE235" s="962"/>
      <c r="AF235" s="962"/>
      <c r="AG235" s="962"/>
      <c r="AH235" s="962"/>
      <c r="AI235" s="962"/>
      <c r="AJ235" s="962"/>
      <c r="AK235" s="962"/>
      <c r="AL235" s="962"/>
      <c r="AM235" s="962"/>
      <c r="AN235" s="962"/>
      <c r="AO235" s="962"/>
      <c r="AP235" s="962"/>
      <c r="AQ235" s="962"/>
      <c r="AR235" s="962"/>
      <c r="AS235" s="962"/>
      <c r="AT235" s="962"/>
      <c r="AU235" s="962"/>
      <c r="AV235" s="962"/>
      <c r="AW235" s="962"/>
      <c r="AX235" s="962"/>
      <c r="AY235" s="962"/>
      <c r="AZ235" s="240"/>
      <c r="BA235" s="804"/>
      <c r="BB235" s="175"/>
      <c r="BC235" s="517"/>
      <c r="BD235" s="447"/>
      <c r="BE235" s="447"/>
      <c r="BF235" s="447"/>
      <c r="BG235" s="518"/>
      <c r="BH235" s="526"/>
      <c r="BI235" s="447"/>
      <c r="BJ235" s="447"/>
      <c r="BK235" s="447"/>
      <c r="BL235" s="518"/>
      <c r="BM235" s="526"/>
      <c r="BN235" s="447"/>
      <c r="BO235" s="447"/>
      <c r="BP235" s="447"/>
      <c r="BQ235" s="518"/>
      <c r="BR235" s="526"/>
      <c r="BS235" s="1981"/>
      <c r="BT235" s="2028"/>
      <c r="BU235" s="2028"/>
      <c r="BV235" s="2028"/>
      <c r="BW235" s="2028"/>
      <c r="BX235" s="2028"/>
      <c r="BY235" s="1892"/>
      <c r="BZ235" s="1892"/>
      <c r="CA235" s="1892"/>
      <c r="CB235" s="1892"/>
      <c r="CC235" s="1892"/>
      <c r="CD235" s="1892"/>
      <c r="CE235" s="1892"/>
      <c r="CF235" s="1892"/>
      <c r="CG235" s="1892"/>
      <c r="CH235" s="1892"/>
      <c r="CI235" s="1892"/>
      <c r="CJ235" s="1892"/>
      <c r="CK235" s="1892"/>
      <c r="CL235" s="1892"/>
      <c r="CM235" s="1892"/>
      <c r="CN235" s="1892"/>
      <c r="CO235" s="1892"/>
      <c r="CP235" s="1892"/>
      <c r="CQ235" s="1892"/>
      <c r="CR235" s="1892"/>
      <c r="CS235" s="1892"/>
      <c r="CT235" s="1892"/>
      <c r="CU235" s="1892"/>
      <c r="CV235" s="1892"/>
      <c r="CW235" s="1892"/>
      <c r="CX235" s="1892"/>
      <c r="CY235" s="1892"/>
      <c r="CZ235" s="1892"/>
    </row>
    <row r="236" spans="1:104" s="807" customFormat="1" ht="15" customHeight="1" x14ac:dyDescent="0.2">
      <c r="A236" s="1145"/>
      <c r="B236" s="1163"/>
      <c r="C236" s="1364"/>
      <c r="D236" s="1365"/>
      <c r="E236" s="1365"/>
      <c r="F236" s="1365"/>
      <c r="G236" s="1366"/>
      <c r="H236" s="1367"/>
      <c r="I236" s="1365"/>
      <c r="J236" s="1365"/>
      <c r="K236" s="1365"/>
      <c r="L236" s="1368"/>
      <c r="M236" s="1369"/>
      <c r="N236" s="1365"/>
      <c r="O236" s="1365"/>
      <c r="P236" s="1365"/>
      <c r="Q236" s="1366"/>
      <c r="R236" s="1367"/>
      <c r="S236" s="1949"/>
      <c r="T236" s="962"/>
      <c r="U236" s="962"/>
      <c r="V236" s="962"/>
      <c r="W236" s="962"/>
      <c r="X236" s="962"/>
      <c r="Y236" s="962"/>
      <c r="Z236" s="962"/>
      <c r="AA236" s="962"/>
      <c r="AB236" s="962"/>
      <c r="AC236" s="962"/>
      <c r="AD236" s="962"/>
      <c r="AE236" s="962"/>
      <c r="AF236" s="962"/>
      <c r="AG236" s="962"/>
      <c r="AH236" s="962"/>
      <c r="AI236" s="962"/>
      <c r="AJ236" s="962"/>
      <c r="AK236" s="962"/>
      <c r="AL236" s="962"/>
      <c r="AM236" s="962"/>
      <c r="AN236" s="962"/>
      <c r="AO236" s="962"/>
      <c r="AP236" s="962"/>
      <c r="AQ236" s="962"/>
      <c r="AR236" s="962"/>
      <c r="AS236" s="962"/>
      <c r="AT236" s="962"/>
      <c r="AU236" s="962"/>
      <c r="AV236" s="962"/>
      <c r="AW236" s="962"/>
      <c r="AX236" s="962"/>
      <c r="AY236" s="962"/>
      <c r="AZ236" s="240"/>
      <c r="BA236" s="804"/>
      <c r="BB236" s="175"/>
      <c r="BC236" s="517"/>
      <c r="BD236" s="447"/>
      <c r="BE236" s="447"/>
      <c r="BF236" s="447"/>
      <c r="BG236" s="518"/>
      <c r="BH236" s="526"/>
      <c r="BI236" s="447"/>
      <c r="BJ236" s="447"/>
      <c r="BK236" s="447"/>
      <c r="BL236" s="518"/>
      <c r="BM236" s="526"/>
      <c r="BN236" s="447"/>
      <c r="BO236" s="447"/>
      <c r="BP236" s="447"/>
      <c r="BQ236" s="518"/>
      <c r="BR236" s="526"/>
      <c r="BS236" s="1981"/>
      <c r="BT236" s="2028"/>
      <c r="BU236" s="2028"/>
      <c r="BV236" s="2028"/>
      <c r="BW236" s="2028"/>
      <c r="BX236" s="2028"/>
      <c r="BY236" s="1892"/>
      <c r="BZ236" s="1892"/>
      <c r="CA236" s="1892"/>
      <c r="CB236" s="1892"/>
      <c r="CC236" s="1892"/>
      <c r="CD236" s="1892"/>
      <c r="CE236" s="1892"/>
      <c r="CF236" s="1892"/>
      <c r="CG236" s="1892"/>
      <c r="CH236" s="1892"/>
      <c r="CI236" s="1892"/>
      <c r="CJ236" s="1892"/>
      <c r="CK236" s="1892"/>
      <c r="CL236" s="1892"/>
      <c r="CM236" s="1892"/>
      <c r="CN236" s="1892"/>
      <c r="CO236" s="1892"/>
      <c r="CP236" s="1892"/>
      <c r="CQ236" s="1892"/>
      <c r="CR236" s="1892"/>
      <c r="CS236" s="1892"/>
      <c r="CT236" s="1892"/>
      <c r="CU236" s="1892"/>
      <c r="CV236" s="1892"/>
      <c r="CW236" s="1892"/>
      <c r="CX236" s="1892"/>
      <c r="CY236" s="1892"/>
      <c r="CZ236" s="1892"/>
    </row>
    <row r="237" spans="1:104" s="807" customFormat="1" ht="15" customHeight="1" x14ac:dyDescent="0.2">
      <c r="A237" s="1145"/>
      <c r="B237" s="1163"/>
      <c r="C237" s="1364"/>
      <c r="D237" s="1365"/>
      <c r="E237" s="1365"/>
      <c r="F237" s="1365"/>
      <c r="G237" s="1366"/>
      <c r="H237" s="1367"/>
      <c r="I237" s="1365"/>
      <c r="J237" s="1365"/>
      <c r="K237" s="1365"/>
      <c r="L237" s="1368"/>
      <c r="M237" s="1369"/>
      <c r="N237" s="1365"/>
      <c r="O237" s="1365"/>
      <c r="P237" s="1365"/>
      <c r="Q237" s="1366"/>
      <c r="R237" s="1367"/>
      <c r="S237" s="1949"/>
      <c r="T237" s="962"/>
      <c r="U237" s="962"/>
      <c r="V237" s="962"/>
      <c r="W237" s="962"/>
      <c r="X237" s="962"/>
      <c r="Y237" s="962"/>
      <c r="Z237" s="962"/>
      <c r="AA237" s="962"/>
      <c r="AB237" s="962"/>
      <c r="AC237" s="962"/>
      <c r="AD237" s="962"/>
      <c r="AE237" s="962"/>
      <c r="AF237" s="962"/>
      <c r="AG237" s="962"/>
      <c r="AH237" s="962"/>
      <c r="AI237" s="962"/>
      <c r="AJ237" s="962"/>
      <c r="AK237" s="962"/>
      <c r="AL237" s="962"/>
      <c r="AM237" s="962"/>
      <c r="AN237" s="962"/>
      <c r="AO237" s="962"/>
      <c r="AP237" s="962"/>
      <c r="AQ237" s="962"/>
      <c r="AR237" s="962"/>
      <c r="AS237" s="962"/>
      <c r="AT237" s="962"/>
      <c r="AU237" s="962"/>
      <c r="AV237" s="962"/>
      <c r="AW237" s="962"/>
      <c r="AX237" s="962"/>
      <c r="AY237" s="962"/>
      <c r="AZ237" s="240"/>
      <c r="BA237" s="804"/>
      <c r="BB237" s="175"/>
      <c r="BC237" s="517"/>
      <c r="BD237" s="447"/>
      <c r="BE237" s="447"/>
      <c r="BF237" s="447"/>
      <c r="BG237" s="518"/>
      <c r="BH237" s="526"/>
      <c r="BI237" s="447"/>
      <c r="BJ237" s="447"/>
      <c r="BK237" s="447"/>
      <c r="BL237" s="518"/>
      <c r="BM237" s="526"/>
      <c r="BN237" s="447"/>
      <c r="BO237" s="447"/>
      <c r="BP237" s="447"/>
      <c r="BQ237" s="518"/>
      <c r="BR237" s="526"/>
      <c r="BS237" s="1981"/>
      <c r="BT237" s="2028"/>
      <c r="BU237" s="2028"/>
      <c r="BV237" s="2028"/>
      <c r="BW237" s="2028"/>
      <c r="BX237" s="2028"/>
      <c r="BY237" s="1892"/>
      <c r="BZ237" s="1892"/>
      <c r="CA237" s="1892"/>
      <c r="CB237" s="1892"/>
      <c r="CC237" s="1892"/>
      <c r="CD237" s="1892"/>
      <c r="CE237" s="1892"/>
      <c r="CF237" s="1892"/>
      <c r="CG237" s="1892"/>
      <c r="CH237" s="1892"/>
      <c r="CI237" s="1892"/>
      <c r="CJ237" s="1892"/>
      <c r="CK237" s="1892"/>
      <c r="CL237" s="1892"/>
      <c r="CM237" s="1892"/>
      <c r="CN237" s="1892"/>
      <c r="CO237" s="1892"/>
      <c r="CP237" s="1892"/>
      <c r="CQ237" s="1892"/>
      <c r="CR237" s="1892"/>
      <c r="CS237" s="1892"/>
      <c r="CT237" s="1892"/>
      <c r="CU237" s="1892"/>
      <c r="CV237" s="1892"/>
      <c r="CW237" s="1892"/>
      <c r="CX237" s="1892"/>
      <c r="CY237" s="1892"/>
      <c r="CZ237" s="1892"/>
    </row>
    <row r="238" spans="1:104" s="807" customFormat="1" ht="15" customHeight="1" x14ac:dyDescent="0.2">
      <c r="A238" s="1145"/>
      <c r="B238" s="1163"/>
      <c r="C238" s="1364"/>
      <c r="D238" s="1365"/>
      <c r="E238" s="1365"/>
      <c r="F238" s="1365"/>
      <c r="G238" s="1366"/>
      <c r="H238" s="1367"/>
      <c r="I238" s="1365"/>
      <c r="J238" s="1365"/>
      <c r="K238" s="1365"/>
      <c r="L238" s="1368"/>
      <c r="M238" s="1369"/>
      <c r="N238" s="1365"/>
      <c r="O238" s="1365"/>
      <c r="P238" s="1365"/>
      <c r="Q238" s="1366"/>
      <c r="R238" s="1367"/>
      <c r="S238" s="1949"/>
      <c r="T238" s="962"/>
      <c r="U238" s="962"/>
      <c r="V238" s="962"/>
      <c r="W238" s="962"/>
      <c r="X238" s="962"/>
      <c r="Y238" s="962"/>
      <c r="Z238" s="962"/>
      <c r="AA238" s="962"/>
      <c r="AB238" s="962"/>
      <c r="AC238" s="962"/>
      <c r="AD238" s="962"/>
      <c r="AE238" s="962"/>
      <c r="AF238" s="962"/>
      <c r="AG238" s="962"/>
      <c r="AH238" s="962"/>
      <c r="AI238" s="962"/>
      <c r="AJ238" s="962"/>
      <c r="AK238" s="962"/>
      <c r="AL238" s="962"/>
      <c r="AM238" s="962"/>
      <c r="AN238" s="962"/>
      <c r="AO238" s="962"/>
      <c r="AP238" s="962"/>
      <c r="AQ238" s="962"/>
      <c r="AR238" s="962"/>
      <c r="AS238" s="962"/>
      <c r="AT238" s="962"/>
      <c r="AU238" s="962"/>
      <c r="AV238" s="962"/>
      <c r="AW238" s="962"/>
      <c r="AX238" s="962"/>
      <c r="AY238" s="962"/>
      <c r="AZ238" s="240"/>
      <c r="BA238" s="804"/>
      <c r="BB238" s="175"/>
      <c r="BC238" s="517"/>
      <c r="BD238" s="447"/>
      <c r="BE238" s="447"/>
      <c r="BF238" s="447"/>
      <c r="BG238" s="518"/>
      <c r="BH238" s="526"/>
      <c r="BI238" s="447"/>
      <c r="BJ238" s="447"/>
      <c r="BK238" s="447"/>
      <c r="BL238" s="518"/>
      <c r="BM238" s="526"/>
      <c r="BN238" s="447"/>
      <c r="BO238" s="447"/>
      <c r="BP238" s="447"/>
      <c r="BQ238" s="518"/>
      <c r="BR238" s="526"/>
      <c r="BS238" s="1981"/>
      <c r="BT238" s="2028"/>
      <c r="BU238" s="2028"/>
      <c r="BV238" s="2028"/>
      <c r="BW238" s="2028"/>
      <c r="BX238" s="2028"/>
      <c r="BY238" s="1892"/>
      <c r="BZ238" s="1892"/>
      <c r="CA238" s="1892"/>
      <c r="CB238" s="1892"/>
      <c r="CC238" s="1892"/>
      <c r="CD238" s="1892"/>
      <c r="CE238" s="1892"/>
      <c r="CF238" s="1892"/>
      <c r="CG238" s="1892"/>
      <c r="CH238" s="1892"/>
      <c r="CI238" s="1892"/>
      <c r="CJ238" s="1892"/>
      <c r="CK238" s="1892"/>
      <c r="CL238" s="1892"/>
      <c r="CM238" s="1892"/>
      <c r="CN238" s="1892"/>
      <c r="CO238" s="1892"/>
      <c r="CP238" s="1892"/>
      <c r="CQ238" s="1892"/>
      <c r="CR238" s="1892"/>
      <c r="CS238" s="1892"/>
      <c r="CT238" s="1892"/>
      <c r="CU238" s="1892"/>
      <c r="CV238" s="1892"/>
      <c r="CW238" s="1892"/>
      <c r="CX238" s="1892"/>
      <c r="CY238" s="1892"/>
      <c r="CZ238" s="1892"/>
    </row>
    <row r="239" spans="1:104" s="807" customFormat="1" ht="15" customHeight="1" x14ac:dyDescent="0.2">
      <c r="A239" s="1145"/>
      <c r="B239" s="1163"/>
      <c r="C239" s="1364"/>
      <c r="D239" s="1365"/>
      <c r="E239" s="1365"/>
      <c r="F239" s="1365"/>
      <c r="G239" s="1366"/>
      <c r="H239" s="1367"/>
      <c r="I239" s="1365"/>
      <c r="J239" s="1365"/>
      <c r="K239" s="1365"/>
      <c r="L239" s="1368"/>
      <c r="M239" s="1369"/>
      <c r="N239" s="1365"/>
      <c r="O239" s="1365"/>
      <c r="P239" s="1365"/>
      <c r="Q239" s="1366"/>
      <c r="R239" s="1367"/>
      <c r="S239" s="1949"/>
      <c r="T239" s="962"/>
      <c r="U239" s="962"/>
      <c r="V239" s="962"/>
      <c r="W239" s="962"/>
      <c r="X239" s="962"/>
      <c r="Y239" s="962"/>
      <c r="Z239" s="962"/>
      <c r="AA239" s="962"/>
      <c r="AB239" s="962"/>
      <c r="AC239" s="962"/>
      <c r="AD239" s="962"/>
      <c r="AE239" s="962"/>
      <c r="AF239" s="962"/>
      <c r="AG239" s="962"/>
      <c r="AH239" s="962"/>
      <c r="AI239" s="962"/>
      <c r="AJ239" s="962"/>
      <c r="AK239" s="962"/>
      <c r="AL239" s="962"/>
      <c r="AM239" s="962"/>
      <c r="AN239" s="962"/>
      <c r="AO239" s="962"/>
      <c r="AP239" s="962"/>
      <c r="AQ239" s="962"/>
      <c r="AR239" s="962"/>
      <c r="AS239" s="962"/>
      <c r="AT239" s="962"/>
      <c r="AU239" s="962"/>
      <c r="AV239" s="962"/>
      <c r="AW239" s="962"/>
      <c r="AX239" s="962"/>
      <c r="AY239" s="962"/>
      <c r="AZ239" s="240"/>
      <c r="BA239" s="804"/>
      <c r="BB239" s="175"/>
      <c r="BC239" s="517"/>
      <c r="BD239" s="447"/>
      <c r="BE239" s="447"/>
      <c r="BF239" s="447"/>
      <c r="BG239" s="518"/>
      <c r="BH239" s="526"/>
      <c r="BI239" s="447"/>
      <c r="BJ239" s="447"/>
      <c r="BK239" s="447"/>
      <c r="BL239" s="518"/>
      <c r="BM239" s="526"/>
      <c r="BN239" s="447"/>
      <c r="BO239" s="447"/>
      <c r="BP239" s="447"/>
      <c r="BQ239" s="518"/>
      <c r="BR239" s="526"/>
      <c r="BS239" s="1981"/>
      <c r="BT239" s="2028"/>
      <c r="BU239" s="2028"/>
      <c r="BV239" s="2028"/>
      <c r="BW239" s="2028"/>
      <c r="BX239" s="2028"/>
      <c r="BY239" s="1892"/>
      <c r="BZ239" s="1892"/>
      <c r="CA239" s="1892"/>
      <c r="CB239" s="1892"/>
      <c r="CC239" s="1892"/>
      <c r="CD239" s="1892"/>
      <c r="CE239" s="1892"/>
      <c r="CF239" s="1892"/>
      <c r="CG239" s="1892"/>
      <c r="CH239" s="1892"/>
      <c r="CI239" s="1892"/>
      <c r="CJ239" s="1892"/>
      <c r="CK239" s="1892"/>
      <c r="CL239" s="1892"/>
      <c r="CM239" s="1892"/>
      <c r="CN239" s="1892"/>
      <c r="CO239" s="1892"/>
      <c r="CP239" s="1892"/>
      <c r="CQ239" s="1892"/>
      <c r="CR239" s="1892"/>
      <c r="CS239" s="1892"/>
      <c r="CT239" s="1892"/>
      <c r="CU239" s="1892"/>
      <c r="CV239" s="1892"/>
      <c r="CW239" s="1892"/>
      <c r="CX239" s="1892"/>
      <c r="CY239" s="1892"/>
      <c r="CZ239" s="1892"/>
    </row>
    <row r="240" spans="1:104" s="807" customFormat="1" ht="15" customHeight="1" x14ac:dyDescent="0.2">
      <c r="A240" s="1145"/>
      <c r="B240" s="1164"/>
      <c r="C240" s="1364"/>
      <c r="D240" s="1365"/>
      <c r="E240" s="1365"/>
      <c r="F240" s="1365"/>
      <c r="G240" s="1366"/>
      <c r="H240" s="1367"/>
      <c r="I240" s="1365"/>
      <c r="J240" s="1365"/>
      <c r="K240" s="1365"/>
      <c r="L240" s="1368"/>
      <c r="M240" s="1369"/>
      <c r="N240" s="1365"/>
      <c r="O240" s="1365"/>
      <c r="P240" s="1365"/>
      <c r="Q240" s="1366"/>
      <c r="R240" s="1367"/>
      <c r="S240" s="1949"/>
      <c r="T240" s="962"/>
      <c r="U240" s="962"/>
      <c r="V240" s="962"/>
      <c r="W240" s="962"/>
      <c r="X240" s="962"/>
      <c r="Y240" s="962"/>
      <c r="Z240" s="962"/>
      <c r="AA240" s="962"/>
      <c r="AB240" s="962"/>
      <c r="AC240" s="962"/>
      <c r="AD240" s="962"/>
      <c r="AE240" s="962"/>
      <c r="AF240" s="962"/>
      <c r="AG240" s="962"/>
      <c r="AH240" s="962"/>
      <c r="AI240" s="962"/>
      <c r="AJ240" s="962"/>
      <c r="AK240" s="962"/>
      <c r="AL240" s="962"/>
      <c r="AM240" s="962"/>
      <c r="AN240" s="962"/>
      <c r="AO240" s="962"/>
      <c r="AP240" s="962"/>
      <c r="AQ240" s="962"/>
      <c r="AR240" s="962"/>
      <c r="AS240" s="962"/>
      <c r="AT240" s="962"/>
      <c r="AU240" s="962"/>
      <c r="AV240" s="962"/>
      <c r="AW240" s="962"/>
      <c r="AX240" s="962"/>
      <c r="AY240" s="962"/>
      <c r="AZ240" s="240"/>
      <c r="BA240" s="804"/>
      <c r="BB240" s="175"/>
      <c r="BC240" s="517"/>
      <c r="BD240" s="447"/>
      <c r="BE240" s="447"/>
      <c r="BF240" s="447"/>
      <c r="BG240" s="518"/>
      <c r="BH240" s="526"/>
      <c r="BI240" s="447"/>
      <c r="BJ240" s="447"/>
      <c r="BK240" s="447"/>
      <c r="BL240" s="518"/>
      <c r="BM240" s="526"/>
      <c r="BN240" s="447"/>
      <c r="BO240" s="447"/>
      <c r="BP240" s="447"/>
      <c r="BQ240" s="518"/>
      <c r="BR240" s="526"/>
      <c r="BS240" s="1981"/>
      <c r="BT240" s="2028"/>
      <c r="BU240" s="2028"/>
      <c r="BV240" s="2028"/>
      <c r="BW240" s="2028"/>
      <c r="BX240" s="2028"/>
      <c r="BY240" s="1892"/>
      <c r="BZ240" s="1892"/>
      <c r="CA240" s="1892"/>
      <c r="CB240" s="1892"/>
      <c r="CC240" s="1892"/>
      <c r="CD240" s="1892"/>
      <c r="CE240" s="1892"/>
      <c r="CF240" s="1892"/>
      <c r="CG240" s="1892"/>
      <c r="CH240" s="1892"/>
      <c r="CI240" s="1892"/>
      <c r="CJ240" s="1892"/>
      <c r="CK240" s="1892"/>
      <c r="CL240" s="1892"/>
      <c r="CM240" s="1892"/>
      <c r="CN240" s="1892"/>
      <c r="CO240" s="1892"/>
      <c r="CP240" s="1892"/>
      <c r="CQ240" s="1892"/>
      <c r="CR240" s="1892"/>
      <c r="CS240" s="1892"/>
      <c r="CT240" s="1892"/>
      <c r="CU240" s="1892"/>
      <c r="CV240" s="1892"/>
      <c r="CW240" s="1892"/>
      <c r="CX240" s="1892"/>
      <c r="CY240" s="1892"/>
      <c r="CZ240" s="1892"/>
    </row>
    <row r="241" spans="1:104" s="807" customFormat="1" ht="15" customHeight="1" x14ac:dyDescent="0.2">
      <c r="A241" s="1146"/>
      <c r="B241" s="1165"/>
      <c r="C241" s="1371"/>
      <c r="D241" s="1372"/>
      <c r="E241" s="1372"/>
      <c r="F241" s="1372"/>
      <c r="G241" s="1373"/>
      <c r="H241" s="1374"/>
      <c r="I241" s="1372"/>
      <c r="J241" s="1372"/>
      <c r="K241" s="1372"/>
      <c r="L241" s="1375"/>
      <c r="M241" s="1376"/>
      <c r="N241" s="1372"/>
      <c r="O241" s="1372"/>
      <c r="P241" s="1372"/>
      <c r="Q241" s="1373"/>
      <c r="R241" s="1374"/>
      <c r="S241" s="1950"/>
      <c r="T241" s="962"/>
      <c r="U241" s="962"/>
      <c r="V241" s="962"/>
      <c r="W241" s="962"/>
      <c r="X241" s="962"/>
      <c r="Y241" s="962"/>
      <c r="Z241" s="962"/>
      <c r="AA241" s="962"/>
      <c r="AB241" s="962"/>
      <c r="AC241" s="962"/>
      <c r="AD241" s="962"/>
      <c r="AE241" s="962"/>
      <c r="AF241" s="962"/>
      <c r="AG241" s="962"/>
      <c r="AH241" s="962"/>
      <c r="AI241" s="962"/>
      <c r="AJ241" s="962"/>
      <c r="AK241" s="962"/>
      <c r="AL241" s="962"/>
      <c r="AM241" s="962"/>
      <c r="AN241" s="962"/>
      <c r="AO241" s="962"/>
      <c r="AP241" s="962"/>
      <c r="AQ241" s="962"/>
      <c r="AR241" s="962"/>
      <c r="AS241" s="962"/>
      <c r="AT241" s="962"/>
      <c r="AU241" s="962"/>
      <c r="AV241" s="962"/>
      <c r="AW241" s="962"/>
      <c r="AX241" s="962"/>
      <c r="AY241" s="962"/>
      <c r="AZ241" s="240"/>
      <c r="BA241" s="804"/>
      <c r="BB241" s="175"/>
      <c r="BC241" s="517"/>
      <c r="BD241" s="447"/>
      <c r="BE241" s="447"/>
      <c r="BF241" s="447"/>
      <c r="BG241" s="518"/>
      <c r="BH241" s="526"/>
      <c r="BI241" s="447"/>
      <c r="BJ241" s="447"/>
      <c r="BK241" s="447"/>
      <c r="BL241" s="518"/>
      <c r="BM241" s="526"/>
      <c r="BN241" s="447"/>
      <c r="BO241" s="447"/>
      <c r="BP241" s="447"/>
      <c r="BQ241" s="518"/>
      <c r="BR241" s="526"/>
      <c r="BS241" s="1981"/>
      <c r="BT241" s="2028"/>
      <c r="BU241" s="2028"/>
      <c r="BV241" s="2028"/>
      <c r="BW241" s="2028"/>
      <c r="BX241" s="2028"/>
      <c r="BY241" s="1892"/>
      <c r="BZ241" s="1892"/>
      <c r="CA241" s="1892"/>
      <c r="CB241" s="1892"/>
      <c r="CC241" s="1892"/>
      <c r="CD241" s="1892"/>
      <c r="CE241" s="1892"/>
      <c r="CF241" s="1892"/>
      <c r="CG241" s="1892"/>
      <c r="CH241" s="1892"/>
      <c r="CI241" s="1892"/>
      <c r="CJ241" s="1892"/>
      <c r="CK241" s="1892"/>
      <c r="CL241" s="1892"/>
      <c r="CM241" s="1892"/>
      <c r="CN241" s="1892"/>
      <c r="CO241" s="1892"/>
      <c r="CP241" s="1892"/>
      <c r="CQ241" s="1892"/>
      <c r="CR241" s="1892"/>
      <c r="CS241" s="1892"/>
      <c r="CT241" s="1892"/>
      <c r="CU241" s="1892"/>
      <c r="CV241" s="1892"/>
      <c r="CW241" s="1892"/>
      <c r="CX241" s="1892"/>
      <c r="CY241" s="1892"/>
      <c r="CZ241" s="1892"/>
    </row>
    <row r="242" spans="1:104" s="807" customFormat="1" ht="15" customHeight="1" x14ac:dyDescent="0.2">
      <c r="A242" s="1044"/>
      <c r="B242" s="1153"/>
      <c r="C242" s="1240"/>
      <c r="D242" s="1200"/>
      <c r="E242" s="1200"/>
      <c r="F242" s="1200"/>
      <c r="G242" s="1201"/>
      <c r="H242" s="1241"/>
      <c r="I242" s="1200"/>
      <c r="J242" s="1200"/>
      <c r="K242" s="1200"/>
      <c r="L242" s="1242"/>
      <c r="M242" s="1240"/>
      <c r="N242" s="1200"/>
      <c r="O242" s="1200"/>
      <c r="P242" s="1200"/>
      <c r="Q242" s="1201"/>
      <c r="R242" s="1241"/>
      <c r="S242" s="1242"/>
      <c r="T242" s="962"/>
      <c r="U242" s="962"/>
      <c r="V242" s="962"/>
      <c r="W242" s="962"/>
      <c r="X242" s="962"/>
      <c r="Y242" s="962"/>
      <c r="Z242" s="962"/>
      <c r="AA242" s="962"/>
      <c r="AB242" s="962"/>
      <c r="AC242" s="962"/>
      <c r="AD242" s="962"/>
      <c r="AE242" s="962"/>
      <c r="AF242" s="962"/>
      <c r="AG242" s="962"/>
      <c r="AH242" s="962"/>
      <c r="AI242" s="962"/>
      <c r="AJ242" s="962"/>
      <c r="AK242" s="962"/>
      <c r="AL242" s="962"/>
      <c r="AM242" s="962"/>
      <c r="AN242" s="962"/>
      <c r="AO242" s="962"/>
      <c r="AP242" s="962"/>
      <c r="AQ242" s="962"/>
      <c r="AR242" s="962"/>
      <c r="AS242" s="962"/>
      <c r="AT242" s="962"/>
      <c r="AU242" s="962"/>
      <c r="AV242" s="962"/>
      <c r="AW242" s="962"/>
      <c r="AX242" s="962"/>
      <c r="AY242" s="962"/>
      <c r="AZ242" s="240"/>
      <c r="BA242" s="804"/>
      <c r="BB242" s="175"/>
      <c r="BC242" s="517"/>
      <c r="BD242" s="447"/>
      <c r="BE242" s="447"/>
      <c r="BF242" s="447"/>
      <c r="BG242" s="518"/>
      <c r="BH242" s="526"/>
      <c r="BI242" s="447"/>
      <c r="BJ242" s="447"/>
      <c r="BK242" s="447"/>
      <c r="BL242" s="518"/>
      <c r="BM242" s="526"/>
      <c r="BN242" s="447"/>
      <c r="BO242" s="447"/>
      <c r="BP242" s="447"/>
      <c r="BQ242" s="518"/>
      <c r="BR242" s="526"/>
      <c r="BS242" s="1981"/>
      <c r="BT242" s="2028"/>
      <c r="BU242" s="2028"/>
      <c r="BV242" s="2028"/>
      <c r="BW242" s="2028"/>
      <c r="BX242" s="2028"/>
      <c r="BY242" s="1892"/>
      <c r="BZ242" s="1892"/>
      <c r="CA242" s="1892"/>
      <c r="CB242" s="1892"/>
      <c r="CC242" s="1892"/>
      <c r="CD242" s="1892"/>
      <c r="CE242" s="1892"/>
      <c r="CF242" s="1892"/>
      <c r="CG242" s="1892"/>
      <c r="CH242" s="1892"/>
      <c r="CI242" s="1892"/>
      <c r="CJ242" s="1892"/>
      <c r="CK242" s="1892"/>
      <c r="CL242" s="1892"/>
      <c r="CM242" s="1892"/>
      <c r="CN242" s="1892"/>
      <c r="CO242" s="1892"/>
      <c r="CP242" s="1892"/>
      <c r="CQ242" s="1892"/>
      <c r="CR242" s="1892"/>
      <c r="CS242" s="1892"/>
      <c r="CT242" s="1892"/>
      <c r="CU242" s="1892"/>
      <c r="CV242" s="1892"/>
      <c r="CW242" s="1892"/>
      <c r="CX242" s="1892"/>
      <c r="CY242" s="1892"/>
      <c r="CZ242" s="1892"/>
    </row>
    <row r="243" spans="1:104" s="807" customFormat="1" ht="15" customHeight="1" x14ac:dyDescent="0.2">
      <c r="A243" s="1044"/>
      <c r="B243" s="1153"/>
      <c r="C243" s="1240"/>
      <c r="D243" s="1200"/>
      <c r="E243" s="1200"/>
      <c r="F243" s="1200"/>
      <c r="G243" s="1201"/>
      <c r="H243" s="1241"/>
      <c r="I243" s="1200"/>
      <c r="J243" s="1200"/>
      <c r="K243" s="1200"/>
      <c r="L243" s="1242"/>
      <c r="M243" s="1240"/>
      <c r="N243" s="1200"/>
      <c r="O243" s="1200"/>
      <c r="P243" s="1200"/>
      <c r="Q243" s="1201"/>
      <c r="R243" s="1241"/>
      <c r="S243" s="1242"/>
      <c r="T243" s="962"/>
      <c r="U243" s="962"/>
      <c r="V243" s="962"/>
      <c r="W243" s="962"/>
      <c r="X243" s="962"/>
      <c r="Y243" s="962"/>
      <c r="Z243" s="962"/>
      <c r="AA243" s="962"/>
      <c r="AB243" s="962"/>
      <c r="AC243" s="962"/>
      <c r="AD243" s="962"/>
      <c r="AE243" s="962"/>
      <c r="AF243" s="962"/>
      <c r="AG243" s="962"/>
      <c r="AH243" s="962"/>
      <c r="AI243" s="962"/>
      <c r="AJ243" s="962"/>
      <c r="AK243" s="962"/>
      <c r="AL243" s="962"/>
      <c r="AM243" s="962"/>
      <c r="AN243" s="962"/>
      <c r="AO243" s="962"/>
      <c r="AP243" s="962"/>
      <c r="AQ243" s="962"/>
      <c r="AR243" s="962"/>
      <c r="AS243" s="962"/>
      <c r="AT243" s="962"/>
      <c r="AU243" s="962"/>
      <c r="AV243" s="962"/>
      <c r="AW243" s="962"/>
      <c r="AX243" s="962"/>
      <c r="AY243" s="962"/>
      <c r="AZ243" s="240"/>
      <c r="BA243" s="804"/>
      <c r="BB243" s="175"/>
      <c r="BC243" s="517"/>
      <c r="BD243" s="447"/>
      <c r="BE243" s="447"/>
      <c r="BF243" s="447"/>
      <c r="BG243" s="518"/>
      <c r="BH243" s="526"/>
      <c r="BI243" s="447"/>
      <c r="BJ243" s="447"/>
      <c r="BK243" s="447"/>
      <c r="BL243" s="518"/>
      <c r="BM243" s="526"/>
      <c r="BN243" s="447"/>
      <c r="BO243" s="447"/>
      <c r="BP243" s="447"/>
      <c r="BQ243" s="518"/>
      <c r="BR243" s="526"/>
      <c r="BS243" s="1981"/>
      <c r="BT243" s="2028"/>
      <c r="BU243" s="2028"/>
      <c r="BV243" s="2028"/>
      <c r="BW243" s="2028"/>
      <c r="BX243" s="2028"/>
      <c r="BY243" s="1892"/>
      <c r="BZ243" s="1892"/>
      <c r="CA243" s="1892"/>
      <c r="CB243" s="1892"/>
      <c r="CC243" s="1892"/>
      <c r="CD243" s="1892"/>
      <c r="CE243" s="1892"/>
      <c r="CF243" s="1892"/>
      <c r="CG243" s="1892"/>
      <c r="CH243" s="1892"/>
      <c r="CI243" s="1892"/>
      <c r="CJ243" s="1892"/>
      <c r="CK243" s="1892"/>
      <c r="CL243" s="1892"/>
      <c r="CM243" s="1892"/>
      <c r="CN243" s="1892"/>
      <c r="CO243" s="1892"/>
      <c r="CP243" s="1892"/>
      <c r="CQ243" s="1892"/>
      <c r="CR243" s="1892"/>
      <c r="CS243" s="1892"/>
      <c r="CT243" s="1892"/>
      <c r="CU243" s="1892"/>
      <c r="CV243" s="1892"/>
      <c r="CW243" s="1892"/>
      <c r="CX243" s="1892"/>
      <c r="CY243" s="1892"/>
      <c r="CZ243" s="1892"/>
    </row>
    <row r="244" spans="1:104" s="807" customFormat="1" ht="15" customHeight="1" x14ac:dyDescent="0.2">
      <c r="A244" s="1044"/>
      <c r="B244" s="1153"/>
      <c r="C244" s="1240"/>
      <c r="D244" s="1200"/>
      <c r="E244" s="1200"/>
      <c r="F244" s="1200"/>
      <c r="G244" s="1201"/>
      <c r="H244" s="1241"/>
      <c r="I244" s="1200"/>
      <c r="J244" s="1200"/>
      <c r="K244" s="1200"/>
      <c r="L244" s="1242"/>
      <c r="M244" s="1240"/>
      <c r="N244" s="1200"/>
      <c r="O244" s="1200"/>
      <c r="P244" s="1200"/>
      <c r="Q244" s="1201"/>
      <c r="R244" s="1241"/>
      <c r="S244" s="1242"/>
      <c r="T244" s="962"/>
      <c r="U244" s="962"/>
      <c r="V244" s="962"/>
      <c r="W244" s="962"/>
      <c r="X244" s="962"/>
      <c r="Y244" s="962"/>
      <c r="Z244" s="962"/>
      <c r="AA244" s="962"/>
      <c r="AB244" s="962"/>
      <c r="AC244" s="962"/>
      <c r="AD244" s="962"/>
      <c r="AE244" s="962"/>
      <c r="AF244" s="962"/>
      <c r="AG244" s="962"/>
      <c r="AH244" s="962"/>
      <c r="AI244" s="962"/>
      <c r="AJ244" s="962"/>
      <c r="AK244" s="962"/>
      <c r="AL244" s="962"/>
      <c r="AM244" s="962"/>
      <c r="AN244" s="962"/>
      <c r="AO244" s="962"/>
      <c r="AP244" s="962"/>
      <c r="AQ244" s="962"/>
      <c r="AR244" s="962"/>
      <c r="AS244" s="962"/>
      <c r="AT244" s="962"/>
      <c r="AU244" s="962"/>
      <c r="AV244" s="962"/>
      <c r="AW244" s="962"/>
      <c r="AX244" s="962"/>
      <c r="AY244" s="962"/>
      <c r="AZ244" s="240"/>
      <c r="BA244" s="804"/>
      <c r="BB244" s="175"/>
      <c r="BC244" s="517"/>
      <c r="BD244" s="447"/>
      <c r="BE244" s="447"/>
      <c r="BF244" s="447"/>
      <c r="BG244" s="518"/>
      <c r="BH244" s="526"/>
      <c r="BI244" s="447"/>
      <c r="BJ244" s="447"/>
      <c r="BK244" s="447"/>
      <c r="BL244" s="518"/>
      <c r="BM244" s="526"/>
      <c r="BN244" s="447"/>
      <c r="BO244" s="447"/>
      <c r="BP244" s="447"/>
      <c r="BQ244" s="518"/>
      <c r="BR244" s="526"/>
      <c r="BS244" s="1981"/>
      <c r="BT244" s="2028"/>
      <c r="BU244" s="2028"/>
      <c r="BV244" s="2028"/>
      <c r="BW244" s="2028"/>
      <c r="BX244" s="2028"/>
      <c r="BY244" s="1892"/>
      <c r="BZ244" s="1892"/>
      <c r="CA244" s="1892"/>
      <c r="CB244" s="1892"/>
      <c r="CC244" s="1892"/>
      <c r="CD244" s="1892"/>
      <c r="CE244" s="1892"/>
      <c r="CF244" s="1892"/>
      <c r="CG244" s="1892"/>
      <c r="CH244" s="1892"/>
      <c r="CI244" s="1892"/>
      <c r="CJ244" s="1892"/>
      <c r="CK244" s="1892"/>
      <c r="CL244" s="1892"/>
      <c r="CM244" s="1892"/>
      <c r="CN244" s="1892"/>
      <c r="CO244" s="1892"/>
      <c r="CP244" s="1892"/>
      <c r="CQ244" s="1892"/>
      <c r="CR244" s="1892"/>
      <c r="CS244" s="1892"/>
      <c r="CT244" s="1892"/>
      <c r="CU244" s="1892"/>
      <c r="CV244" s="1892"/>
      <c r="CW244" s="1892"/>
      <c r="CX244" s="1892"/>
      <c r="CY244" s="1892"/>
      <c r="CZ244" s="1892"/>
    </row>
    <row r="245" spans="1:104" s="807" customFormat="1" ht="15" customHeight="1" x14ac:dyDescent="0.2">
      <c r="A245" s="1044"/>
      <c r="B245" s="1153"/>
      <c r="C245" s="1240"/>
      <c r="D245" s="1200"/>
      <c r="E245" s="1200"/>
      <c r="F245" s="1200"/>
      <c r="G245" s="1201"/>
      <c r="H245" s="1241"/>
      <c r="I245" s="1200"/>
      <c r="J245" s="1200"/>
      <c r="K245" s="1200"/>
      <c r="L245" s="1242"/>
      <c r="M245" s="1240"/>
      <c r="N245" s="1200"/>
      <c r="O245" s="1200"/>
      <c r="P245" s="1200"/>
      <c r="Q245" s="1201"/>
      <c r="R245" s="1241"/>
      <c r="S245" s="1242"/>
      <c r="T245" s="962"/>
      <c r="U245" s="962"/>
      <c r="V245" s="962"/>
      <c r="W245" s="962"/>
      <c r="X245" s="962"/>
      <c r="Y245" s="962"/>
      <c r="Z245" s="962"/>
      <c r="AA245" s="962"/>
      <c r="AB245" s="962"/>
      <c r="AC245" s="962"/>
      <c r="AD245" s="962"/>
      <c r="AE245" s="962"/>
      <c r="AF245" s="962"/>
      <c r="AG245" s="962"/>
      <c r="AH245" s="962"/>
      <c r="AI245" s="962"/>
      <c r="AJ245" s="962"/>
      <c r="AK245" s="962"/>
      <c r="AL245" s="962"/>
      <c r="AM245" s="962"/>
      <c r="AN245" s="962"/>
      <c r="AO245" s="962"/>
      <c r="AP245" s="962"/>
      <c r="AQ245" s="962"/>
      <c r="AR245" s="962"/>
      <c r="AS245" s="962"/>
      <c r="AT245" s="962"/>
      <c r="AU245" s="962"/>
      <c r="AV245" s="962"/>
      <c r="AW245" s="962"/>
      <c r="AX245" s="962"/>
      <c r="AY245" s="962"/>
      <c r="AZ245" s="240"/>
      <c r="BA245" s="804"/>
      <c r="BB245" s="175"/>
      <c r="BC245" s="517"/>
      <c r="BD245" s="447"/>
      <c r="BE245" s="447"/>
      <c r="BF245" s="447"/>
      <c r="BG245" s="518"/>
      <c r="BH245" s="526"/>
      <c r="BI245" s="447"/>
      <c r="BJ245" s="447"/>
      <c r="BK245" s="447"/>
      <c r="BL245" s="518"/>
      <c r="BM245" s="526"/>
      <c r="BN245" s="447"/>
      <c r="BO245" s="447"/>
      <c r="BP245" s="447"/>
      <c r="BQ245" s="518"/>
      <c r="BR245" s="526"/>
      <c r="BS245" s="1981"/>
      <c r="BT245" s="2028"/>
      <c r="BU245" s="2028"/>
      <c r="BV245" s="2028"/>
      <c r="BW245" s="2028"/>
      <c r="BX245" s="2028"/>
      <c r="BY245" s="1892"/>
      <c r="BZ245" s="1892"/>
      <c r="CA245" s="1892"/>
      <c r="CB245" s="1892"/>
      <c r="CC245" s="1892"/>
      <c r="CD245" s="1892"/>
      <c r="CE245" s="1892"/>
      <c r="CF245" s="1892"/>
      <c r="CG245" s="1892"/>
      <c r="CH245" s="1892"/>
      <c r="CI245" s="1892"/>
      <c r="CJ245" s="1892"/>
      <c r="CK245" s="1892"/>
      <c r="CL245" s="1892"/>
      <c r="CM245" s="1892"/>
      <c r="CN245" s="1892"/>
      <c r="CO245" s="1892"/>
      <c r="CP245" s="1892"/>
      <c r="CQ245" s="1892"/>
      <c r="CR245" s="1892"/>
      <c r="CS245" s="1892"/>
      <c r="CT245" s="1892"/>
      <c r="CU245" s="1892"/>
      <c r="CV245" s="1892"/>
      <c r="CW245" s="1892"/>
      <c r="CX245" s="1892"/>
      <c r="CY245" s="1892"/>
      <c r="CZ245" s="1892"/>
    </row>
    <row r="246" spans="1:104" s="807" customFormat="1" ht="15" customHeight="1" x14ac:dyDescent="0.2">
      <c r="A246" s="1044"/>
      <c r="B246" s="1153"/>
      <c r="C246" s="1240"/>
      <c r="D246" s="1200"/>
      <c r="E246" s="1200"/>
      <c r="F246" s="1200"/>
      <c r="G246" s="1201"/>
      <c r="H246" s="1241"/>
      <c r="I246" s="1200"/>
      <c r="J246" s="1200"/>
      <c r="K246" s="1200"/>
      <c r="L246" s="1242"/>
      <c r="M246" s="1240"/>
      <c r="N246" s="1200"/>
      <c r="O246" s="1200"/>
      <c r="P246" s="1200"/>
      <c r="Q246" s="1201"/>
      <c r="R246" s="1241"/>
      <c r="S246" s="1242"/>
      <c r="T246" s="962"/>
      <c r="U246" s="962"/>
      <c r="V246" s="962"/>
      <c r="W246" s="962"/>
      <c r="X246" s="962"/>
      <c r="Y246" s="962"/>
      <c r="Z246" s="962"/>
      <c r="AA246" s="962"/>
      <c r="AB246" s="962"/>
      <c r="AC246" s="962"/>
      <c r="AD246" s="962"/>
      <c r="AE246" s="962"/>
      <c r="AF246" s="962"/>
      <c r="AG246" s="962"/>
      <c r="AH246" s="962"/>
      <c r="AI246" s="962"/>
      <c r="AJ246" s="962"/>
      <c r="AK246" s="962"/>
      <c r="AL246" s="962"/>
      <c r="AM246" s="962"/>
      <c r="AN246" s="962"/>
      <c r="AO246" s="962"/>
      <c r="AP246" s="962"/>
      <c r="AQ246" s="962"/>
      <c r="AR246" s="962"/>
      <c r="AS246" s="962"/>
      <c r="AT246" s="962"/>
      <c r="AU246" s="962"/>
      <c r="AV246" s="962"/>
      <c r="AW246" s="962"/>
      <c r="AX246" s="962"/>
      <c r="AY246" s="962"/>
      <c r="AZ246" s="240"/>
      <c r="BA246" s="804"/>
      <c r="BB246" s="175"/>
      <c r="BC246" s="517"/>
      <c r="BD246" s="447"/>
      <c r="BE246" s="447"/>
      <c r="BF246" s="447"/>
      <c r="BG246" s="518"/>
      <c r="BH246" s="526"/>
      <c r="BI246" s="447"/>
      <c r="BJ246" s="447"/>
      <c r="BK246" s="447"/>
      <c r="BL246" s="518"/>
      <c r="BM246" s="526"/>
      <c r="BN246" s="447"/>
      <c r="BO246" s="447"/>
      <c r="BP246" s="447"/>
      <c r="BQ246" s="518"/>
      <c r="BR246" s="526"/>
      <c r="BS246" s="1981"/>
      <c r="BT246" s="2028"/>
      <c r="BU246" s="2028"/>
      <c r="BV246" s="2028"/>
      <c r="BW246" s="2028"/>
      <c r="BX246" s="2028"/>
      <c r="BY246" s="1892"/>
      <c r="BZ246" s="1892"/>
      <c r="CA246" s="1892"/>
      <c r="CB246" s="1892"/>
      <c r="CC246" s="1892"/>
      <c r="CD246" s="1892"/>
      <c r="CE246" s="1892"/>
      <c r="CF246" s="1892"/>
      <c r="CG246" s="1892"/>
      <c r="CH246" s="1892"/>
      <c r="CI246" s="1892"/>
      <c r="CJ246" s="1892"/>
      <c r="CK246" s="1892"/>
      <c r="CL246" s="1892"/>
      <c r="CM246" s="1892"/>
      <c r="CN246" s="1892"/>
      <c r="CO246" s="1892"/>
      <c r="CP246" s="1892"/>
      <c r="CQ246" s="1892"/>
      <c r="CR246" s="1892"/>
      <c r="CS246" s="1892"/>
      <c r="CT246" s="1892"/>
      <c r="CU246" s="1892"/>
      <c r="CV246" s="1892"/>
      <c r="CW246" s="1892"/>
      <c r="CX246" s="1892"/>
      <c r="CY246" s="1892"/>
      <c r="CZ246" s="1892"/>
    </row>
    <row r="247" spans="1:104" s="807" customFormat="1" ht="15" customHeight="1" x14ac:dyDescent="0.2">
      <c r="A247" s="1044"/>
      <c r="B247" s="1153"/>
      <c r="C247" s="1240"/>
      <c r="D247" s="1200"/>
      <c r="E247" s="1200"/>
      <c r="F247" s="1200"/>
      <c r="G247" s="1201"/>
      <c r="H247" s="1241"/>
      <c r="I247" s="1200"/>
      <c r="J247" s="1200"/>
      <c r="K247" s="1200"/>
      <c r="L247" s="1242"/>
      <c r="M247" s="1240"/>
      <c r="N247" s="1200"/>
      <c r="O247" s="1200"/>
      <c r="P247" s="1200"/>
      <c r="Q247" s="1201"/>
      <c r="R247" s="1241"/>
      <c r="S247" s="1242"/>
      <c r="T247" s="962"/>
      <c r="U247" s="962"/>
      <c r="V247" s="962"/>
      <c r="W247" s="962"/>
      <c r="X247" s="962"/>
      <c r="Y247" s="962"/>
      <c r="Z247" s="962"/>
      <c r="AA247" s="962"/>
      <c r="AB247" s="962"/>
      <c r="AC247" s="962"/>
      <c r="AD247" s="962"/>
      <c r="AE247" s="962"/>
      <c r="AF247" s="962"/>
      <c r="AG247" s="962"/>
      <c r="AH247" s="962"/>
      <c r="AI247" s="962"/>
      <c r="AJ247" s="962"/>
      <c r="AK247" s="962"/>
      <c r="AL247" s="962"/>
      <c r="AM247" s="962"/>
      <c r="AN247" s="962"/>
      <c r="AO247" s="962"/>
      <c r="AP247" s="962"/>
      <c r="AQ247" s="962"/>
      <c r="AR247" s="962"/>
      <c r="AS247" s="962"/>
      <c r="AT247" s="962"/>
      <c r="AU247" s="962"/>
      <c r="AV247" s="962"/>
      <c r="AW247" s="962"/>
      <c r="AX247" s="962"/>
      <c r="AY247" s="962"/>
      <c r="AZ247" s="240"/>
      <c r="BA247" s="804"/>
      <c r="BB247" s="175"/>
      <c r="BC247" s="517"/>
      <c r="BD247" s="447"/>
      <c r="BE247" s="447"/>
      <c r="BF247" s="447"/>
      <c r="BG247" s="518"/>
      <c r="BH247" s="526"/>
      <c r="BI247" s="447"/>
      <c r="BJ247" s="447"/>
      <c r="BK247" s="447"/>
      <c r="BL247" s="518"/>
      <c r="BM247" s="526"/>
      <c r="BN247" s="447"/>
      <c r="BO247" s="447"/>
      <c r="BP247" s="447"/>
      <c r="BQ247" s="518"/>
      <c r="BR247" s="526"/>
      <c r="BS247" s="1981"/>
      <c r="BT247" s="2028"/>
      <c r="BU247" s="2028"/>
      <c r="BV247" s="2028"/>
      <c r="BW247" s="2028"/>
      <c r="BX247" s="2028"/>
      <c r="BY247" s="1892"/>
      <c r="BZ247" s="1892"/>
      <c r="CA247" s="1892"/>
      <c r="CB247" s="1892"/>
      <c r="CC247" s="1892"/>
      <c r="CD247" s="1892"/>
      <c r="CE247" s="1892"/>
      <c r="CF247" s="1892"/>
      <c r="CG247" s="1892"/>
      <c r="CH247" s="1892"/>
      <c r="CI247" s="1892"/>
      <c r="CJ247" s="1892"/>
      <c r="CK247" s="1892"/>
      <c r="CL247" s="1892"/>
      <c r="CM247" s="1892"/>
      <c r="CN247" s="1892"/>
      <c r="CO247" s="1892"/>
      <c r="CP247" s="1892"/>
      <c r="CQ247" s="1892"/>
      <c r="CR247" s="1892"/>
      <c r="CS247" s="1892"/>
      <c r="CT247" s="1892"/>
      <c r="CU247" s="1892"/>
      <c r="CV247" s="1892"/>
      <c r="CW247" s="1892"/>
      <c r="CX247" s="1892"/>
      <c r="CY247" s="1892"/>
      <c r="CZ247" s="1892"/>
    </row>
    <row r="248" spans="1:104" s="807" customFormat="1" ht="15" customHeight="1" x14ac:dyDescent="0.2">
      <c r="A248" s="1046"/>
      <c r="B248" s="1166"/>
      <c r="C248" s="1378"/>
      <c r="D248" s="1253"/>
      <c r="E248" s="1253"/>
      <c r="F248" s="1253"/>
      <c r="G248" s="1254"/>
      <c r="H248" s="1379"/>
      <c r="I248" s="1253"/>
      <c r="J248" s="1253"/>
      <c r="K248" s="1253"/>
      <c r="L248" s="1380"/>
      <c r="M248" s="1378"/>
      <c r="N248" s="1253"/>
      <c r="O248" s="1253"/>
      <c r="P248" s="1253"/>
      <c r="Q248" s="1254"/>
      <c r="R248" s="1379"/>
      <c r="S248" s="1380"/>
      <c r="T248" s="962"/>
      <c r="U248" s="962"/>
      <c r="V248" s="962"/>
      <c r="W248" s="962"/>
      <c r="X248" s="962"/>
      <c r="Y248" s="962"/>
      <c r="Z248" s="962"/>
      <c r="AA248" s="962"/>
      <c r="AB248" s="962"/>
      <c r="AC248" s="962"/>
      <c r="AD248" s="962"/>
      <c r="AE248" s="962"/>
      <c r="AF248" s="962"/>
      <c r="AG248" s="962"/>
      <c r="AH248" s="962"/>
      <c r="AI248" s="962"/>
      <c r="AJ248" s="962"/>
      <c r="AK248" s="962"/>
      <c r="AL248" s="962"/>
      <c r="AM248" s="962"/>
      <c r="AN248" s="962"/>
      <c r="AO248" s="962"/>
      <c r="AP248" s="962"/>
      <c r="AQ248" s="962"/>
      <c r="AR248" s="962"/>
      <c r="AS248" s="962"/>
      <c r="AT248" s="962"/>
      <c r="AU248" s="962"/>
      <c r="AV248" s="962"/>
      <c r="AW248" s="962"/>
      <c r="AX248" s="962"/>
      <c r="AY248" s="962"/>
      <c r="AZ248" s="240"/>
      <c r="BA248" s="804"/>
      <c r="BB248" s="175"/>
      <c r="BC248" s="519"/>
      <c r="BD248" s="520"/>
      <c r="BE248" s="520"/>
      <c r="BF248" s="520"/>
      <c r="BG248" s="521"/>
      <c r="BH248" s="527"/>
      <c r="BI248" s="520"/>
      <c r="BJ248" s="520"/>
      <c r="BK248" s="520"/>
      <c r="BL248" s="521"/>
      <c r="BM248" s="527"/>
      <c r="BN248" s="520"/>
      <c r="BO248" s="520"/>
      <c r="BP248" s="520"/>
      <c r="BQ248" s="521"/>
      <c r="BR248" s="527"/>
      <c r="BS248" s="1982"/>
      <c r="BT248" s="2028"/>
      <c r="BU248" s="2028"/>
      <c r="BV248" s="2028"/>
      <c r="BW248" s="2028"/>
      <c r="BX248" s="2028"/>
      <c r="BY248" s="1892"/>
      <c r="BZ248" s="1892"/>
      <c r="CA248" s="1892"/>
      <c r="CB248" s="1892"/>
      <c r="CC248" s="1892"/>
      <c r="CD248" s="1892"/>
      <c r="CE248" s="1892"/>
      <c r="CF248" s="1892"/>
      <c r="CG248" s="1892"/>
      <c r="CH248" s="1892"/>
      <c r="CI248" s="1892"/>
      <c r="CJ248" s="1892"/>
      <c r="CK248" s="1892"/>
      <c r="CL248" s="1892"/>
      <c r="CM248" s="1892"/>
      <c r="CN248" s="1892"/>
      <c r="CO248" s="1892"/>
      <c r="CP248" s="1892"/>
      <c r="CQ248" s="1892"/>
      <c r="CR248" s="1892"/>
      <c r="CS248" s="1892"/>
      <c r="CT248" s="1892"/>
      <c r="CU248" s="1892"/>
      <c r="CV248" s="1892"/>
      <c r="CW248" s="1892"/>
      <c r="CX248" s="1892"/>
      <c r="CY248" s="1892"/>
      <c r="CZ248" s="1892"/>
    </row>
    <row r="249" spans="1:104" s="807" customFormat="1" ht="250.15" customHeight="1" x14ac:dyDescent="0.2">
      <c r="B249" s="806"/>
      <c r="T249" s="240"/>
      <c r="U249" s="240"/>
      <c r="V249" s="240"/>
      <c r="W249" s="240"/>
      <c r="X249" s="240"/>
      <c r="Y249" s="24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2"/>
      <c r="BT249" s="239"/>
      <c r="BU249" s="239"/>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pans="1:104" s="242" customFormat="1" ht="19.149999999999999" customHeight="1" x14ac:dyDescent="0.2">
      <c r="B250" s="805"/>
      <c r="T250" s="235"/>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00"/>
      <c r="BB250" s="268"/>
      <c r="BC250" s="800"/>
      <c r="BD250" s="800"/>
      <c r="BE250" s="800"/>
      <c r="BF250" s="800"/>
      <c r="BG250" s="800"/>
      <c r="BH250" s="800"/>
      <c r="BI250" s="800"/>
      <c r="BJ250" s="800"/>
      <c r="BK250" s="800"/>
      <c r="BL250" s="800"/>
      <c r="BM250" s="800"/>
      <c r="BN250" s="800"/>
      <c r="BO250" s="800"/>
      <c r="BP250" s="800"/>
      <c r="BQ250" s="800"/>
      <c r="BR250" s="800"/>
      <c r="BS250" s="800"/>
      <c r="BT250" s="235"/>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pans="1:104" s="242" customFormat="1" ht="15" customHeight="1" x14ac:dyDescent="0.2">
      <c r="B251" s="805"/>
      <c r="T251" s="235"/>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00"/>
      <c r="BB251" s="268"/>
      <c r="BC251" s="800"/>
      <c r="BD251" s="800"/>
      <c r="BE251" s="800"/>
      <c r="BF251" s="800"/>
      <c r="BG251" s="800"/>
      <c r="BH251" s="800"/>
      <c r="BI251" s="800"/>
      <c r="BJ251" s="800"/>
      <c r="BK251" s="800"/>
      <c r="BL251" s="800"/>
      <c r="BM251" s="800"/>
      <c r="BN251" s="800"/>
      <c r="BO251" s="800"/>
      <c r="BP251" s="800"/>
      <c r="BQ251" s="800"/>
      <c r="BR251" s="800"/>
      <c r="BS251" s="800"/>
      <c r="BT251" s="235"/>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pans="1:104" s="242" customFormat="1" ht="15" customHeight="1" x14ac:dyDescent="0.2">
      <c r="B252" s="805"/>
      <c r="T252" s="235"/>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00"/>
      <c r="BB252" s="268"/>
      <c r="BC252" s="800"/>
      <c r="BD252" s="800"/>
      <c r="BE252" s="800"/>
      <c r="BF252" s="800"/>
      <c r="BG252" s="800"/>
      <c r="BH252" s="800"/>
      <c r="BI252" s="800"/>
      <c r="BJ252" s="800"/>
      <c r="BK252" s="800"/>
      <c r="BL252" s="800"/>
      <c r="BM252" s="800"/>
      <c r="BN252" s="800"/>
      <c r="BO252" s="800"/>
      <c r="BP252" s="800"/>
      <c r="BQ252" s="800"/>
      <c r="BR252" s="800"/>
      <c r="BS252" s="800"/>
      <c r="BT252" s="235"/>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pans="1:104" s="242" customFormat="1" ht="15" customHeight="1" x14ac:dyDescent="0.2">
      <c r="B253" s="805"/>
      <c r="T253" s="235"/>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00"/>
      <c r="BB253" s="268"/>
      <c r="BC253" s="800"/>
      <c r="BD253" s="800"/>
      <c r="BE253" s="800"/>
      <c r="BF253" s="800"/>
      <c r="BG253" s="800"/>
      <c r="BH253" s="800"/>
      <c r="BI253" s="800"/>
      <c r="BJ253" s="800"/>
      <c r="BK253" s="800"/>
      <c r="BL253" s="800"/>
      <c r="BM253" s="800"/>
      <c r="BN253" s="800"/>
      <c r="BO253" s="800"/>
      <c r="BP253" s="800"/>
      <c r="BQ253" s="800"/>
      <c r="BR253" s="800"/>
      <c r="BS253" s="800"/>
      <c r="BT253" s="235"/>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pans="1:104" s="242" customFormat="1" ht="15" customHeight="1" x14ac:dyDescent="0.2">
      <c r="B254" s="805"/>
      <c r="T254" s="235"/>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00"/>
      <c r="BB254" s="268"/>
      <c r="BC254" s="800"/>
      <c r="BD254" s="800"/>
      <c r="BE254" s="800"/>
      <c r="BF254" s="800"/>
      <c r="BG254" s="800"/>
      <c r="BH254" s="800"/>
      <c r="BI254" s="800"/>
      <c r="BJ254" s="800"/>
      <c r="BK254" s="800"/>
      <c r="BL254" s="800"/>
      <c r="BM254" s="800"/>
      <c r="BN254" s="800"/>
      <c r="BO254" s="800"/>
      <c r="BP254" s="800"/>
      <c r="BQ254" s="800"/>
      <c r="BR254" s="800"/>
      <c r="BS254" s="800"/>
      <c r="BT254" s="235"/>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pans="1:104" s="242" customFormat="1" ht="15" customHeight="1" x14ac:dyDescent="0.2">
      <c r="B255" s="805"/>
      <c r="T255" s="235"/>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00"/>
      <c r="BB255" s="268"/>
      <c r="BC255" s="800"/>
      <c r="BD255" s="800"/>
      <c r="BE255" s="800"/>
      <c r="BF255" s="800"/>
      <c r="BG255" s="800"/>
      <c r="BH255" s="800"/>
      <c r="BI255" s="800"/>
      <c r="BJ255" s="800"/>
      <c r="BK255" s="800"/>
      <c r="BL255" s="800"/>
      <c r="BM255" s="800"/>
      <c r="BN255" s="800"/>
      <c r="BO255" s="800"/>
      <c r="BP255" s="800"/>
      <c r="BQ255" s="800"/>
      <c r="BR255" s="800"/>
      <c r="BS255" s="800"/>
      <c r="BT255" s="235"/>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pans="1:104" s="242" customFormat="1" ht="15" customHeight="1" x14ac:dyDescent="0.2">
      <c r="B256" s="805"/>
      <c r="T256" s="235"/>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00"/>
      <c r="BB256" s="268"/>
      <c r="BC256" s="800"/>
      <c r="BD256" s="800"/>
      <c r="BE256" s="800"/>
      <c r="BF256" s="800"/>
      <c r="BG256" s="800"/>
      <c r="BH256" s="800"/>
      <c r="BI256" s="800"/>
      <c r="BJ256" s="800"/>
      <c r="BK256" s="800"/>
      <c r="BL256" s="800"/>
      <c r="BM256" s="800"/>
      <c r="BN256" s="800"/>
      <c r="BO256" s="800"/>
      <c r="BP256" s="800"/>
      <c r="BQ256" s="800"/>
      <c r="BR256" s="800"/>
      <c r="BS256" s="800"/>
      <c r="BT256" s="235"/>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pans="2:104" s="242" customFormat="1" ht="18" customHeight="1" x14ac:dyDescent="0.2">
      <c r="B257" s="805"/>
      <c r="T257" s="235"/>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00"/>
      <c r="BB257" s="268"/>
      <c r="BC257" s="800"/>
      <c r="BD257" s="800"/>
      <c r="BE257" s="800"/>
      <c r="BF257" s="800"/>
      <c r="BG257" s="800"/>
      <c r="BH257" s="800"/>
      <c r="BI257" s="800"/>
      <c r="BJ257" s="800"/>
      <c r="BK257" s="800"/>
      <c r="BL257" s="800"/>
      <c r="BM257" s="800"/>
      <c r="BN257" s="800"/>
      <c r="BO257" s="800"/>
      <c r="BP257" s="800"/>
      <c r="BQ257" s="800"/>
      <c r="BR257" s="800"/>
      <c r="BS257" s="800"/>
      <c r="BT257" s="235"/>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pans="2:104" s="242" customFormat="1" ht="18" customHeight="1" x14ac:dyDescent="0.2">
      <c r="B258" s="805"/>
      <c r="T258" s="235"/>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00"/>
      <c r="BB258" s="268"/>
      <c r="BC258" s="800"/>
      <c r="BD258" s="800"/>
      <c r="BE258" s="800"/>
      <c r="BF258" s="800"/>
      <c r="BG258" s="800"/>
      <c r="BH258" s="800"/>
      <c r="BI258" s="800"/>
      <c r="BJ258" s="800"/>
      <c r="BK258" s="800"/>
      <c r="BL258" s="800"/>
      <c r="BM258" s="800"/>
      <c r="BN258" s="800"/>
      <c r="BO258" s="800"/>
      <c r="BP258" s="800"/>
      <c r="BQ258" s="800"/>
      <c r="BR258" s="800"/>
      <c r="BS258" s="800"/>
      <c r="BT258" s="235"/>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pans="2:104" s="807" customFormat="1" ht="15" customHeight="1" x14ac:dyDescent="0.2">
      <c r="B259" s="806"/>
      <c r="T259" s="240"/>
      <c r="U259" s="240"/>
      <c r="V259" s="240"/>
      <c r="W259" s="240"/>
      <c r="X259" s="240"/>
      <c r="Y259" s="24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426" t="s">
        <v>115</v>
      </c>
      <c r="BD259" s="2427"/>
      <c r="BE259" s="2427"/>
      <c r="BF259" s="2427"/>
      <c r="BG259" s="2428"/>
      <c r="BH259" s="2429" t="s">
        <v>38</v>
      </c>
      <c r="BI259" s="2427"/>
      <c r="BJ259" s="2427"/>
      <c r="BK259" s="2427"/>
      <c r="BL259" s="2428"/>
      <c r="BM259" s="2429" t="s">
        <v>37</v>
      </c>
      <c r="BN259" s="2427"/>
      <c r="BO259" s="2427"/>
      <c r="BP259" s="2427"/>
      <c r="BQ259" s="2430"/>
      <c r="BR259" s="1812" t="s">
        <v>140</v>
      </c>
      <c r="BS259" s="1813"/>
      <c r="BT259" s="2029"/>
      <c r="BU259" s="2029"/>
      <c r="BV259" s="2029"/>
      <c r="BW259" s="2029"/>
      <c r="BX259" s="2029"/>
      <c r="BY259" s="2030"/>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pans="2:104" s="807" customFormat="1" ht="12.75" x14ac:dyDescent="0.2">
      <c r="B260" s="806"/>
      <c r="T260" s="240"/>
      <c r="U260" s="240"/>
      <c r="V260" s="240"/>
      <c r="W260" s="240"/>
      <c r="X260" s="240"/>
      <c r="Y260" s="24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248</v>
      </c>
      <c r="BS260" s="1983" t="s">
        <v>249</v>
      </c>
      <c r="BT260" s="2031"/>
      <c r="BU260" s="2031"/>
      <c r="BV260" s="2031"/>
      <c r="BW260" s="2031"/>
      <c r="BX260" s="2031"/>
      <c r="BY260" s="1893"/>
      <c r="BZ260" s="1893"/>
      <c r="CA260" s="1893"/>
      <c r="CB260" s="1893"/>
      <c r="CC260" s="1893"/>
      <c r="CD260" s="1893"/>
      <c r="CE260" s="1893"/>
      <c r="CF260" s="1893"/>
      <c r="CG260" s="1893"/>
      <c r="CH260" s="1893"/>
      <c r="CI260" s="1893"/>
      <c r="CJ260" s="1893"/>
      <c r="CK260" s="1893"/>
      <c r="CL260" s="1893"/>
      <c r="CM260" s="1893"/>
      <c r="CN260" s="1893"/>
      <c r="CO260" s="1893"/>
      <c r="CP260" s="1893"/>
      <c r="CQ260" s="1893"/>
      <c r="CR260" s="1893"/>
      <c r="CS260" s="1893"/>
      <c r="CT260" s="1893"/>
      <c r="CU260" s="1893"/>
      <c r="CV260" s="1893"/>
      <c r="CW260" s="1893"/>
      <c r="CX260" s="1893"/>
      <c r="CY260" s="1893"/>
      <c r="CZ260" s="1893"/>
    </row>
    <row r="261" spans="2:104" s="807" customFormat="1" ht="15" customHeight="1" x14ac:dyDescent="0.2">
      <c r="B261" s="806"/>
      <c r="T261" s="240"/>
      <c r="U261" s="240"/>
      <c r="V261" s="240"/>
      <c r="W261" s="240"/>
      <c r="X261" s="240"/>
      <c r="Y261" s="24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431" t="s">
        <v>73</v>
      </c>
      <c r="BB261" s="430" t="s">
        <v>49</v>
      </c>
      <c r="BC261" s="1488" t="s">
        <v>35</v>
      </c>
      <c r="BD261" s="1507" t="s">
        <v>35</v>
      </c>
      <c r="BE261" s="1507" t="s">
        <v>35</v>
      </c>
      <c r="BF261" s="1507" t="s">
        <v>35</v>
      </c>
      <c r="BG261" s="1527" t="s">
        <v>35</v>
      </c>
      <c r="BH261" s="1547" t="s">
        <v>35</v>
      </c>
      <c r="BI261" s="1507" t="s">
        <v>35</v>
      </c>
      <c r="BJ261" s="1507" t="s">
        <v>35</v>
      </c>
      <c r="BK261" s="1507" t="s">
        <v>35</v>
      </c>
      <c r="BL261" s="1527" t="s">
        <v>35</v>
      </c>
      <c r="BM261" s="1547" t="s">
        <v>35</v>
      </c>
      <c r="BN261" s="1507" t="s">
        <v>35</v>
      </c>
      <c r="BO261" s="1507" t="s">
        <v>35</v>
      </c>
      <c r="BP261" s="1507" t="s">
        <v>35</v>
      </c>
      <c r="BQ261" s="1527" t="s">
        <v>35</v>
      </c>
      <c r="BR261" s="1547" t="s">
        <v>35</v>
      </c>
      <c r="BS261" s="1984" t="s">
        <v>35</v>
      </c>
      <c r="BT261" s="2032"/>
      <c r="BU261" s="2032"/>
      <c r="BV261" s="2032"/>
      <c r="BW261" s="2032"/>
      <c r="BX261" s="2032"/>
      <c r="BY261" s="1894"/>
      <c r="BZ261" s="1894"/>
      <c r="CA261" s="1894"/>
      <c r="CB261" s="1894"/>
      <c r="CC261" s="1894"/>
      <c r="CD261" s="1894"/>
      <c r="CE261" s="1894"/>
      <c r="CF261" s="1894"/>
      <c r="CG261" s="1894"/>
      <c r="CH261" s="1894"/>
      <c r="CI261" s="1894"/>
      <c r="CJ261" s="1894"/>
      <c r="CK261" s="1894"/>
      <c r="CL261" s="1894"/>
      <c r="CM261" s="1894"/>
      <c r="CN261" s="1894"/>
      <c r="CO261" s="1894"/>
      <c r="CP261" s="1894"/>
      <c r="CQ261" s="1894"/>
      <c r="CR261" s="1894"/>
      <c r="CS261" s="1894"/>
      <c r="CT261" s="1894"/>
      <c r="CU261" s="1894"/>
      <c r="CV261" s="1894"/>
      <c r="CW261" s="1894"/>
      <c r="CX261" s="1894"/>
      <c r="CY261" s="1894"/>
      <c r="CZ261" s="1894"/>
    </row>
    <row r="262" spans="2:104" s="807" customFormat="1" ht="15" customHeight="1" x14ac:dyDescent="0.2">
      <c r="B262" s="806"/>
      <c r="T262" s="240"/>
      <c r="U262" s="240"/>
      <c r="V262" s="240"/>
      <c r="W262" s="240"/>
      <c r="X262" s="240"/>
      <c r="Y262" s="24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432"/>
      <c r="BB262" s="431" t="s">
        <v>48</v>
      </c>
      <c r="BC262" s="1489" t="s">
        <v>35</v>
      </c>
      <c r="BD262" s="1508" t="s">
        <v>35</v>
      </c>
      <c r="BE262" s="1508" t="s">
        <v>35</v>
      </c>
      <c r="BF262" s="1508" t="s">
        <v>35</v>
      </c>
      <c r="BG262" s="1528" t="s">
        <v>35</v>
      </c>
      <c r="BH262" s="1548" t="s">
        <v>35</v>
      </c>
      <c r="BI262" s="1508" t="s">
        <v>35</v>
      </c>
      <c r="BJ262" s="1508" t="s">
        <v>35</v>
      </c>
      <c r="BK262" s="1508" t="s">
        <v>35</v>
      </c>
      <c r="BL262" s="1528" t="s">
        <v>35</v>
      </c>
      <c r="BM262" s="1548" t="s">
        <v>35</v>
      </c>
      <c r="BN262" s="1508" t="s">
        <v>35</v>
      </c>
      <c r="BO262" s="1508" t="s">
        <v>35</v>
      </c>
      <c r="BP262" s="1508" t="s">
        <v>35</v>
      </c>
      <c r="BQ262" s="1528" t="s">
        <v>35</v>
      </c>
      <c r="BR262" s="1548" t="s">
        <v>35</v>
      </c>
      <c r="BS262" s="1985" t="s">
        <v>35</v>
      </c>
      <c r="BT262" s="2033"/>
      <c r="BU262" s="2033"/>
      <c r="BV262" s="2033"/>
      <c r="BW262" s="2033"/>
      <c r="BX262" s="2033"/>
      <c r="BY262" s="1895"/>
      <c r="BZ262" s="1895"/>
      <c r="CA262" s="1895"/>
      <c r="CB262" s="1895"/>
      <c r="CC262" s="1895"/>
      <c r="CD262" s="1895"/>
      <c r="CE262" s="1895"/>
      <c r="CF262" s="1895"/>
      <c r="CG262" s="1895"/>
      <c r="CH262" s="1895"/>
      <c r="CI262" s="1895"/>
      <c r="CJ262" s="1895"/>
      <c r="CK262" s="1895"/>
      <c r="CL262" s="1895"/>
      <c r="CM262" s="1895"/>
      <c r="CN262" s="1895"/>
      <c r="CO262" s="1895"/>
      <c r="CP262" s="1895"/>
      <c r="CQ262" s="1895"/>
      <c r="CR262" s="1895"/>
      <c r="CS262" s="1895"/>
      <c r="CT262" s="1895"/>
      <c r="CU262" s="1895"/>
      <c r="CV262" s="1895"/>
      <c r="CW262" s="1895"/>
      <c r="CX262" s="1895"/>
      <c r="CY262" s="1895"/>
      <c r="CZ262" s="1895"/>
    </row>
    <row r="263" spans="2:104" s="807" customFormat="1" ht="15" customHeight="1" x14ac:dyDescent="0.2">
      <c r="B263" s="806"/>
      <c r="T263" s="240"/>
      <c r="U263" s="240"/>
      <c r="V263" s="240"/>
      <c r="W263" s="240"/>
      <c r="X263" s="240"/>
      <c r="Y263" s="24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432"/>
      <c r="BB263" s="431" t="s">
        <v>113</v>
      </c>
      <c r="BC263" s="1489" t="s">
        <v>35</v>
      </c>
      <c r="BD263" s="1508" t="s">
        <v>35</v>
      </c>
      <c r="BE263" s="1508" t="s">
        <v>35</v>
      </c>
      <c r="BF263" s="1508" t="s">
        <v>35</v>
      </c>
      <c r="BG263" s="1528" t="s">
        <v>35</v>
      </c>
      <c r="BH263" s="1548" t="s">
        <v>35</v>
      </c>
      <c r="BI263" s="1508" t="s">
        <v>35</v>
      </c>
      <c r="BJ263" s="1508" t="s">
        <v>35</v>
      </c>
      <c r="BK263" s="1508" t="s">
        <v>35</v>
      </c>
      <c r="BL263" s="1528" t="s">
        <v>35</v>
      </c>
      <c r="BM263" s="1548" t="s">
        <v>35</v>
      </c>
      <c r="BN263" s="1508" t="s">
        <v>35</v>
      </c>
      <c r="BO263" s="1508" t="s">
        <v>35</v>
      </c>
      <c r="BP263" s="1508" t="s">
        <v>35</v>
      </c>
      <c r="BQ263" s="1528" t="s">
        <v>35</v>
      </c>
      <c r="BR263" s="1548" t="s">
        <v>35</v>
      </c>
      <c r="BS263" s="1985" t="s">
        <v>35</v>
      </c>
      <c r="BT263" s="2033"/>
      <c r="BU263" s="2033"/>
      <c r="BV263" s="2033"/>
      <c r="BW263" s="2033"/>
      <c r="BX263" s="2033"/>
      <c r="BY263" s="1895"/>
      <c r="BZ263" s="1895"/>
      <c r="CA263" s="1895"/>
      <c r="CB263" s="1895"/>
      <c r="CC263" s="1895"/>
      <c r="CD263" s="1895"/>
      <c r="CE263" s="1895"/>
      <c r="CF263" s="1895"/>
      <c r="CG263" s="1895"/>
      <c r="CH263" s="1895"/>
      <c r="CI263" s="1895"/>
      <c r="CJ263" s="1895"/>
      <c r="CK263" s="1895"/>
      <c r="CL263" s="1895"/>
      <c r="CM263" s="1895"/>
      <c r="CN263" s="1895"/>
      <c r="CO263" s="1895"/>
      <c r="CP263" s="1895"/>
      <c r="CQ263" s="1895"/>
      <c r="CR263" s="1895"/>
      <c r="CS263" s="1895"/>
      <c r="CT263" s="1895"/>
      <c r="CU263" s="1895"/>
      <c r="CV263" s="1895"/>
      <c r="CW263" s="1895"/>
      <c r="CX263" s="1895"/>
      <c r="CY263" s="1895"/>
      <c r="CZ263" s="1895"/>
    </row>
    <row r="264" spans="2:104" s="807" customFormat="1" ht="15" customHeight="1" x14ac:dyDescent="0.2">
      <c r="B264" s="806"/>
      <c r="T264" s="240"/>
      <c r="U264" s="240"/>
      <c r="V264" s="240"/>
      <c r="W264" s="240"/>
      <c r="X264" s="240"/>
      <c r="Y264" s="24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432" t="s">
        <v>74</v>
      </c>
      <c r="BB264" s="431" t="s">
        <v>89</v>
      </c>
      <c r="BC264" s="1489" t="s">
        <v>35</v>
      </c>
      <c r="BD264" s="1508" t="s">
        <v>35</v>
      </c>
      <c r="BE264" s="1508" t="s">
        <v>35</v>
      </c>
      <c r="BF264" s="1508" t="s">
        <v>35</v>
      </c>
      <c r="BG264" s="1528" t="s">
        <v>35</v>
      </c>
      <c r="BH264" s="1548" t="s">
        <v>35</v>
      </c>
      <c r="BI264" s="1508" t="s">
        <v>35</v>
      </c>
      <c r="BJ264" s="1508" t="s">
        <v>35</v>
      </c>
      <c r="BK264" s="1508" t="s">
        <v>35</v>
      </c>
      <c r="BL264" s="1528" t="s">
        <v>35</v>
      </c>
      <c r="BM264" s="1548" t="s">
        <v>35</v>
      </c>
      <c r="BN264" s="1508" t="s">
        <v>35</v>
      </c>
      <c r="BO264" s="1508" t="s">
        <v>35</v>
      </c>
      <c r="BP264" s="1508" t="s">
        <v>35</v>
      </c>
      <c r="BQ264" s="1528" t="s">
        <v>35</v>
      </c>
      <c r="BR264" s="1548" t="s">
        <v>35</v>
      </c>
      <c r="BS264" s="1985" t="s">
        <v>35</v>
      </c>
      <c r="BT264" s="2033"/>
      <c r="BU264" s="2033"/>
      <c r="BV264" s="2033"/>
      <c r="BW264" s="2033"/>
      <c r="BX264" s="2033"/>
      <c r="BY264" s="1895"/>
      <c r="BZ264" s="1895"/>
      <c r="CA264" s="1895"/>
      <c r="CB264" s="1895"/>
      <c r="CC264" s="1895"/>
      <c r="CD264" s="1895"/>
      <c r="CE264" s="1895"/>
      <c r="CF264" s="1895"/>
      <c r="CG264" s="1895"/>
      <c r="CH264" s="1895"/>
      <c r="CI264" s="1895"/>
      <c r="CJ264" s="1895"/>
      <c r="CK264" s="1895"/>
      <c r="CL264" s="1895"/>
      <c r="CM264" s="1895"/>
      <c r="CN264" s="1895"/>
      <c r="CO264" s="1895"/>
      <c r="CP264" s="1895"/>
      <c r="CQ264" s="1895"/>
      <c r="CR264" s="1895"/>
      <c r="CS264" s="1895"/>
      <c r="CT264" s="1895"/>
      <c r="CU264" s="1895"/>
      <c r="CV264" s="1895"/>
      <c r="CW264" s="1895"/>
      <c r="CX264" s="1895"/>
      <c r="CY264" s="1895"/>
      <c r="CZ264" s="1895"/>
    </row>
    <row r="265" spans="2:104" s="807" customFormat="1" ht="15" customHeight="1" x14ac:dyDescent="0.2">
      <c r="B265" s="806"/>
      <c r="T265" s="240"/>
      <c r="U265" s="240"/>
      <c r="V265" s="240"/>
      <c r="W265" s="240"/>
      <c r="X265" s="240"/>
      <c r="Y265" s="24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432"/>
      <c r="BB265" s="431" t="s">
        <v>90</v>
      </c>
      <c r="BC265" s="1489" t="s">
        <v>35</v>
      </c>
      <c r="BD265" s="1508" t="s">
        <v>35</v>
      </c>
      <c r="BE265" s="1508" t="s">
        <v>35</v>
      </c>
      <c r="BF265" s="1508" t="s">
        <v>35</v>
      </c>
      <c r="BG265" s="1528" t="s">
        <v>35</v>
      </c>
      <c r="BH265" s="1548" t="s">
        <v>35</v>
      </c>
      <c r="BI265" s="1508" t="s">
        <v>35</v>
      </c>
      <c r="BJ265" s="1508" t="s">
        <v>35</v>
      </c>
      <c r="BK265" s="1508" t="s">
        <v>35</v>
      </c>
      <c r="BL265" s="1528" t="s">
        <v>35</v>
      </c>
      <c r="BM265" s="1548" t="s">
        <v>35</v>
      </c>
      <c r="BN265" s="1508" t="s">
        <v>35</v>
      </c>
      <c r="BO265" s="1508" t="s">
        <v>35</v>
      </c>
      <c r="BP265" s="1508" t="s">
        <v>35</v>
      </c>
      <c r="BQ265" s="1528" t="s">
        <v>35</v>
      </c>
      <c r="BR265" s="1548" t="s">
        <v>35</v>
      </c>
      <c r="BS265" s="1985" t="s">
        <v>35</v>
      </c>
      <c r="BT265" s="2033"/>
      <c r="BU265" s="2033"/>
      <c r="BV265" s="2033"/>
      <c r="BW265" s="2033"/>
      <c r="BX265" s="2033"/>
      <c r="BY265" s="1895"/>
      <c r="BZ265" s="1895"/>
      <c r="CA265" s="1895"/>
      <c r="CB265" s="1895"/>
      <c r="CC265" s="1895"/>
      <c r="CD265" s="1895"/>
      <c r="CE265" s="1895"/>
      <c r="CF265" s="1895"/>
      <c r="CG265" s="1895"/>
      <c r="CH265" s="1895"/>
      <c r="CI265" s="1895"/>
      <c r="CJ265" s="1895"/>
      <c r="CK265" s="1895"/>
      <c r="CL265" s="1895"/>
      <c r="CM265" s="1895"/>
      <c r="CN265" s="1895"/>
      <c r="CO265" s="1895"/>
      <c r="CP265" s="1895"/>
      <c r="CQ265" s="1895"/>
      <c r="CR265" s="1895"/>
      <c r="CS265" s="1895"/>
      <c r="CT265" s="1895"/>
      <c r="CU265" s="1895"/>
      <c r="CV265" s="1895"/>
      <c r="CW265" s="1895"/>
      <c r="CX265" s="1895"/>
      <c r="CY265" s="1895"/>
      <c r="CZ265" s="1895"/>
    </row>
    <row r="266" spans="2:104" s="807" customFormat="1" ht="15" customHeight="1" x14ac:dyDescent="0.2">
      <c r="B266" s="806"/>
      <c r="T266" s="240"/>
      <c r="U266" s="240"/>
      <c r="V266" s="240"/>
      <c r="W266" s="240"/>
      <c r="X266" s="240"/>
      <c r="Y266" s="24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432"/>
      <c r="BB266" s="431" t="s">
        <v>91</v>
      </c>
      <c r="BC266" s="1489" t="s">
        <v>35</v>
      </c>
      <c r="BD266" s="1508" t="s">
        <v>35</v>
      </c>
      <c r="BE266" s="1508" t="s">
        <v>35</v>
      </c>
      <c r="BF266" s="1508" t="s">
        <v>35</v>
      </c>
      <c r="BG266" s="1528" t="s">
        <v>35</v>
      </c>
      <c r="BH266" s="1548" t="s">
        <v>35</v>
      </c>
      <c r="BI266" s="1508" t="s">
        <v>35</v>
      </c>
      <c r="BJ266" s="1508" t="s">
        <v>35</v>
      </c>
      <c r="BK266" s="1508" t="s">
        <v>35</v>
      </c>
      <c r="BL266" s="1528" t="s">
        <v>35</v>
      </c>
      <c r="BM266" s="1548" t="s">
        <v>35</v>
      </c>
      <c r="BN266" s="1508" t="s">
        <v>35</v>
      </c>
      <c r="BO266" s="1508" t="s">
        <v>35</v>
      </c>
      <c r="BP266" s="1508" t="s">
        <v>35</v>
      </c>
      <c r="BQ266" s="1528" t="s">
        <v>35</v>
      </c>
      <c r="BR266" s="1548" t="s">
        <v>35</v>
      </c>
      <c r="BS266" s="1985" t="s">
        <v>35</v>
      </c>
      <c r="BT266" s="2033"/>
      <c r="BU266" s="2033"/>
      <c r="BV266" s="2033"/>
      <c r="BW266" s="2033"/>
      <c r="BX266" s="2033"/>
      <c r="BY266" s="1895"/>
      <c r="BZ266" s="1895"/>
      <c r="CA266" s="1895"/>
      <c r="CB266" s="1895"/>
      <c r="CC266" s="1895"/>
      <c r="CD266" s="1895"/>
      <c r="CE266" s="1895"/>
      <c r="CF266" s="1895"/>
      <c r="CG266" s="1895"/>
      <c r="CH266" s="1895"/>
      <c r="CI266" s="1895"/>
      <c r="CJ266" s="1895"/>
      <c r="CK266" s="1895"/>
      <c r="CL266" s="1895"/>
      <c r="CM266" s="1895"/>
      <c r="CN266" s="1895"/>
      <c r="CO266" s="1895"/>
      <c r="CP266" s="1895"/>
      <c r="CQ266" s="1895"/>
      <c r="CR266" s="1895"/>
      <c r="CS266" s="1895"/>
      <c r="CT266" s="1895"/>
      <c r="CU266" s="1895"/>
      <c r="CV266" s="1895"/>
      <c r="CW266" s="1895"/>
      <c r="CX266" s="1895"/>
      <c r="CY266" s="1895"/>
      <c r="CZ266" s="1895"/>
    </row>
    <row r="267" spans="2:104" s="807" customFormat="1" ht="15" customHeight="1" x14ac:dyDescent="0.2">
      <c r="B267" s="806"/>
      <c r="T267" s="240"/>
      <c r="U267" s="240"/>
      <c r="V267" s="240"/>
      <c r="W267" s="240"/>
      <c r="X267" s="240"/>
      <c r="Y267" s="24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432"/>
      <c r="BB267" s="431" t="s">
        <v>113</v>
      </c>
      <c r="BC267" s="1489" t="s">
        <v>35</v>
      </c>
      <c r="BD267" s="1508" t="s">
        <v>35</v>
      </c>
      <c r="BE267" s="1508" t="s">
        <v>35</v>
      </c>
      <c r="BF267" s="1508" t="s">
        <v>35</v>
      </c>
      <c r="BG267" s="1528" t="s">
        <v>35</v>
      </c>
      <c r="BH267" s="1548" t="s">
        <v>35</v>
      </c>
      <c r="BI267" s="1508" t="s">
        <v>35</v>
      </c>
      <c r="BJ267" s="1508" t="s">
        <v>35</v>
      </c>
      <c r="BK267" s="1508" t="s">
        <v>35</v>
      </c>
      <c r="BL267" s="1528" t="s">
        <v>35</v>
      </c>
      <c r="BM267" s="1548" t="s">
        <v>35</v>
      </c>
      <c r="BN267" s="1508" t="s">
        <v>35</v>
      </c>
      <c r="BO267" s="1508" t="s">
        <v>35</v>
      </c>
      <c r="BP267" s="1508" t="s">
        <v>35</v>
      </c>
      <c r="BQ267" s="1528" t="s">
        <v>35</v>
      </c>
      <c r="BR267" s="1548" t="s">
        <v>35</v>
      </c>
      <c r="BS267" s="1985" t="s">
        <v>35</v>
      </c>
      <c r="BT267" s="2033"/>
      <c r="BU267" s="2033"/>
      <c r="BV267" s="2033"/>
      <c r="BW267" s="2033"/>
      <c r="BX267" s="2033"/>
      <c r="BY267" s="1895"/>
      <c r="BZ267" s="1895"/>
      <c r="CA267" s="1895"/>
      <c r="CB267" s="1895"/>
      <c r="CC267" s="1895"/>
      <c r="CD267" s="1895"/>
      <c r="CE267" s="1895"/>
      <c r="CF267" s="1895"/>
      <c r="CG267" s="1895"/>
      <c r="CH267" s="1895"/>
      <c r="CI267" s="1895"/>
      <c r="CJ267" s="1895"/>
      <c r="CK267" s="1895"/>
      <c r="CL267" s="1895"/>
      <c r="CM267" s="1895"/>
      <c r="CN267" s="1895"/>
      <c r="CO267" s="1895"/>
      <c r="CP267" s="1895"/>
      <c r="CQ267" s="1895"/>
      <c r="CR267" s="1895"/>
      <c r="CS267" s="1895"/>
      <c r="CT267" s="1895"/>
      <c r="CU267" s="1895"/>
      <c r="CV267" s="1895"/>
      <c r="CW267" s="1895"/>
      <c r="CX267" s="1895"/>
      <c r="CY267" s="1895"/>
      <c r="CZ267" s="1895"/>
    </row>
    <row r="268" spans="2:104" s="807" customFormat="1" ht="15" customHeight="1" x14ac:dyDescent="0.2">
      <c r="B268" s="806"/>
      <c r="T268" s="240"/>
      <c r="U268" s="240"/>
      <c r="V268" s="240"/>
      <c r="W268" s="240"/>
      <c r="X268" s="240"/>
      <c r="Y268" s="24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432" t="s">
        <v>116</v>
      </c>
      <c r="BB268" s="431" t="s">
        <v>89</v>
      </c>
      <c r="BC268" s="1489" t="s">
        <v>35</v>
      </c>
      <c r="BD268" s="1508" t="s">
        <v>35</v>
      </c>
      <c r="BE268" s="1508" t="s">
        <v>35</v>
      </c>
      <c r="BF268" s="1508" t="s">
        <v>35</v>
      </c>
      <c r="BG268" s="1528" t="s">
        <v>35</v>
      </c>
      <c r="BH268" s="1548" t="s">
        <v>35</v>
      </c>
      <c r="BI268" s="1508" t="s">
        <v>35</v>
      </c>
      <c r="BJ268" s="1508" t="s">
        <v>35</v>
      </c>
      <c r="BK268" s="1508" t="s">
        <v>35</v>
      </c>
      <c r="BL268" s="1528" t="s">
        <v>35</v>
      </c>
      <c r="BM268" s="1548" t="s">
        <v>35</v>
      </c>
      <c r="BN268" s="1508" t="s">
        <v>35</v>
      </c>
      <c r="BO268" s="1508" t="s">
        <v>35</v>
      </c>
      <c r="BP268" s="1508" t="s">
        <v>35</v>
      </c>
      <c r="BQ268" s="1528" t="s">
        <v>35</v>
      </c>
      <c r="BR268" s="1548" t="s">
        <v>35</v>
      </c>
      <c r="BS268" s="1985" t="s">
        <v>35</v>
      </c>
      <c r="BT268" s="2033"/>
      <c r="BU268" s="2033"/>
      <c r="BV268" s="2033"/>
      <c r="BW268" s="2033"/>
      <c r="BX268" s="2033"/>
      <c r="BY268" s="1895"/>
      <c r="BZ268" s="1895"/>
      <c r="CA268" s="1895"/>
      <c r="CB268" s="1895"/>
      <c r="CC268" s="1895"/>
      <c r="CD268" s="1895"/>
      <c r="CE268" s="1895"/>
      <c r="CF268" s="1895"/>
      <c r="CG268" s="1895"/>
      <c r="CH268" s="1895"/>
      <c r="CI268" s="1895"/>
      <c r="CJ268" s="1895"/>
      <c r="CK268" s="1895"/>
      <c r="CL268" s="1895"/>
      <c r="CM268" s="1895"/>
      <c r="CN268" s="1895"/>
      <c r="CO268" s="1895"/>
      <c r="CP268" s="1895"/>
      <c r="CQ268" s="1895"/>
      <c r="CR268" s="1895"/>
      <c r="CS268" s="1895"/>
      <c r="CT268" s="1895"/>
      <c r="CU268" s="1895"/>
      <c r="CV268" s="1895"/>
      <c r="CW268" s="1895"/>
      <c r="CX268" s="1895"/>
      <c r="CY268" s="1895"/>
      <c r="CZ268" s="1895"/>
    </row>
    <row r="269" spans="2:104" s="807" customFormat="1" ht="15" customHeight="1" x14ac:dyDescent="0.2">
      <c r="B269" s="806"/>
      <c r="T269" s="240"/>
      <c r="U269" s="240"/>
      <c r="V269" s="240"/>
      <c r="W269" s="240"/>
      <c r="X269" s="240"/>
      <c r="Y269" s="24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432"/>
      <c r="BB269" s="431" t="s">
        <v>90</v>
      </c>
      <c r="BC269" s="1489" t="s">
        <v>35</v>
      </c>
      <c r="BD269" s="1508" t="s">
        <v>35</v>
      </c>
      <c r="BE269" s="1508" t="s">
        <v>35</v>
      </c>
      <c r="BF269" s="1508" t="s">
        <v>35</v>
      </c>
      <c r="BG269" s="1528" t="s">
        <v>35</v>
      </c>
      <c r="BH269" s="1548" t="s">
        <v>35</v>
      </c>
      <c r="BI269" s="1508" t="s">
        <v>35</v>
      </c>
      <c r="BJ269" s="1508" t="s">
        <v>35</v>
      </c>
      <c r="BK269" s="1508" t="s">
        <v>35</v>
      </c>
      <c r="BL269" s="1528" t="s">
        <v>35</v>
      </c>
      <c r="BM269" s="1548" t="s">
        <v>35</v>
      </c>
      <c r="BN269" s="1508" t="s">
        <v>35</v>
      </c>
      <c r="BO269" s="1508" t="s">
        <v>35</v>
      </c>
      <c r="BP269" s="1508" t="s">
        <v>35</v>
      </c>
      <c r="BQ269" s="1528" t="s">
        <v>35</v>
      </c>
      <c r="BR269" s="1548" t="s">
        <v>35</v>
      </c>
      <c r="BS269" s="1985" t="s">
        <v>35</v>
      </c>
      <c r="BT269" s="2033"/>
      <c r="BU269" s="2033"/>
      <c r="BV269" s="2033"/>
      <c r="BW269" s="2033"/>
      <c r="BX269" s="2033"/>
      <c r="BY269" s="1895"/>
      <c r="BZ269" s="1895"/>
      <c r="CA269" s="1895"/>
      <c r="CB269" s="1895"/>
      <c r="CC269" s="1895"/>
      <c r="CD269" s="1895"/>
      <c r="CE269" s="1895"/>
      <c r="CF269" s="1895"/>
      <c r="CG269" s="1895"/>
      <c r="CH269" s="1895"/>
      <c r="CI269" s="1895"/>
      <c r="CJ269" s="1895"/>
      <c r="CK269" s="1895"/>
      <c r="CL269" s="1895"/>
      <c r="CM269" s="1895"/>
      <c r="CN269" s="1895"/>
      <c r="CO269" s="1895"/>
      <c r="CP269" s="1895"/>
      <c r="CQ269" s="1895"/>
      <c r="CR269" s="1895"/>
      <c r="CS269" s="1895"/>
      <c r="CT269" s="1895"/>
      <c r="CU269" s="1895"/>
      <c r="CV269" s="1895"/>
      <c r="CW269" s="1895"/>
      <c r="CX269" s="1895"/>
      <c r="CY269" s="1895"/>
      <c r="CZ269" s="1895"/>
    </row>
    <row r="270" spans="2:104" s="807" customFormat="1" ht="15" customHeight="1" x14ac:dyDescent="0.2">
      <c r="B270" s="806"/>
      <c r="T270" s="240"/>
      <c r="U270" s="240"/>
      <c r="V270" s="240"/>
      <c r="W270" s="240"/>
      <c r="X270" s="240"/>
      <c r="Y270" s="24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432"/>
      <c r="BB270" s="431" t="s">
        <v>91</v>
      </c>
      <c r="BC270" s="1489" t="s">
        <v>35</v>
      </c>
      <c r="BD270" s="1508" t="s">
        <v>35</v>
      </c>
      <c r="BE270" s="1508" t="s">
        <v>35</v>
      </c>
      <c r="BF270" s="1508" t="s">
        <v>35</v>
      </c>
      <c r="BG270" s="1528" t="s">
        <v>35</v>
      </c>
      <c r="BH270" s="1548" t="s">
        <v>35</v>
      </c>
      <c r="BI270" s="1508" t="s">
        <v>35</v>
      </c>
      <c r="BJ270" s="1508" t="s">
        <v>35</v>
      </c>
      <c r="BK270" s="1508" t="s">
        <v>35</v>
      </c>
      <c r="BL270" s="1528" t="s">
        <v>35</v>
      </c>
      <c r="BM270" s="1548" t="s">
        <v>35</v>
      </c>
      <c r="BN270" s="1508" t="s">
        <v>35</v>
      </c>
      <c r="BO270" s="1508" t="s">
        <v>35</v>
      </c>
      <c r="BP270" s="1508" t="s">
        <v>35</v>
      </c>
      <c r="BQ270" s="1528" t="s">
        <v>35</v>
      </c>
      <c r="BR270" s="1548" t="s">
        <v>35</v>
      </c>
      <c r="BS270" s="1985" t="s">
        <v>35</v>
      </c>
      <c r="BT270" s="2033"/>
      <c r="BU270" s="2033"/>
      <c r="BV270" s="2033"/>
      <c r="BW270" s="2033"/>
      <c r="BX270" s="2033"/>
      <c r="BY270" s="1895"/>
      <c r="BZ270" s="1895"/>
      <c r="CA270" s="1895"/>
      <c r="CB270" s="1895"/>
      <c r="CC270" s="1895"/>
      <c r="CD270" s="1895"/>
      <c r="CE270" s="1895"/>
      <c r="CF270" s="1895"/>
      <c r="CG270" s="1895"/>
      <c r="CH270" s="1895"/>
      <c r="CI270" s="1895"/>
      <c r="CJ270" s="1895"/>
      <c r="CK270" s="1895"/>
      <c r="CL270" s="1895"/>
      <c r="CM270" s="1895"/>
      <c r="CN270" s="1895"/>
      <c r="CO270" s="1895"/>
      <c r="CP270" s="1895"/>
      <c r="CQ270" s="1895"/>
      <c r="CR270" s="1895"/>
      <c r="CS270" s="1895"/>
      <c r="CT270" s="1895"/>
      <c r="CU270" s="1895"/>
      <c r="CV270" s="1895"/>
      <c r="CW270" s="1895"/>
      <c r="CX270" s="1895"/>
      <c r="CY270" s="1895"/>
      <c r="CZ270" s="1895"/>
    </row>
    <row r="271" spans="2:104" s="807" customFormat="1" ht="15" customHeight="1" x14ac:dyDescent="0.2">
      <c r="B271" s="806"/>
      <c r="T271" s="240"/>
      <c r="U271" s="240"/>
      <c r="V271" s="240"/>
      <c r="W271" s="240"/>
      <c r="X271" s="240"/>
      <c r="Y271" s="24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432" t="s">
        <v>75</v>
      </c>
      <c r="BB271" s="431" t="s">
        <v>49</v>
      </c>
      <c r="BC271" s="1489" t="s">
        <v>35</v>
      </c>
      <c r="BD271" s="1509" t="s">
        <v>35</v>
      </c>
      <c r="BE271" s="1509" t="s">
        <v>35</v>
      </c>
      <c r="BF271" s="1509" t="s">
        <v>35</v>
      </c>
      <c r="BG271" s="1529" t="s">
        <v>35</v>
      </c>
      <c r="BH271" s="1489" t="s">
        <v>35</v>
      </c>
      <c r="BI271" s="1509" t="s">
        <v>35</v>
      </c>
      <c r="BJ271" s="1509" t="s">
        <v>35</v>
      </c>
      <c r="BK271" s="1509" t="s">
        <v>35</v>
      </c>
      <c r="BL271" s="1529" t="s">
        <v>35</v>
      </c>
      <c r="BM271" s="1489" t="s">
        <v>35</v>
      </c>
      <c r="BN271" s="1509" t="s">
        <v>35</v>
      </c>
      <c r="BO271" s="1509" t="s">
        <v>35</v>
      </c>
      <c r="BP271" s="1509" t="s">
        <v>35</v>
      </c>
      <c r="BQ271" s="1529" t="s">
        <v>35</v>
      </c>
      <c r="BR271" s="1489" t="s">
        <v>35</v>
      </c>
      <c r="BS271" s="1567" t="s">
        <v>35</v>
      </c>
      <c r="BT271" s="1896"/>
      <c r="BU271" s="1896"/>
      <c r="BV271" s="1896"/>
      <c r="BW271" s="1896"/>
      <c r="BX271" s="1896"/>
      <c r="BY271" s="1896"/>
      <c r="BZ271" s="1896"/>
      <c r="CA271" s="1896"/>
      <c r="CB271" s="1896"/>
      <c r="CC271" s="1896"/>
      <c r="CD271" s="1896"/>
      <c r="CE271" s="1896"/>
      <c r="CF271" s="1896"/>
      <c r="CG271" s="1896"/>
      <c r="CH271" s="1896"/>
      <c r="CI271" s="1896"/>
      <c r="CJ271" s="1896"/>
      <c r="CK271" s="1896"/>
      <c r="CL271" s="1896"/>
      <c r="CM271" s="1896"/>
      <c r="CN271" s="1896"/>
      <c r="CO271" s="1896"/>
      <c r="CP271" s="1896"/>
      <c r="CQ271" s="1896"/>
      <c r="CR271" s="1896"/>
      <c r="CS271" s="1896"/>
      <c r="CT271" s="1896"/>
      <c r="CU271" s="1896"/>
      <c r="CV271" s="1896"/>
      <c r="CW271" s="1896"/>
      <c r="CX271" s="1896"/>
      <c r="CY271" s="1896"/>
      <c r="CZ271" s="1896"/>
    </row>
    <row r="272" spans="2:104" s="807" customFormat="1" ht="15" customHeight="1" x14ac:dyDescent="0.2">
      <c r="B272" s="806"/>
      <c r="T272" s="240"/>
      <c r="U272" s="240"/>
      <c r="V272" s="240"/>
      <c r="W272" s="240"/>
      <c r="X272" s="240"/>
      <c r="Y272" s="24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432"/>
      <c r="BB272" s="431" t="s">
        <v>48</v>
      </c>
      <c r="BC272" s="1489" t="s">
        <v>35</v>
      </c>
      <c r="BD272" s="1509" t="s">
        <v>35</v>
      </c>
      <c r="BE272" s="1509" t="s">
        <v>35</v>
      </c>
      <c r="BF272" s="1509" t="s">
        <v>35</v>
      </c>
      <c r="BG272" s="1529" t="s">
        <v>35</v>
      </c>
      <c r="BH272" s="1489" t="s">
        <v>35</v>
      </c>
      <c r="BI272" s="1509" t="s">
        <v>35</v>
      </c>
      <c r="BJ272" s="1509" t="s">
        <v>35</v>
      </c>
      <c r="BK272" s="1509" t="s">
        <v>35</v>
      </c>
      <c r="BL272" s="1529" t="s">
        <v>35</v>
      </c>
      <c r="BM272" s="1489" t="s">
        <v>35</v>
      </c>
      <c r="BN272" s="1509" t="s">
        <v>35</v>
      </c>
      <c r="BO272" s="1509" t="s">
        <v>35</v>
      </c>
      <c r="BP272" s="1509" t="s">
        <v>35</v>
      </c>
      <c r="BQ272" s="1529" t="s">
        <v>35</v>
      </c>
      <c r="BR272" s="1489" t="s">
        <v>35</v>
      </c>
      <c r="BS272" s="1567" t="s">
        <v>35</v>
      </c>
      <c r="BT272" s="1896"/>
      <c r="BU272" s="1896"/>
      <c r="BV272" s="1896"/>
      <c r="BW272" s="1896"/>
      <c r="BX272" s="1896"/>
      <c r="BY272" s="1896"/>
      <c r="BZ272" s="1896"/>
      <c r="CA272" s="1896"/>
      <c r="CB272" s="1896"/>
      <c r="CC272" s="1896"/>
      <c r="CD272" s="1896"/>
      <c r="CE272" s="1896"/>
      <c r="CF272" s="1896"/>
      <c r="CG272" s="1896"/>
      <c r="CH272" s="1896"/>
      <c r="CI272" s="1896"/>
      <c r="CJ272" s="1896"/>
      <c r="CK272" s="1896"/>
      <c r="CL272" s="1896"/>
      <c r="CM272" s="1896"/>
      <c r="CN272" s="1896"/>
      <c r="CO272" s="1896"/>
      <c r="CP272" s="1896"/>
      <c r="CQ272" s="1896"/>
      <c r="CR272" s="1896"/>
      <c r="CS272" s="1896"/>
      <c r="CT272" s="1896"/>
      <c r="CU272" s="1896"/>
      <c r="CV272" s="1896"/>
      <c r="CW272" s="1896"/>
      <c r="CX272" s="1896"/>
      <c r="CY272" s="1896"/>
      <c r="CZ272" s="1896"/>
    </row>
    <row r="273" spans="2:104" s="807" customFormat="1" ht="15" customHeight="1" x14ac:dyDescent="0.2">
      <c r="B273" s="806"/>
      <c r="T273" s="240"/>
      <c r="U273" s="240"/>
      <c r="V273" s="240"/>
      <c r="W273" s="240"/>
      <c r="X273" s="240"/>
      <c r="Y273" s="24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432"/>
      <c r="BB273" s="431" t="s">
        <v>113</v>
      </c>
      <c r="BC273" s="1489" t="s">
        <v>35</v>
      </c>
      <c r="BD273" s="1509" t="s">
        <v>35</v>
      </c>
      <c r="BE273" s="1509" t="s">
        <v>35</v>
      </c>
      <c r="BF273" s="1509" t="s">
        <v>35</v>
      </c>
      <c r="BG273" s="1529" t="s">
        <v>35</v>
      </c>
      <c r="BH273" s="1489" t="s">
        <v>35</v>
      </c>
      <c r="BI273" s="1509" t="s">
        <v>35</v>
      </c>
      <c r="BJ273" s="1509" t="s">
        <v>35</v>
      </c>
      <c r="BK273" s="1509" t="s">
        <v>35</v>
      </c>
      <c r="BL273" s="1529" t="s">
        <v>35</v>
      </c>
      <c r="BM273" s="1489" t="s">
        <v>35</v>
      </c>
      <c r="BN273" s="1509" t="s">
        <v>35</v>
      </c>
      <c r="BO273" s="1509" t="s">
        <v>35</v>
      </c>
      <c r="BP273" s="1509" t="s">
        <v>35</v>
      </c>
      <c r="BQ273" s="1529" t="s">
        <v>35</v>
      </c>
      <c r="BR273" s="1489" t="s">
        <v>35</v>
      </c>
      <c r="BS273" s="1567" t="s">
        <v>35</v>
      </c>
      <c r="BT273" s="1896"/>
      <c r="BU273" s="1896"/>
      <c r="BV273" s="1896"/>
      <c r="BW273" s="1896"/>
      <c r="BX273" s="1896"/>
      <c r="BY273" s="1896"/>
      <c r="BZ273" s="1896"/>
      <c r="CA273" s="1896"/>
      <c r="CB273" s="1896"/>
      <c r="CC273" s="1896"/>
      <c r="CD273" s="1896"/>
      <c r="CE273" s="1896"/>
      <c r="CF273" s="1896"/>
      <c r="CG273" s="1896"/>
      <c r="CH273" s="1896"/>
      <c r="CI273" s="1896"/>
      <c r="CJ273" s="1896"/>
      <c r="CK273" s="1896"/>
      <c r="CL273" s="1896"/>
      <c r="CM273" s="1896"/>
      <c r="CN273" s="1896"/>
      <c r="CO273" s="1896"/>
      <c r="CP273" s="1896"/>
      <c r="CQ273" s="1896"/>
      <c r="CR273" s="1896"/>
      <c r="CS273" s="1896"/>
      <c r="CT273" s="1896"/>
      <c r="CU273" s="1896"/>
      <c r="CV273" s="1896"/>
      <c r="CW273" s="1896"/>
      <c r="CX273" s="1896"/>
      <c r="CY273" s="1896"/>
      <c r="CZ273" s="1896"/>
    </row>
    <row r="274" spans="2:104" s="807" customFormat="1" ht="15" customHeight="1" x14ac:dyDescent="0.2">
      <c r="B274" s="806"/>
      <c r="T274" s="240"/>
      <c r="U274" s="240"/>
      <c r="V274" s="240"/>
      <c r="W274" s="240"/>
      <c r="X274" s="240"/>
      <c r="Y274" s="24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432" t="s">
        <v>76</v>
      </c>
      <c r="BB274" s="431" t="s">
        <v>49</v>
      </c>
      <c r="BC274" s="1489" t="s">
        <v>35</v>
      </c>
      <c r="BD274" s="1508" t="s">
        <v>35</v>
      </c>
      <c r="BE274" s="1508" t="s">
        <v>35</v>
      </c>
      <c r="BF274" s="1508" t="s">
        <v>35</v>
      </c>
      <c r="BG274" s="1528" t="s">
        <v>35</v>
      </c>
      <c r="BH274" s="1548" t="s">
        <v>35</v>
      </c>
      <c r="BI274" s="1508" t="s">
        <v>35</v>
      </c>
      <c r="BJ274" s="1508" t="s">
        <v>35</v>
      </c>
      <c r="BK274" s="1508" t="s">
        <v>35</v>
      </c>
      <c r="BL274" s="1528" t="s">
        <v>35</v>
      </c>
      <c r="BM274" s="1548" t="s">
        <v>35</v>
      </c>
      <c r="BN274" s="1508" t="s">
        <v>35</v>
      </c>
      <c r="BO274" s="1508" t="s">
        <v>35</v>
      </c>
      <c r="BP274" s="1508" t="s">
        <v>35</v>
      </c>
      <c r="BQ274" s="1528" t="s">
        <v>35</v>
      </c>
      <c r="BR274" s="1548" t="s">
        <v>35</v>
      </c>
      <c r="BS274" s="1985" t="s">
        <v>35</v>
      </c>
      <c r="BT274" s="2033"/>
      <c r="BU274" s="2033"/>
      <c r="BV274" s="2033"/>
      <c r="BW274" s="2033"/>
      <c r="BX274" s="2033"/>
      <c r="BY274" s="1895"/>
      <c r="BZ274" s="1895"/>
      <c r="CA274" s="1895"/>
      <c r="CB274" s="1895"/>
      <c r="CC274" s="1895"/>
      <c r="CD274" s="1895"/>
      <c r="CE274" s="1895"/>
      <c r="CF274" s="1895"/>
      <c r="CG274" s="1895"/>
      <c r="CH274" s="1895"/>
      <c r="CI274" s="1895"/>
      <c r="CJ274" s="1895"/>
      <c r="CK274" s="1895"/>
      <c r="CL274" s="1895"/>
      <c r="CM274" s="1895"/>
      <c r="CN274" s="1895"/>
      <c r="CO274" s="1895"/>
      <c r="CP274" s="1895"/>
      <c r="CQ274" s="1895"/>
      <c r="CR274" s="1895"/>
      <c r="CS274" s="1895"/>
      <c r="CT274" s="1895"/>
      <c r="CU274" s="1895"/>
      <c r="CV274" s="1895"/>
      <c r="CW274" s="1895"/>
      <c r="CX274" s="1895"/>
      <c r="CY274" s="1895"/>
      <c r="CZ274" s="1895"/>
    </row>
    <row r="275" spans="2:104" s="807" customFormat="1" ht="15" customHeight="1" x14ac:dyDescent="0.2">
      <c r="B275" s="806"/>
      <c r="T275" s="240"/>
      <c r="U275" s="240"/>
      <c r="V275" s="240"/>
      <c r="W275" s="240"/>
      <c r="X275" s="240"/>
      <c r="Y275" s="24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432"/>
      <c r="BB275" s="431" t="s">
        <v>48</v>
      </c>
      <c r="BC275" s="1489" t="s">
        <v>35</v>
      </c>
      <c r="BD275" s="1508" t="s">
        <v>35</v>
      </c>
      <c r="BE275" s="1508" t="s">
        <v>35</v>
      </c>
      <c r="BF275" s="1508" t="s">
        <v>35</v>
      </c>
      <c r="BG275" s="1528" t="s">
        <v>35</v>
      </c>
      <c r="BH275" s="1548" t="s">
        <v>35</v>
      </c>
      <c r="BI275" s="1508" t="s">
        <v>35</v>
      </c>
      <c r="BJ275" s="1508" t="s">
        <v>35</v>
      </c>
      <c r="BK275" s="1508" t="s">
        <v>35</v>
      </c>
      <c r="BL275" s="1528" t="s">
        <v>35</v>
      </c>
      <c r="BM275" s="1548" t="s">
        <v>35</v>
      </c>
      <c r="BN275" s="1508" t="s">
        <v>35</v>
      </c>
      <c r="BO275" s="1508" t="s">
        <v>35</v>
      </c>
      <c r="BP275" s="1508" t="s">
        <v>35</v>
      </c>
      <c r="BQ275" s="1528" t="s">
        <v>35</v>
      </c>
      <c r="BR275" s="1548" t="s">
        <v>35</v>
      </c>
      <c r="BS275" s="1985" t="s">
        <v>35</v>
      </c>
      <c r="BT275" s="2033"/>
      <c r="BU275" s="2033"/>
      <c r="BV275" s="2033"/>
      <c r="BW275" s="2033"/>
      <c r="BX275" s="2033"/>
      <c r="BY275" s="1895"/>
      <c r="BZ275" s="1895"/>
      <c r="CA275" s="1895"/>
      <c r="CB275" s="1895"/>
      <c r="CC275" s="1895"/>
      <c r="CD275" s="1895"/>
      <c r="CE275" s="1895"/>
      <c r="CF275" s="1895"/>
      <c r="CG275" s="1895"/>
      <c r="CH275" s="1895"/>
      <c r="CI275" s="1895"/>
      <c r="CJ275" s="1895"/>
      <c r="CK275" s="1895"/>
      <c r="CL275" s="1895"/>
      <c r="CM275" s="1895"/>
      <c r="CN275" s="1895"/>
      <c r="CO275" s="1895"/>
      <c r="CP275" s="1895"/>
      <c r="CQ275" s="1895"/>
      <c r="CR275" s="1895"/>
      <c r="CS275" s="1895"/>
      <c r="CT275" s="1895"/>
      <c r="CU275" s="1895"/>
      <c r="CV275" s="1895"/>
      <c r="CW275" s="1895"/>
      <c r="CX275" s="1895"/>
      <c r="CY275" s="1895"/>
      <c r="CZ275" s="1895"/>
    </row>
    <row r="276" spans="2:104" s="807" customFormat="1" ht="15" customHeight="1" x14ac:dyDescent="0.2">
      <c r="B276" s="806"/>
      <c r="T276" s="240"/>
      <c r="U276" s="240"/>
      <c r="V276" s="240"/>
      <c r="W276" s="240"/>
      <c r="X276" s="240"/>
      <c r="Y276" s="24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432"/>
      <c r="BB276" s="431" t="s">
        <v>114</v>
      </c>
      <c r="BC276" s="1489" t="s">
        <v>35</v>
      </c>
      <c r="BD276" s="1508" t="s">
        <v>35</v>
      </c>
      <c r="BE276" s="1508" t="s">
        <v>35</v>
      </c>
      <c r="BF276" s="1508" t="s">
        <v>35</v>
      </c>
      <c r="BG276" s="1528" t="s">
        <v>35</v>
      </c>
      <c r="BH276" s="1548" t="s">
        <v>35</v>
      </c>
      <c r="BI276" s="1508" t="s">
        <v>35</v>
      </c>
      <c r="BJ276" s="1508" t="s">
        <v>35</v>
      </c>
      <c r="BK276" s="1508" t="s">
        <v>35</v>
      </c>
      <c r="BL276" s="1528" t="s">
        <v>35</v>
      </c>
      <c r="BM276" s="1548" t="s">
        <v>35</v>
      </c>
      <c r="BN276" s="1508" t="s">
        <v>35</v>
      </c>
      <c r="BO276" s="1508" t="s">
        <v>35</v>
      </c>
      <c r="BP276" s="1508" t="s">
        <v>35</v>
      </c>
      <c r="BQ276" s="1528" t="s">
        <v>35</v>
      </c>
      <c r="BR276" s="1548" t="s">
        <v>35</v>
      </c>
      <c r="BS276" s="1985" t="s">
        <v>35</v>
      </c>
      <c r="BT276" s="2033"/>
      <c r="BU276" s="2033"/>
      <c r="BV276" s="2033"/>
      <c r="BW276" s="2033"/>
      <c r="BX276" s="2033"/>
      <c r="BY276" s="1895"/>
      <c r="BZ276" s="1895"/>
      <c r="CA276" s="1895"/>
      <c r="CB276" s="1895"/>
      <c r="CC276" s="1895"/>
      <c r="CD276" s="1895"/>
      <c r="CE276" s="1895"/>
      <c r="CF276" s="1895"/>
      <c r="CG276" s="1895"/>
      <c r="CH276" s="1895"/>
      <c r="CI276" s="1895"/>
      <c r="CJ276" s="1895"/>
      <c r="CK276" s="1895"/>
      <c r="CL276" s="1895"/>
      <c r="CM276" s="1895"/>
      <c r="CN276" s="1895"/>
      <c r="CO276" s="1895"/>
      <c r="CP276" s="1895"/>
      <c r="CQ276" s="1895"/>
      <c r="CR276" s="1895"/>
      <c r="CS276" s="1895"/>
      <c r="CT276" s="1895"/>
      <c r="CU276" s="1895"/>
      <c r="CV276" s="1895"/>
      <c r="CW276" s="1895"/>
      <c r="CX276" s="1895"/>
      <c r="CY276" s="1895"/>
      <c r="CZ276" s="1895"/>
    </row>
    <row r="277" spans="2:104" s="807" customFormat="1" ht="15" customHeight="1" x14ac:dyDescent="0.2">
      <c r="B277" s="806"/>
      <c r="T277" s="240"/>
      <c r="U277" s="240"/>
      <c r="V277" s="240"/>
      <c r="W277" s="240"/>
      <c r="X277" s="240"/>
      <c r="Y277" s="24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432" t="s">
        <v>77</v>
      </c>
      <c r="BB277" s="431" t="s">
        <v>78</v>
      </c>
      <c r="BC277" s="1489" t="s">
        <v>35</v>
      </c>
      <c r="BD277" s="1508" t="s">
        <v>35</v>
      </c>
      <c r="BE277" s="1508" t="s">
        <v>35</v>
      </c>
      <c r="BF277" s="1508" t="s">
        <v>35</v>
      </c>
      <c r="BG277" s="1528" t="s">
        <v>35</v>
      </c>
      <c r="BH277" s="1548" t="s">
        <v>35</v>
      </c>
      <c r="BI277" s="1508" t="s">
        <v>35</v>
      </c>
      <c r="BJ277" s="1508" t="s">
        <v>35</v>
      </c>
      <c r="BK277" s="1508" t="s">
        <v>35</v>
      </c>
      <c r="BL277" s="1528" t="s">
        <v>35</v>
      </c>
      <c r="BM277" s="1548" t="s">
        <v>35</v>
      </c>
      <c r="BN277" s="1508" t="s">
        <v>35</v>
      </c>
      <c r="BO277" s="1508" t="s">
        <v>35</v>
      </c>
      <c r="BP277" s="1508" t="s">
        <v>35</v>
      </c>
      <c r="BQ277" s="1528" t="s">
        <v>35</v>
      </c>
      <c r="BR277" s="1548" t="s">
        <v>35</v>
      </c>
      <c r="BS277" s="1985" t="s">
        <v>35</v>
      </c>
      <c r="BT277" s="2033"/>
      <c r="BU277" s="2033"/>
      <c r="BV277" s="2033"/>
      <c r="BW277" s="2033"/>
      <c r="BX277" s="2033"/>
      <c r="BY277" s="1895"/>
      <c r="BZ277" s="1895"/>
      <c r="CA277" s="1895"/>
      <c r="CB277" s="1895"/>
      <c r="CC277" s="1895"/>
      <c r="CD277" s="1895"/>
      <c r="CE277" s="1895"/>
      <c r="CF277" s="1895"/>
      <c r="CG277" s="1895"/>
      <c r="CH277" s="1895"/>
      <c r="CI277" s="1895"/>
      <c r="CJ277" s="1895"/>
      <c r="CK277" s="1895"/>
      <c r="CL277" s="1895"/>
      <c r="CM277" s="1895"/>
      <c r="CN277" s="1895"/>
      <c r="CO277" s="1895"/>
      <c r="CP277" s="1895"/>
      <c r="CQ277" s="1895"/>
      <c r="CR277" s="1895"/>
      <c r="CS277" s="1895"/>
      <c r="CT277" s="1895"/>
      <c r="CU277" s="1895"/>
      <c r="CV277" s="1895"/>
      <c r="CW277" s="1895"/>
      <c r="CX277" s="1895"/>
      <c r="CY277" s="1895"/>
      <c r="CZ277" s="1895"/>
    </row>
    <row r="278" spans="2:104" s="807" customFormat="1" ht="15" customHeight="1" x14ac:dyDescent="0.2">
      <c r="B278" s="806"/>
      <c r="T278" s="240"/>
      <c r="U278" s="240"/>
      <c r="V278" s="240"/>
      <c r="W278" s="240"/>
      <c r="X278" s="240"/>
      <c r="Y278" s="24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432"/>
      <c r="BB278" s="431" t="s">
        <v>79</v>
      </c>
      <c r="BC278" s="1489" t="s">
        <v>35</v>
      </c>
      <c r="BD278" s="1508" t="s">
        <v>35</v>
      </c>
      <c r="BE278" s="1508" t="s">
        <v>35</v>
      </c>
      <c r="BF278" s="1508" t="s">
        <v>35</v>
      </c>
      <c r="BG278" s="1528" t="s">
        <v>35</v>
      </c>
      <c r="BH278" s="1548" t="s">
        <v>35</v>
      </c>
      <c r="BI278" s="1508" t="s">
        <v>35</v>
      </c>
      <c r="BJ278" s="1508" t="s">
        <v>35</v>
      </c>
      <c r="BK278" s="1508" t="s">
        <v>35</v>
      </c>
      <c r="BL278" s="1528" t="s">
        <v>35</v>
      </c>
      <c r="BM278" s="1548" t="s">
        <v>35</v>
      </c>
      <c r="BN278" s="1508" t="s">
        <v>35</v>
      </c>
      <c r="BO278" s="1508" t="s">
        <v>35</v>
      </c>
      <c r="BP278" s="1508" t="s">
        <v>35</v>
      </c>
      <c r="BQ278" s="1528" t="s">
        <v>35</v>
      </c>
      <c r="BR278" s="1548" t="s">
        <v>35</v>
      </c>
      <c r="BS278" s="1985" t="s">
        <v>35</v>
      </c>
      <c r="BT278" s="2033"/>
      <c r="BU278" s="2033"/>
      <c r="BV278" s="2033"/>
      <c r="BW278" s="2033"/>
      <c r="BX278" s="2033"/>
      <c r="BY278" s="1895"/>
      <c r="BZ278" s="1895"/>
      <c r="CA278" s="1895"/>
      <c r="CB278" s="1895"/>
      <c r="CC278" s="1895"/>
      <c r="CD278" s="1895"/>
      <c r="CE278" s="1895"/>
      <c r="CF278" s="1895"/>
      <c r="CG278" s="1895"/>
      <c r="CH278" s="1895"/>
      <c r="CI278" s="1895"/>
      <c r="CJ278" s="1895"/>
      <c r="CK278" s="1895"/>
      <c r="CL278" s="1895"/>
      <c r="CM278" s="1895"/>
      <c r="CN278" s="1895"/>
      <c r="CO278" s="1895"/>
      <c r="CP278" s="1895"/>
      <c r="CQ278" s="1895"/>
      <c r="CR278" s="1895"/>
      <c r="CS278" s="1895"/>
      <c r="CT278" s="1895"/>
      <c r="CU278" s="1895"/>
      <c r="CV278" s="1895"/>
      <c r="CW278" s="1895"/>
      <c r="CX278" s="1895"/>
      <c r="CY278" s="1895"/>
      <c r="CZ278" s="1895"/>
    </row>
    <row r="279" spans="2:104" s="807" customFormat="1" ht="15" customHeight="1" x14ac:dyDescent="0.2">
      <c r="B279" s="806"/>
      <c r="T279" s="240"/>
      <c r="U279" s="240"/>
      <c r="V279" s="240"/>
      <c r="W279" s="240"/>
      <c r="X279" s="240"/>
      <c r="Y279" s="24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432"/>
      <c r="BB279" s="431" t="s">
        <v>80</v>
      </c>
      <c r="BC279" s="1489" t="s">
        <v>35</v>
      </c>
      <c r="BD279" s="1509" t="s">
        <v>35</v>
      </c>
      <c r="BE279" s="1509" t="s">
        <v>35</v>
      </c>
      <c r="BF279" s="1509" t="s">
        <v>35</v>
      </c>
      <c r="BG279" s="1529" t="s">
        <v>35</v>
      </c>
      <c r="BH279" s="1489" t="s">
        <v>35</v>
      </c>
      <c r="BI279" s="1509" t="s">
        <v>35</v>
      </c>
      <c r="BJ279" s="1509" t="s">
        <v>35</v>
      </c>
      <c r="BK279" s="1509" t="s">
        <v>35</v>
      </c>
      <c r="BL279" s="1529" t="s">
        <v>35</v>
      </c>
      <c r="BM279" s="1489" t="s">
        <v>35</v>
      </c>
      <c r="BN279" s="1509" t="s">
        <v>35</v>
      </c>
      <c r="BO279" s="1509" t="s">
        <v>35</v>
      </c>
      <c r="BP279" s="1509" t="s">
        <v>35</v>
      </c>
      <c r="BQ279" s="1529" t="s">
        <v>35</v>
      </c>
      <c r="BR279" s="1489" t="s">
        <v>35</v>
      </c>
      <c r="BS279" s="1567" t="s">
        <v>35</v>
      </c>
      <c r="BT279" s="1896"/>
      <c r="BU279" s="1896"/>
      <c r="BV279" s="1896"/>
      <c r="BW279" s="1896"/>
      <c r="BX279" s="1896"/>
      <c r="BY279" s="1896"/>
      <c r="BZ279" s="1896"/>
      <c r="CA279" s="1896"/>
      <c r="CB279" s="1896"/>
      <c r="CC279" s="1896"/>
      <c r="CD279" s="1896"/>
      <c r="CE279" s="1896"/>
      <c r="CF279" s="1896"/>
      <c r="CG279" s="1896"/>
      <c r="CH279" s="1896"/>
      <c r="CI279" s="1896"/>
      <c r="CJ279" s="1896"/>
      <c r="CK279" s="1896"/>
      <c r="CL279" s="1896"/>
      <c r="CM279" s="1896"/>
      <c r="CN279" s="1896"/>
      <c r="CO279" s="1896"/>
      <c r="CP279" s="1896"/>
      <c r="CQ279" s="1896"/>
      <c r="CR279" s="1896"/>
      <c r="CS279" s="1896"/>
      <c r="CT279" s="1896"/>
      <c r="CU279" s="1896"/>
      <c r="CV279" s="1896"/>
      <c r="CW279" s="1896"/>
      <c r="CX279" s="1896"/>
      <c r="CY279" s="1896"/>
      <c r="CZ279" s="1896"/>
    </row>
    <row r="280" spans="2:104" s="807" customFormat="1" ht="15" customHeight="1" x14ac:dyDescent="0.2">
      <c r="B280" s="806"/>
      <c r="T280" s="240"/>
      <c r="U280" s="240"/>
      <c r="V280" s="240"/>
      <c r="W280" s="240"/>
      <c r="X280" s="240"/>
      <c r="Y280" s="24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432"/>
      <c r="BB280" s="431" t="s">
        <v>81</v>
      </c>
      <c r="BC280" s="1489" t="s">
        <v>35</v>
      </c>
      <c r="BD280" s="1509" t="s">
        <v>35</v>
      </c>
      <c r="BE280" s="1509" t="s">
        <v>35</v>
      </c>
      <c r="BF280" s="1509" t="s">
        <v>35</v>
      </c>
      <c r="BG280" s="1529" t="s">
        <v>35</v>
      </c>
      <c r="BH280" s="1489" t="s">
        <v>35</v>
      </c>
      <c r="BI280" s="1509" t="s">
        <v>35</v>
      </c>
      <c r="BJ280" s="1509" t="s">
        <v>35</v>
      </c>
      <c r="BK280" s="1509" t="s">
        <v>35</v>
      </c>
      <c r="BL280" s="1529" t="s">
        <v>35</v>
      </c>
      <c r="BM280" s="1489" t="s">
        <v>35</v>
      </c>
      <c r="BN280" s="1509" t="s">
        <v>35</v>
      </c>
      <c r="BO280" s="1509" t="s">
        <v>35</v>
      </c>
      <c r="BP280" s="1509" t="s">
        <v>35</v>
      </c>
      <c r="BQ280" s="1529" t="s">
        <v>35</v>
      </c>
      <c r="BR280" s="1489" t="s">
        <v>35</v>
      </c>
      <c r="BS280" s="1567" t="s">
        <v>35</v>
      </c>
      <c r="BT280" s="1896"/>
      <c r="BU280" s="1896"/>
      <c r="BV280" s="1896"/>
      <c r="BW280" s="1896"/>
      <c r="BX280" s="1896"/>
      <c r="BY280" s="1896"/>
      <c r="BZ280" s="1896"/>
      <c r="CA280" s="1896"/>
      <c r="CB280" s="1896"/>
      <c r="CC280" s="1896"/>
      <c r="CD280" s="1896"/>
      <c r="CE280" s="1896"/>
      <c r="CF280" s="1896"/>
      <c r="CG280" s="1896"/>
      <c r="CH280" s="1896"/>
      <c r="CI280" s="1896"/>
      <c r="CJ280" s="1896"/>
      <c r="CK280" s="1896"/>
      <c r="CL280" s="1896"/>
      <c r="CM280" s="1896"/>
      <c r="CN280" s="1896"/>
      <c r="CO280" s="1896"/>
      <c r="CP280" s="1896"/>
      <c r="CQ280" s="1896"/>
      <c r="CR280" s="1896"/>
      <c r="CS280" s="1896"/>
      <c r="CT280" s="1896"/>
      <c r="CU280" s="1896"/>
      <c r="CV280" s="1896"/>
      <c r="CW280" s="1896"/>
      <c r="CX280" s="1896"/>
      <c r="CY280" s="1896"/>
      <c r="CZ280" s="1896"/>
    </row>
    <row r="281" spans="2:104" s="807" customFormat="1" ht="15" customHeight="1" x14ac:dyDescent="0.2">
      <c r="B281" s="806"/>
      <c r="T281" s="240"/>
      <c r="U281" s="240"/>
      <c r="V281" s="240"/>
      <c r="W281" s="240"/>
      <c r="X281" s="240"/>
      <c r="Y281" s="24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432"/>
      <c r="BB281" s="431" t="s">
        <v>82</v>
      </c>
      <c r="BC281" s="1489" t="s">
        <v>35</v>
      </c>
      <c r="BD281" s="1509" t="s">
        <v>35</v>
      </c>
      <c r="BE281" s="1509" t="s">
        <v>35</v>
      </c>
      <c r="BF281" s="1509" t="s">
        <v>35</v>
      </c>
      <c r="BG281" s="1529" t="s">
        <v>35</v>
      </c>
      <c r="BH281" s="1489" t="s">
        <v>35</v>
      </c>
      <c r="BI281" s="1509" t="s">
        <v>35</v>
      </c>
      <c r="BJ281" s="1509" t="s">
        <v>35</v>
      </c>
      <c r="BK281" s="1509" t="s">
        <v>35</v>
      </c>
      <c r="BL281" s="1529" t="s">
        <v>35</v>
      </c>
      <c r="BM281" s="1489" t="s">
        <v>35</v>
      </c>
      <c r="BN281" s="1509" t="s">
        <v>35</v>
      </c>
      <c r="BO281" s="1509" t="s">
        <v>35</v>
      </c>
      <c r="BP281" s="1509" t="s">
        <v>35</v>
      </c>
      <c r="BQ281" s="1529" t="s">
        <v>35</v>
      </c>
      <c r="BR281" s="1489" t="s">
        <v>35</v>
      </c>
      <c r="BS281" s="1567" t="s">
        <v>35</v>
      </c>
      <c r="BT281" s="1896"/>
      <c r="BU281" s="1896"/>
      <c r="BV281" s="1896"/>
      <c r="BW281" s="1896"/>
      <c r="BX281" s="1896"/>
      <c r="BY281" s="1896"/>
      <c r="BZ281" s="1896"/>
      <c r="CA281" s="1896"/>
      <c r="CB281" s="1896"/>
      <c r="CC281" s="1896"/>
      <c r="CD281" s="1896"/>
      <c r="CE281" s="1896"/>
      <c r="CF281" s="1896"/>
      <c r="CG281" s="1896"/>
      <c r="CH281" s="1896"/>
      <c r="CI281" s="1896"/>
      <c r="CJ281" s="1896"/>
      <c r="CK281" s="1896"/>
      <c r="CL281" s="1896"/>
      <c r="CM281" s="1896"/>
      <c r="CN281" s="1896"/>
      <c r="CO281" s="1896"/>
      <c r="CP281" s="1896"/>
      <c r="CQ281" s="1896"/>
      <c r="CR281" s="1896"/>
      <c r="CS281" s="1896"/>
      <c r="CT281" s="1896"/>
      <c r="CU281" s="1896"/>
      <c r="CV281" s="1896"/>
      <c r="CW281" s="1896"/>
      <c r="CX281" s="1896"/>
      <c r="CY281" s="1896"/>
      <c r="CZ281" s="1896"/>
    </row>
    <row r="282" spans="2:104" s="807" customFormat="1" ht="15" customHeight="1" x14ac:dyDescent="0.2">
      <c r="B282" s="806"/>
      <c r="T282" s="240"/>
      <c r="U282" s="240"/>
      <c r="V282" s="240"/>
      <c r="W282" s="240"/>
      <c r="X282" s="240"/>
      <c r="Y282" s="24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432"/>
      <c r="BB282" s="431" t="s">
        <v>83</v>
      </c>
      <c r="BC282" s="1489" t="s">
        <v>35</v>
      </c>
      <c r="BD282" s="1509" t="s">
        <v>35</v>
      </c>
      <c r="BE282" s="1509" t="s">
        <v>35</v>
      </c>
      <c r="BF282" s="1509" t="s">
        <v>35</v>
      </c>
      <c r="BG282" s="1529" t="s">
        <v>35</v>
      </c>
      <c r="BH282" s="1489" t="s">
        <v>35</v>
      </c>
      <c r="BI282" s="1509" t="s">
        <v>35</v>
      </c>
      <c r="BJ282" s="1509" t="s">
        <v>35</v>
      </c>
      <c r="BK282" s="1509" t="s">
        <v>35</v>
      </c>
      <c r="BL282" s="1529" t="s">
        <v>35</v>
      </c>
      <c r="BM282" s="1489" t="s">
        <v>35</v>
      </c>
      <c r="BN282" s="1509" t="s">
        <v>35</v>
      </c>
      <c r="BO282" s="1509" t="s">
        <v>35</v>
      </c>
      <c r="BP282" s="1509" t="s">
        <v>35</v>
      </c>
      <c r="BQ282" s="1529" t="s">
        <v>35</v>
      </c>
      <c r="BR282" s="1489" t="s">
        <v>35</v>
      </c>
      <c r="BS282" s="1567" t="s">
        <v>35</v>
      </c>
      <c r="BT282" s="1896"/>
      <c r="BU282" s="1896"/>
      <c r="BV282" s="1896"/>
      <c r="BW282" s="1896"/>
      <c r="BX282" s="1896"/>
      <c r="BY282" s="1896"/>
      <c r="BZ282" s="1896"/>
      <c r="CA282" s="1896"/>
      <c r="CB282" s="1896"/>
      <c r="CC282" s="1896"/>
      <c r="CD282" s="1896"/>
      <c r="CE282" s="1896"/>
      <c r="CF282" s="1896"/>
      <c r="CG282" s="1896"/>
      <c r="CH282" s="1896"/>
      <c r="CI282" s="1896"/>
      <c r="CJ282" s="1896"/>
      <c r="CK282" s="1896"/>
      <c r="CL282" s="1896"/>
      <c r="CM282" s="1896"/>
      <c r="CN282" s="1896"/>
      <c r="CO282" s="1896"/>
      <c r="CP282" s="1896"/>
      <c r="CQ282" s="1896"/>
      <c r="CR282" s="1896"/>
      <c r="CS282" s="1896"/>
      <c r="CT282" s="1896"/>
      <c r="CU282" s="1896"/>
      <c r="CV282" s="1896"/>
      <c r="CW282" s="1896"/>
      <c r="CX282" s="1896"/>
      <c r="CY282" s="1896"/>
      <c r="CZ282" s="1896"/>
    </row>
    <row r="283" spans="2:104" s="807" customFormat="1" ht="15" customHeight="1" x14ac:dyDescent="0.2">
      <c r="B283" s="806"/>
      <c r="T283" s="240"/>
      <c r="U283" s="240"/>
      <c r="V283" s="240"/>
      <c r="W283" s="240"/>
      <c r="X283" s="240"/>
      <c r="Y283" s="24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432"/>
      <c r="BB283" s="431" t="s">
        <v>84</v>
      </c>
      <c r="BC283" s="1489" t="s">
        <v>35</v>
      </c>
      <c r="BD283" s="1509" t="s">
        <v>35</v>
      </c>
      <c r="BE283" s="1509" t="s">
        <v>35</v>
      </c>
      <c r="BF283" s="1509" t="s">
        <v>35</v>
      </c>
      <c r="BG283" s="1529" t="s">
        <v>35</v>
      </c>
      <c r="BH283" s="1489" t="s">
        <v>35</v>
      </c>
      <c r="BI283" s="1509" t="s">
        <v>35</v>
      </c>
      <c r="BJ283" s="1509" t="s">
        <v>35</v>
      </c>
      <c r="BK283" s="1509" t="s">
        <v>35</v>
      </c>
      <c r="BL283" s="1529" t="s">
        <v>35</v>
      </c>
      <c r="BM283" s="1489" t="s">
        <v>35</v>
      </c>
      <c r="BN283" s="1509" t="s">
        <v>35</v>
      </c>
      <c r="BO283" s="1509" t="s">
        <v>35</v>
      </c>
      <c r="BP283" s="1509" t="s">
        <v>35</v>
      </c>
      <c r="BQ283" s="1529" t="s">
        <v>35</v>
      </c>
      <c r="BR283" s="1489" t="s">
        <v>35</v>
      </c>
      <c r="BS283" s="1567" t="s">
        <v>35</v>
      </c>
      <c r="BT283" s="1896"/>
      <c r="BU283" s="1896"/>
      <c r="BV283" s="1896"/>
      <c r="BW283" s="1896"/>
      <c r="BX283" s="1896"/>
      <c r="BY283" s="1896"/>
      <c r="BZ283" s="1896"/>
      <c r="CA283" s="1896"/>
      <c r="CB283" s="1896"/>
      <c r="CC283" s="1896"/>
      <c r="CD283" s="1896"/>
      <c r="CE283" s="1896"/>
      <c r="CF283" s="1896"/>
      <c r="CG283" s="1896"/>
      <c r="CH283" s="1896"/>
      <c r="CI283" s="1896"/>
      <c r="CJ283" s="1896"/>
      <c r="CK283" s="1896"/>
      <c r="CL283" s="1896"/>
      <c r="CM283" s="1896"/>
      <c r="CN283" s="1896"/>
      <c r="CO283" s="1896"/>
      <c r="CP283" s="1896"/>
      <c r="CQ283" s="1896"/>
      <c r="CR283" s="1896"/>
      <c r="CS283" s="1896"/>
      <c r="CT283" s="1896"/>
      <c r="CU283" s="1896"/>
      <c r="CV283" s="1896"/>
      <c r="CW283" s="1896"/>
      <c r="CX283" s="1896"/>
      <c r="CY283" s="1896"/>
      <c r="CZ283" s="1896"/>
    </row>
    <row r="284" spans="2:104" s="807" customFormat="1" ht="15" customHeight="1" x14ac:dyDescent="0.2">
      <c r="B284" s="806"/>
      <c r="T284" s="240"/>
      <c r="U284" s="240"/>
      <c r="V284" s="240"/>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436"/>
      <c r="BB284" s="432" t="s">
        <v>114</v>
      </c>
      <c r="BC284" s="1490" t="s">
        <v>35</v>
      </c>
      <c r="BD284" s="1510" t="s">
        <v>35</v>
      </c>
      <c r="BE284" s="1510" t="s">
        <v>35</v>
      </c>
      <c r="BF284" s="1510" t="s">
        <v>35</v>
      </c>
      <c r="BG284" s="1530" t="s">
        <v>35</v>
      </c>
      <c r="BH284" s="1549" t="s">
        <v>35</v>
      </c>
      <c r="BI284" s="1510" t="s">
        <v>35</v>
      </c>
      <c r="BJ284" s="1510" t="s">
        <v>35</v>
      </c>
      <c r="BK284" s="1510" t="s">
        <v>35</v>
      </c>
      <c r="BL284" s="1530" t="s">
        <v>35</v>
      </c>
      <c r="BM284" s="1549" t="s">
        <v>35</v>
      </c>
      <c r="BN284" s="1510" t="s">
        <v>35</v>
      </c>
      <c r="BO284" s="1510" t="s">
        <v>35</v>
      </c>
      <c r="BP284" s="1510" t="s">
        <v>35</v>
      </c>
      <c r="BQ284" s="1530" t="s">
        <v>35</v>
      </c>
      <c r="BR284" s="1549" t="s">
        <v>35</v>
      </c>
      <c r="BS284" s="1986" t="s">
        <v>35</v>
      </c>
      <c r="BT284" s="2034"/>
      <c r="BU284" s="2034"/>
      <c r="BV284" s="2034"/>
      <c r="BW284" s="2034"/>
      <c r="BX284" s="2034"/>
      <c r="BY284" s="1897"/>
      <c r="BZ284" s="1897"/>
      <c r="CA284" s="1897"/>
      <c r="CB284" s="1897"/>
      <c r="CC284" s="1897"/>
      <c r="CD284" s="1897"/>
      <c r="CE284" s="1897"/>
      <c r="CF284" s="1897"/>
      <c r="CG284" s="1897"/>
      <c r="CH284" s="1897"/>
      <c r="CI284" s="1897"/>
      <c r="CJ284" s="1897"/>
      <c r="CK284" s="1897"/>
      <c r="CL284" s="1897"/>
      <c r="CM284" s="1897"/>
      <c r="CN284" s="1897"/>
      <c r="CO284" s="1897"/>
      <c r="CP284" s="1897"/>
      <c r="CQ284" s="1897"/>
      <c r="CR284" s="1897"/>
      <c r="CS284" s="1897"/>
      <c r="CT284" s="1897"/>
      <c r="CU284" s="1897"/>
      <c r="CV284" s="1897"/>
      <c r="CW284" s="1897"/>
      <c r="CX284" s="1897"/>
      <c r="CY284" s="1897"/>
      <c r="CZ284" s="1897"/>
    </row>
    <row r="285" spans="2:104" s="807" customFormat="1" ht="15" customHeight="1" x14ac:dyDescent="0.2">
      <c r="B285" s="806"/>
      <c r="T285" s="240"/>
      <c r="U285" s="240"/>
      <c r="V285" s="240"/>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2"/>
      <c r="BT285" s="239"/>
      <c r="BU285" s="239"/>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pans="2:104" s="807" customFormat="1" ht="15" customHeight="1" x14ac:dyDescent="0.2">
      <c r="B286" s="806"/>
      <c r="T286" s="240"/>
      <c r="U286" s="240"/>
      <c r="V286" s="240"/>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2"/>
      <c r="BT286" s="239"/>
      <c r="BU286" s="239"/>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pans="2:104" s="807" customFormat="1" ht="15" customHeight="1" x14ac:dyDescent="0.2">
      <c r="B287" s="806"/>
      <c r="T287" s="240"/>
      <c r="U287" s="240"/>
      <c r="V287" s="240"/>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2"/>
      <c r="BT287" s="239"/>
      <c r="BU287" s="239"/>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pans="2:104" s="807" customFormat="1" ht="15" customHeight="1" x14ac:dyDescent="0.2">
      <c r="B288" s="806"/>
      <c r="T288" s="24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2"/>
      <c r="BT288" s="239"/>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pans="1:104" s="807" customFormat="1" ht="15" customHeight="1" x14ac:dyDescent="0.2">
      <c r="A289" s="820"/>
      <c r="B289" s="821"/>
      <c r="C289" s="822"/>
      <c r="T289" s="240"/>
      <c r="U289" s="240"/>
      <c r="V289" s="240"/>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2"/>
      <c r="BT289" s="239"/>
      <c r="BU289" s="239"/>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pans="1:104" s="807" customFormat="1" ht="15" customHeight="1" x14ac:dyDescent="0.2">
      <c r="A290" s="983"/>
      <c r="B290" s="984"/>
      <c r="C290" s="985"/>
      <c r="T290" s="240"/>
      <c r="U290" s="240"/>
      <c r="V290" s="240"/>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2"/>
      <c r="BT290" s="239"/>
      <c r="BU290" s="239"/>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pans="1:104" s="807" customFormat="1" ht="15" customHeight="1" x14ac:dyDescent="0.2">
      <c r="A291" s="986"/>
      <c r="B291" s="987"/>
      <c r="C291" s="988"/>
      <c r="T291" s="240"/>
      <c r="U291" s="240"/>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2"/>
      <c r="BT291" s="239"/>
      <c r="BU291" s="239"/>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pans="1:104" s="807" customFormat="1" ht="15" customHeight="1" x14ac:dyDescent="0.2">
      <c r="A292" s="989"/>
      <c r="B292" s="990"/>
      <c r="C292" s="991"/>
      <c r="T292" s="240"/>
      <c r="U292" s="24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2"/>
      <c r="BT292" s="239"/>
      <c r="BU292" s="239"/>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pans="1:104" s="807" customFormat="1" ht="15" customHeight="1" x14ac:dyDescent="0.2">
      <c r="A293" s="992"/>
      <c r="B293" s="993"/>
      <c r="C293" s="994"/>
      <c r="T293" s="240"/>
      <c r="U293" s="240"/>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2"/>
      <c r="BT293" s="239"/>
      <c r="BU293" s="239"/>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pans="1:104" s="807" customFormat="1" ht="15" customHeight="1" x14ac:dyDescent="0.2">
      <c r="A294" s="995"/>
      <c r="B294" s="996"/>
      <c r="C294" s="997"/>
      <c r="T294" s="240"/>
      <c r="U294" s="240"/>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2"/>
      <c r="BT294" s="239"/>
      <c r="BU294" s="239"/>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pans="1:104" s="807" customFormat="1" ht="15" customHeight="1" x14ac:dyDescent="0.2">
      <c r="A295" s="995"/>
      <c r="B295" s="996"/>
      <c r="C295" s="997"/>
      <c r="T295" s="240"/>
      <c r="U295" s="240"/>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2"/>
      <c r="BT295" s="239"/>
      <c r="BU295" s="239"/>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pans="1:104" s="807" customFormat="1" ht="15" customHeight="1" x14ac:dyDescent="0.2">
      <c r="A296" s="995"/>
      <c r="B296" s="998"/>
      <c r="C296" s="997"/>
      <c r="T296" s="240"/>
      <c r="U296" s="240"/>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2"/>
      <c r="BT296" s="239"/>
      <c r="BU296" s="239"/>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pans="1:104" s="807" customFormat="1" ht="15" customHeight="1" x14ac:dyDescent="0.2">
      <c r="A297" s="999"/>
      <c r="B297" s="1000"/>
      <c r="C297" s="1001"/>
      <c r="T297" s="240"/>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2"/>
      <c r="BT297" s="239"/>
      <c r="BU297" s="239"/>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pans="1:104" s="807" customFormat="1" ht="15" customHeight="1" x14ac:dyDescent="0.2">
      <c r="B298" s="806"/>
      <c r="T298" s="240"/>
      <c r="U298" s="240"/>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2"/>
      <c r="BT298" s="239"/>
      <c r="BU298" s="239"/>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pans="1:104" s="807" customFormat="1" ht="15" customHeight="1" x14ac:dyDescent="0.2">
      <c r="A299" s="823"/>
      <c r="B299" s="824"/>
      <c r="C299" s="825"/>
      <c r="D299" s="826"/>
      <c r="T299" s="240"/>
      <c r="U299" s="24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2"/>
      <c r="BT299" s="239"/>
      <c r="BU299" s="239"/>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pans="1:104" s="807" customFormat="1" ht="15" customHeight="1" x14ac:dyDescent="0.2">
      <c r="A300" s="1002"/>
      <c r="B300" s="1003"/>
      <c r="C300" s="1004"/>
      <c r="D300" s="1005"/>
      <c r="T300" s="240"/>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2"/>
      <c r="BT300" s="239"/>
      <c r="BU300" s="239"/>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pans="1:104" s="807" customFormat="1" ht="15" customHeight="1" x14ac:dyDescent="0.2">
      <c r="A301" s="1006"/>
      <c r="B301" s="1007"/>
      <c r="C301" s="1008"/>
      <c r="D301" s="1009"/>
      <c r="T301" s="240"/>
      <c r="U301" s="240"/>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2"/>
      <c r="BT301" s="239"/>
      <c r="BU301" s="239"/>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pans="1:104" s="807" customFormat="1" ht="15" customHeight="1" x14ac:dyDescent="0.2">
      <c r="A302" s="1010"/>
      <c r="B302" s="1011"/>
      <c r="C302" s="1012"/>
      <c r="D302" s="1013"/>
      <c r="T302" s="240"/>
      <c r="U302" s="240"/>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2"/>
      <c r="BT302" s="239"/>
      <c r="BU302" s="239"/>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pans="1:104" s="807" customFormat="1" ht="15" customHeight="1" x14ac:dyDescent="0.2">
      <c r="A303" s="1014"/>
      <c r="B303" s="1015"/>
      <c r="C303" s="1016"/>
      <c r="D303" s="1017"/>
      <c r="T303" s="240"/>
      <c r="U303" s="240"/>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2"/>
      <c r="BT303" s="239"/>
      <c r="BU303" s="239"/>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pans="1:104" s="807" customFormat="1" ht="15" customHeight="1" x14ac:dyDescent="0.2">
      <c r="A304" s="1018"/>
      <c r="B304" s="1019"/>
      <c r="C304" s="1020"/>
      <c r="D304" s="1021"/>
      <c r="T304" s="240"/>
      <c r="U304" s="24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2"/>
      <c r="BT304" s="239"/>
      <c r="BU304" s="239"/>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pans="1:104" s="807" customFormat="1" ht="15" customHeight="1" x14ac:dyDescent="0.2">
      <c r="A305" s="1022"/>
      <c r="B305" s="1023"/>
      <c r="C305" s="1024"/>
      <c r="D305" s="1025"/>
      <c r="T305" s="240"/>
      <c r="U305" s="240"/>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2"/>
      <c r="BT305" s="239"/>
      <c r="BU305" s="239"/>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pans="1:104" s="807" customFormat="1" ht="15" customHeight="1" x14ac:dyDescent="0.2">
      <c r="B306" s="806"/>
      <c r="T306" s="240"/>
      <c r="U306" s="240"/>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2"/>
      <c r="BT306" s="239"/>
      <c r="BU306" s="239"/>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pans="1:104" s="807" customFormat="1" ht="15" customHeight="1" x14ac:dyDescent="0.2">
      <c r="B307" s="806"/>
      <c r="T307" s="240"/>
      <c r="U307" s="240"/>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2"/>
      <c r="BT307" s="239"/>
      <c r="BU307" s="239"/>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pans="1:104" s="807" customFormat="1" ht="15" customHeight="1" x14ac:dyDescent="0.2">
      <c r="B308" s="806"/>
      <c r="T308" s="240"/>
      <c r="U308" s="240"/>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2"/>
      <c r="BT308" s="239"/>
      <c r="BU308" s="239"/>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pans="1:104" s="807" customFormat="1" ht="15" customHeight="1" x14ac:dyDescent="0.2">
      <c r="B309" s="806"/>
      <c r="T309" s="240"/>
      <c r="U309" s="240"/>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2"/>
      <c r="BT309" s="239"/>
      <c r="BU309" s="239"/>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pans="1:104" s="807" customFormat="1" ht="15" customHeight="1" x14ac:dyDescent="0.2">
      <c r="B310" s="806"/>
      <c r="T310" s="240"/>
      <c r="U310" s="240"/>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2"/>
      <c r="BT310" s="239"/>
      <c r="BU310" s="239"/>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pans="1:104" s="807" customFormat="1" ht="15" customHeight="1" x14ac:dyDescent="0.2">
      <c r="B311" s="806"/>
      <c r="T311" s="240"/>
      <c r="U311" s="240"/>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2"/>
      <c r="BT311" s="239"/>
      <c r="BU311" s="239"/>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pans="1:104" s="807" customFormat="1" ht="15" customHeight="1" x14ac:dyDescent="0.2">
      <c r="B312" s="806"/>
      <c r="T312" s="240"/>
      <c r="U312" s="240"/>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2"/>
      <c r="BT312" s="239"/>
      <c r="BU312" s="239"/>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pans="1:104" s="807" customFormat="1" ht="15" customHeight="1" x14ac:dyDescent="0.2">
      <c r="B313" s="806"/>
      <c r="T313" s="240"/>
      <c r="U313" s="240"/>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2"/>
      <c r="BT313" s="239"/>
      <c r="BU313" s="239"/>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pans="1:104" s="807" customFormat="1" ht="15" customHeight="1" x14ac:dyDescent="0.2">
      <c r="B314" s="806"/>
      <c r="T314" s="240"/>
      <c r="U314" s="240"/>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2"/>
      <c r="BT314" s="239"/>
      <c r="BU314" s="239"/>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pans="1:104" s="807" customFormat="1" ht="15" customHeight="1" x14ac:dyDescent="0.2">
      <c r="B315" s="806"/>
      <c r="T315" s="240"/>
      <c r="U315" s="240"/>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2"/>
      <c r="BT315" s="239"/>
      <c r="BU315" s="239"/>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pans="1:104" s="807" customFormat="1" ht="15" customHeight="1" x14ac:dyDescent="0.2">
      <c r="B316" s="806"/>
      <c r="T316" s="24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2"/>
      <c r="BT316" s="239"/>
      <c r="BU316" s="239"/>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pans="1:104" s="807" customFormat="1" ht="15" customHeight="1" x14ac:dyDescent="0.2">
      <c r="B317" s="806"/>
      <c r="T317" s="240"/>
      <c r="U317" s="240"/>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2"/>
      <c r="BT317" s="239"/>
      <c r="BU317" s="239"/>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pans="1:104" s="807" customFormat="1" ht="15" customHeight="1" x14ac:dyDescent="0.2">
      <c r="B318" s="806"/>
      <c r="T318" s="240"/>
      <c r="U318" s="240"/>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2"/>
      <c r="BT318" s="239"/>
      <c r="BU318" s="239"/>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pans="1:104" s="807" customFormat="1" ht="15" customHeight="1" x14ac:dyDescent="0.2">
      <c r="B319" s="806"/>
      <c r="T319" s="240"/>
      <c r="U319" s="240"/>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2"/>
      <c r="BT319" s="239"/>
      <c r="BU319" s="239"/>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pans="1:104" s="807" customFormat="1" ht="15" customHeight="1" x14ac:dyDescent="0.2">
      <c r="B320" s="806"/>
      <c r="T320" s="240"/>
      <c r="U320" s="240"/>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2"/>
      <c r="BT320" s="239"/>
      <c r="BU320" s="239"/>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pans="2:104" s="807" customFormat="1" ht="15" customHeight="1" x14ac:dyDescent="0.2">
      <c r="B321" s="806"/>
      <c r="T321" s="240"/>
      <c r="U321" s="240"/>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2"/>
      <c r="BT321" s="239"/>
      <c r="BU321" s="239"/>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pans="2:104" s="807" customFormat="1" ht="15" customHeight="1" x14ac:dyDescent="0.2">
      <c r="B322" s="806"/>
      <c r="T322" s="240"/>
      <c r="U322" s="240"/>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2"/>
      <c r="BT322" s="239"/>
      <c r="BU322" s="239"/>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pans="2:104" s="807" customFormat="1" ht="15" customHeight="1" x14ac:dyDescent="0.2">
      <c r="B323" s="806"/>
      <c r="T323" s="240"/>
      <c r="U323" s="240"/>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2"/>
      <c r="BT323" s="239"/>
      <c r="BU323" s="239"/>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pans="2:104" s="807" customFormat="1" ht="15" customHeight="1" x14ac:dyDescent="0.2">
      <c r="B324" s="806"/>
      <c r="T324" s="240"/>
      <c r="U324" s="240"/>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2"/>
      <c r="BT324" s="239"/>
      <c r="BU324" s="239"/>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pans="2:104" s="807" customFormat="1" ht="15" customHeight="1" x14ac:dyDescent="0.2">
      <c r="B325" s="806"/>
      <c r="T325" s="24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2"/>
      <c r="BT325" s="239"/>
      <c r="BU325" s="239"/>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pans="2:104" s="807" customFormat="1" ht="15" customHeight="1" x14ac:dyDescent="0.2">
      <c r="B326" s="806"/>
      <c r="T326" s="240"/>
      <c r="U326" s="240"/>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2"/>
      <c r="BT326" s="239"/>
      <c r="BU326" s="239"/>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pans="2:104" s="807" customFormat="1" ht="15" customHeight="1" x14ac:dyDescent="0.2">
      <c r="B327" s="806"/>
      <c r="T327" s="240"/>
      <c r="U327" s="240"/>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2"/>
      <c r="BT327" s="239"/>
      <c r="BU327" s="239"/>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pans="2:104" s="807" customFormat="1" ht="15" customHeight="1" x14ac:dyDescent="0.2">
      <c r="B328" s="806"/>
      <c r="T328" s="240"/>
      <c r="U328" s="240"/>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2"/>
      <c r="BT328" s="239"/>
      <c r="BU328" s="239"/>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pans="2:104" s="807" customFormat="1" ht="250.15" customHeight="1" x14ac:dyDescent="0.2">
      <c r="B329" s="806"/>
      <c r="T329" s="24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2"/>
      <c r="BT329" s="239"/>
      <c r="BU329" s="239"/>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pans="2:104" s="242" customFormat="1" ht="19.149999999999999" customHeight="1" x14ac:dyDescent="0.2">
      <c r="B330" s="805"/>
      <c r="T330" s="235"/>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00"/>
      <c r="BD330" s="800"/>
      <c r="BE330" s="800"/>
      <c r="BF330" s="800"/>
      <c r="BG330" s="800"/>
      <c r="BH330" s="800"/>
      <c r="BI330" s="800"/>
      <c r="BJ330" s="800"/>
      <c r="BK330" s="800"/>
      <c r="BL330" s="800"/>
      <c r="BM330" s="800"/>
      <c r="BN330" s="800"/>
      <c r="BO330" s="800"/>
      <c r="BP330" s="800"/>
      <c r="BQ330" s="800"/>
      <c r="BR330" s="800"/>
      <c r="BS330" s="800"/>
      <c r="BT330" s="235"/>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pans="2:104" s="242" customFormat="1" ht="15" customHeight="1" x14ac:dyDescent="0.2">
      <c r="B331" s="805"/>
      <c r="T331" s="235"/>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00"/>
      <c r="BD331" s="800"/>
      <c r="BE331" s="800"/>
      <c r="BF331" s="800"/>
      <c r="BG331" s="800"/>
      <c r="BH331" s="800"/>
      <c r="BI331" s="800"/>
      <c r="BJ331" s="800"/>
      <c r="BK331" s="800"/>
      <c r="BL331" s="800"/>
      <c r="BM331" s="800"/>
      <c r="BN331" s="800"/>
      <c r="BO331" s="800"/>
      <c r="BP331" s="800"/>
      <c r="BQ331" s="800"/>
      <c r="BR331" s="800"/>
      <c r="BS331" s="800"/>
      <c r="BT331" s="235"/>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pans="2:104" s="242" customFormat="1" ht="15" customHeight="1" x14ac:dyDescent="0.2">
      <c r="B332" s="805"/>
      <c r="T332" s="235"/>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00"/>
      <c r="BD332" s="800"/>
      <c r="BE332" s="800"/>
      <c r="BF332" s="800"/>
      <c r="BG332" s="800"/>
      <c r="BH332" s="800"/>
      <c r="BI332" s="800"/>
      <c r="BJ332" s="800"/>
      <c r="BK332" s="800"/>
      <c r="BL332" s="800"/>
      <c r="BM332" s="800"/>
      <c r="BN332" s="800"/>
      <c r="BO332" s="800"/>
      <c r="BP332" s="800"/>
      <c r="BQ332" s="800"/>
      <c r="BR332" s="800"/>
      <c r="BS332" s="800"/>
      <c r="BT332" s="235"/>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pans="2:104" s="242" customFormat="1" ht="15" customHeight="1" x14ac:dyDescent="0.2">
      <c r="B333" s="805"/>
      <c r="T333" s="235"/>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00"/>
      <c r="BD333" s="800"/>
      <c r="BE333" s="800"/>
      <c r="BF333" s="800"/>
      <c r="BG333" s="800"/>
      <c r="BH333" s="800"/>
      <c r="BI333" s="800"/>
      <c r="BJ333" s="800"/>
      <c r="BK333" s="800"/>
      <c r="BL333" s="800"/>
      <c r="BM333" s="800"/>
      <c r="BN333" s="800"/>
      <c r="BO333" s="800"/>
      <c r="BP333" s="800"/>
      <c r="BQ333" s="800"/>
      <c r="BR333" s="800"/>
      <c r="BS333" s="800"/>
      <c r="BT333" s="235"/>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pans="2:104" s="242" customFormat="1" ht="15" customHeight="1" x14ac:dyDescent="0.2">
      <c r="B334" s="805"/>
      <c r="T334" s="235"/>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00"/>
      <c r="BD334" s="800"/>
      <c r="BE334" s="800"/>
      <c r="BF334" s="800"/>
      <c r="BG334" s="800"/>
      <c r="BH334" s="800"/>
      <c r="BI334" s="800"/>
      <c r="BJ334" s="800"/>
      <c r="BK334" s="800"/>
      <c r="BL334" s="800"/>
      <c r="BM334" s="800"/>
      <c r="BN334" s="800"/>
      <c r="BO334" s="800"/>
      <c r="BP334" s="800"/>
      <c r="BQ334" s="800"/>
      <c r="BR334" s="800"/>
      <c r="BS334" s="800"/>
      <c r="BT334" s="235"/>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pans="2:104" s="242" customFormat="1" ht="15" customHeight="1" x14ac:dyDescent="0.2">
      <c r="B335" s="805"/>
      <c r="T335" s="235"/>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00"/>
      <c r="BD335" s="800"/>
      <c r="BE335" s="800"/>
      <c r="BF335" s="800"/>
      <c r="BG335" s="800"/>
      <c r="BH335" s="800"/>
      <c r="BI335" s="800"/>
      <c r="BJ335" s="800"/>
      <c r="BK335" s="800"/>
      <c r="BL335" s="800"/>
      <c r="BM335" s="800"/>
      <c r="BN335" s="800"/>
      <c r="BO335" s="800"/>
      <c r="BP335" s="800"/>
      <c r="BQ335" s="800"/>
      <c r="BR335" s="800"/>
      <c r="BS335" s="800"/>
      <c r="BT335" s="235"/>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pans="2:104" s="242" customFormat="1" ht="15" customHeight="1" x14ac:dyDescent="0.2">
      <c r="B336" s="805"/>
      <c r="T336" s="235"/>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00"/>
      <c r="BD336" s="800"/>
      <c r="BE336" s="800"/>
      <c r="BF336" s="800"/>
      <c r="BG336" s="800"/>
      <c r="BH336" s="800"/>
      <c r="BI336" s="800"/>
      <c r="BJ336" s="800"/>
      <c r="BK336" s="800"/>
      <c r="BL336" s="800"/>
      <c r="BM336" s="800"/>
      <c r="BN336" s="800"/>
      <c r="BO336" s="800"/>
      <c r="BP336" s="800"/>
      <c r="BQ336" s="800"/>
      <c r="BR336" s="800"/>
      <c r="BS336" s="800"/>
      <c r="BT336" s="235"/>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pans="2:104" s="242" customFormat="1" ht="18" customHeight="1" x14ac:dyDescent="0.2">
      <c r="B337" s="805"/>
      <c r="T337" s="235"/>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00"/>
      <c r="BD337" s="800"/>
      <c r="BE337" s="800"/>
      <c r="BF337" s="800"/>
      <c r="BG337" s="800"/>
      <c r="BH337" s="800"/>
      <c r="BI337" s="800"/>
      <c r="BJ337" s="800"/>
      <c r="BK337" s="800"/>
      <c r="BL337" s="800"/>
      <c r="BM337" s="800"/>
      <c r="BN337" s="800"/>
      <c r="BO337" s="800"/>
      <c r="BP337" s="800"/>
      <c r="BQ337" s="800"/>
      <c r="BR337" s="800"/>
      <c r="BS337" s="800"/>
      <c r="BT337" s="235"/>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pans="2:104" s="242" customFormat="1" ht="18" customHeight="1" x14ac:dyDescent="0.2">
      <c r="B338" s="805"/>
      <c r="T338" s="235"/>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00"/>
      <c r="BD338" s="800"/>
      <c r="BE338" s="800"/>
      <c r="BF338" s="800"/>
      <c r="BG338" s="800"/>
      <c r="BH338" s="800"/>
      <c r="BI338" s="800"/>
      <c r="BJ338" s="800"/>
      <c r="BK338" s="800"/>
      <c r="BL338" s="800"/>
      <c r="BM338" s="800"/>
      <c r="BN338" s="800"/>
      <c r="BO338" s="800"/>
      <c r="BP338" s="800"/>
      <c r="BQ338" s="800"/>
      <c r="BR338" s="800"/>
      <c r="BS338" s="800"/>
      <c r="BT338" s="235"/>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pans="2:104" s="807" customFormat="1" ht="15" customHeight="1" x14ac:dyDescent="0.2">
      <c r="B339" s="806"/>
      <c r="T339" s="240"/>
      <c r="U339" s="240"/>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437" t="s">
        <v>115</v>
      </c>
      <c r="BD339" s="2418"/>
      <c r="BE339" s="2418"/>
      <c r="BF339" s="2418"/>
      <c r="BG339" s="2419"/>
      <c r="BH339" s="2417" t="s">
        <v>38</v>
      </c>
      <c r="BI339" s="2418"/>
      <c r="BJ339" s="2418"/>
      <c r="BK339" s="2418"/>
      <c r="BL339" s="2419"/>
      <c r="BM339" s="2417" t="s">
        <v>37</v>
      </c>
      <c r="BN339" s="2418"/>
      <c r="BO339" s="2418"/>
      <c r="BP339" s="2418"/>
      <c r="BQ339" s="2420"/>
      <c r="BR339" s="1815" t="s">
        <v>140</v>
      </c>
      <c r="BS339" s="1816"/>
      <c r="BT339" s="2035"/>
      <c r="BU339" s="2035"/>
      <c r="BV339" s="2035"/>
      <c r="BW339" s="2035"/>
      <c r="BX339" s="2035"/>
      <c r="BY339" s="203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pans="2:104" s="807" customFormat="1" ht="12.75" x14ac:dyDescent="0.2">
      <c r="B340" s="806"/>
      <c r="T340" s="240"/>
      <c r="U340" s="240"/>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248</v>
      </c>
      <c r="BS340" s="1987" t="s">
        <v>249</v>
      </c>
      <c r="BT340" s="2037"/>
      <c r="BU340" s="2037"/>
      <c r="BV340" s="2037"/>
      <c r="BW340" s="2037"/>
      <c r="BX340" s="2037"/>
      <c r="BY340" s="1898"/>
      <c r="BZ340" s="1898"/>
      <c r="CA340" s="1898"/>
      <c r="CB340" s="1898"/>
      <c r="CC340" s="1898"/>
      <c r="CD340" s="1898"/>
      <c r="CE340" s="1898"/>
      <c r="CF340" s="1898"/>
      <c r="CG340" s="1898"/>
      <c r="CH340" s="1898"/>
      <c r="CI340" s="1898"/>
      <c r="CJ340" s="1898"/>
      <c r="CK340" s="1898"/>
      <c r="CL340" s="1898"/>
      <c r="CM340" s="1898"/>
      <c r="CN340" s="1898"/>
      <c r="CO340" s="1898"/>
      <c r="CP340" s="1898"/>
      <c r="CQ340" s="1898"/>
      <c r="CR340" s="1898"/>
      <c r="CS340" s="1898"/>
      <c r="CT340" s="1898"/>
      <c r="CU340" s="1898"/>
      <c r="CV340" s="1898"/>
      <c r="CW340" s="1898"/>
      <c r="CX340" s="1898"/>
      <c r="CY340" s="1898"/>
      <c r="CZ340" s="1898"/>
    </row>
    <row r="341" spans="2:104" s="807" customFormat="1" ht="15" customHeight="1" x14ac:dyDescent="0.2">
      <c r="B341" s="806"/>
      <c r="T341" s="240"/>
      <c r="U341" s="240"/>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421" t="s">
        <v>153</v>
      </c>
      <c r="BB341" s="176" t="s">
        <v>49</v>
      </c>
      <c r="BC341" s="1491" t="s">
        <v>35</v>
      </c>
      <c r="BD341" s="1511" t="s">
        <v>35</v>
      </c>
      <c r="BE341" s="1511" t="s">
        <v>35</v>
      </c>
      <c r="BF341" s="1511" t="s">
        <v>35</v>
      </c>
      <c r="BG341" s="1531" t="s">
        <v>35</v>
      </c>
      <c r="BH341" s="1550" t="s">
        <v>35</v>
      </c>
      <c r="BI341" s="1511" t="s">
        <v>35</v>
      </c>
      <c r="BJ341" s="1511" t="s">
        <v>35</v>
      </c>
      <c r="BK341" s="1511" t="s">
        <v>35</v>
      </c>
      <c r="BL341" s="1531" t="s">
        <v>35</v>
      </c>
      <c r="BM341" s="1550" t="s">
        <v>35</v>
      </c>
      <c r="BN341" s="1511" t="s">
        <v>35</v>
      </c>
      <c r="BO341" s="1511" t="s">
        <v>35</v>
      </c>
      <c r="BP341" s="1511" t="s">
        <v>35</v>
      </c>
      <c r="BQ341" s="1531" t="s">
        <v>35</v>
      </c>
      <c r="BR341" s="1550" t="s">
        <v>35</v>
      </c>
      <c r="BS341" s="1988" t="s">
        <v>35</v>
      </c>
      <c r="BT341" s="2038"/>
      <c r="BU341" s="2038"/>
      <c r="BV341" s="2038"/>
      <c r="BW341" s="2038"/>
      <c r="BX341" s="2038"/>
      <c r="BY341" s="1899"/>
      <c r="BZ341" s="1899"/>
      <c r="CA341" s="1899"/>
      <c r="CB341" s="1899"/>
      <c r="CC341" s="1899"/>
      <c r="CD341" s="1899"/>
      <c r="CE341" s="1899"/>
      <c r="CF341" s="1899"/>
      <c r="CG341" s="1899"/>
      <c r="CH341" s="1899"/>
      <c r="CI341" s="1899"/>
      <c r="CJ341" s="1899"/>
      <c r="CK341" s="1899"/>
      <c r="CL341" s="1899"/>
      <c r="CM341" s="1899"/>
      <c r="CN341" s="1899"/>
      <c r="CO341" s="1899"/>
      <c r="CP341" s="1899"/>
      <c r="CQ341" s="1899"/>
      <c r="CR341" s="1899"/>
      <c r="CS341" s="1899"/>
      <c r="CT341" s="1899"/>
      <c r="CU341" s="1899"/>
      <c r="CV341" s="1899"/>
      <c r="CW341" s="1899"/>
      <c r="CX341" s="1899"/>
      <c r="CY341" s="1899"/>
      <c r="CZ341" s="1899"/>
    </row>
    <row r="342" spans="2:104" s="807" customFormat="1" ht="15" customHeight="1" x14ac:dyDescent="0.2">
      <c r="B342" s="806"/>
      <c r="T342" s="240"/>
      <c r="U342" s="240"/>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422"/>
      <c r="BB342" s="177" t="s">
        <v>48</v>
      </c>
      <c r="BC342" s="1492" t="s">
        <v>35</v>
      </c>
      <c r="BD342" s="1512" t="s">
        <v>35</v>
      </c>
      <c r="BE342" s="1512" t="s">
        <v>35</v>
      </c>
      <c r="BF342" s="1512" t="s">
        <v>35</v>
      </c>
      <c r="BG342" s="1532" t="s">
        <v>35</v>
      </c>
      <c r="BH342" s="1551" t="s">
        <v>35</v>
      </c>
      <c r="BI342" s="1512" t="s">
        <v>35</v>
      </c>
      <c r="BJ342" s="1512" t="s">
        <v>35</v>
      </c>
      <c r="BK342" s="1512" t="s">
        <v>35</v>
      </c>
      <c r="BL342" s="1532" t="s">
        <v>35</v>
      </c>
      <c r="BM342" s="1551" t="s">
        <v>35</v>
      </c>
      <c r="BN342" s="1512" t="s">
        <v>35</v>
      </c>
      <c r="BO342" s="1512" t="s">
        <v>35</v>
      </c>
      <c r="BP342" s="1512" t="s">
        <v>35</v>
      </c>
      <c r="BQ342" s="1532" t="s">
        <v>35</v>
      </c>
      <c r="BR342" s="1551" t="s">
        <v>35</v>
      </c>
      <c r="BS342" s="1989" t="s">
        <v>35</v>
      </c>
      <c r="BT342" s="2039"/>
      <c r="BU342" s="2039"/>
      <c r="BV342" s="2039"/>
      <c r="BW342" s="2039"/>
      <c r="BX342" s="2039"/>
      <c r="BY342" s="1900"/>
      <c r="BZ342" s="1900"/>
      <c r="CA342" s="1900"/>
      <c r="CB342" s="1900"/>
      <c r="CC342" s="1900"/>
      <c r="CD342" s="1900"/>
      <c r="CE342" s="1900"/>
      <c r="CF342" s="1900"/>
      <c r="CG342" s="1900"/>
      <c r="CH342" s="1900"/>
      <c r="CI342" s="1900"/>
      <c r="CJ342" s="1900"/>
      <c r="CK342" s="1900"/>
      <c r="CL342" s="1900"/>
      <c r="CM342" s="1900"/>
      <c r="CN342" s="1900"/>
      <c r="CO342" s="1900"/>
      <c r="CP342" s="1900"/>
      <c r="CQ342" s="1900"/>
      <c r="CR342" s="1900"/>
      <c r="CS342" s="1900"/>
      <c r="CT342" s="1900"/>
      <c r="CU342" s="1900"/>
      <c r="CV342" s="1900"/>
      <c r="CW342" s="1900"/>
      <c r="CX342" s="1900"/>
      <c r="CY342" s="1900"/>
      <c r="CZ342" s="1900"/>
    </row>
    <row r="343" spans="2:104" s="807" customFormat="1" ht="15" customHeight="1" x14ac:dyDescent="0.2">
      <c r="B343" s="806"/>
      <c r="T343" s="24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423" t="s">
        <v>148</v>
      </c>
      <c r="BB343" s="177" t="s">
        <v>49</v>
      </c>
      <c r="BC343" s="1492" t="s">
        <v>35</v>
      </c>
      <c r="BD343" s="1512" t="s">
        <v>35</v>
      </c>
      <c r="BE343" s="1512" t="s">
        <v>35</v>
      </c>
      <c r="BF343" s="1512" t="s">
        <v>35</v>
      </c>
      <c r="BG343" s="1532" t="s">
        <v>35</v>
      </c>
      <c r="BH343" s="1551" t="s">
        <v>35</v>
      </c>
      <c r="BI343" s="1512" t="s">
        <v>35</v>
      </c>
      <c r="BJ343" s="1512" t="s">
        <v>35</v>
      </c>
      <c r="BK343" s="1512" t="s">
        <v>35</v>
      </c>
      <c r="BL343" s="1532" t="s">
        <v>35</v>
      </c>
      <c r="BM343" s="1551" t="s">
        <v>35</v>
      </c>
      <c r="BN343" s="1512" t="s">
        <v>35</v>
      </c>
      <c r="BO343" s="1512" t="s">
        <v>35</v>
      </c>
      <c r="BP343" s="1512" t="s">
        <v>35</v>
      </c>
      <c r="BQ343" s="1532" t="s">
        <v>35</v>
      </c>
      <c r="BR343" s="1551" t="s">
        <v>35</v>
      </c>
      <c r="BS343" s="1989" t="s">
        <v>35</v>
      </c>
      <c r="BT343" s="2039"/>
      <c r="BU343" s="2039"/>
      <c r="BV343" s="2039"/>
      <c r="BW343" s="2039"/>
      <c r="BX343" s="2039"/>
      <c r="BY343" s="1900"/>
      <c r="BZ343" s="1900"/>
      <c r="CA343" s="1900"/>
      <c r="CB343" s="1900"/>
      <c r="CC343" s="1900"/>
      <c r="CD343" s="1900"/>
      <c r="CE343" s="1900"/>
      <c r="CF343" s="1900"/>
      <c r="CG343" s="1900"/>
      <c r="CH343" s="1900"/>
      <c r="CI343" s="1900"/>
      <c r="CJ343" s="1900"/>
      <c r="CK343" s="1900"/>
      <c r="CL343" s="1900"/>
      <c r="CM343" s="1900"/>
      <c r="CN343" s="1900"/>
      <c r="CO343" s="1900"/>
      <c r="CP343" s="1900"/>
      <c r="CQ343" s="1900"/>
      <c r="CR343" s="1900"/>
      <c r="CS343" s="1900"/>
      <c r="CT343" s="1900"/>
      <c r="CU343" s="1900"/>
      <c r="CV343" s="1900"/>
      <c r="CW343" s="1900"/>
      <c r="CX343" s="1900"/>
      <c r="CY343" s="1900"/>
      <c r="CZ343" s="1900"/>
    </row>
    <row r="344" spans="2:104" s="807" customFormat="1" ht="15" customHeight="1" x14ac:dyDescent="0.2">
      <c r="B344" s="806"/>
      <c r="T344" s="240"/>
      <c r="U344" s="240"/>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422"/>
      <c r="BB344" s="177" t="s">
        <v>48</v>
      </c>
      <c r="BC344" s="1492" t="s">
        <v>35</v>
      </c>
      <c r="BD344" s="1512" t="s">
        <v>35</v>
      </c>
      <c r="BE344" s="1512" t="s">
        <v>35</v>
      </c>
      <c r="BF344" s="1512" t="s">
        <v>35</v>
      </c>
      <c r="BG344" s="1532" t="s">
        <v>35</v>
      </c>
      <c r="BH344" s="1551" t="s">
        <v>35</v>
      </c>
      <c r="BI344" s="1512" t="s">
        <v>35</v>
      </c>
      <c r="BJ344" s="1512" t="s">
        <v>35</v>
      </c>
      <c r="BK344" s="1512" t="s">
        <v>35</v>
      </c>
      <c r="BL344" s="1532" t="s">
        <v>35</v>
      </c>
      <c r="BM344" s="1551" t="s">
        <v>35</v>
      </c>
      <c r="BN344" s="1512" t="s">
        <v>35</v>
      </c>
      <c r="BO344" s="1512" t="s">
        <v>35</v>
      </c>
      <c r="BP344" s="1512" t="s">
        <v>35</v>
      </c>
      <c r="BQ344" s="1532" t="s">
        <v>35</v>
      </c>
      <c r="BR344" s="1551" t="s">
        <v>35</v>
      </c>
      <c r="BS344" s="1989" t="s">
        <v>35</v>
      </c>
      <c r="BT344" s="2039"/>
      <c r="BU344" s="2039"/>
      <c r="BV344" s="2039"/>
      <c r="BW344" s="2039"/>
      <c r="BX344" s="2039"/>
      <c r="BY344" s="1900"/>
      <c r="BZ344" s="1900"/>
      <c r="CA344" s="1900"/>
      <c r="CB344" s="1900"/>
      <c r="CC344" s="1900"/>
      <c r="CD344" s="1900"/>
      <c r="CE344" s="1900"/>
      <c r="CF344" s="1900"/>
      <c r="CG344" s="1900"/>
      <c r="CH344" s="1900"/>
      <c r="CI344" s="1900"/>
      <c r="CJ344" s="1900"/>
      <c r="CK344" s="1900"/>
      <c r="CL344" s="1900"/>
      <c r="CM344" s="1900"/>
      <c r="CN344" s="1900"/>
      <c r="CO344" s="1900"/>
      <c r="CP344" s="1900"/>
      <c r="CQ344" s="1900"/>
      <c r="CR344" s="1900"/>
      <c r="CS344" s="1900"/>
      <c r="CT344" s="1900"/>
      <c r="CU344" s="1900"/>
      <c r="CV344" s="1900"/>
      <c r="CW344" s="1900"/>
      <c r="CX344" s="1900"/>
      <c r="CY344" s="1900"/>
      <c r="CZ344" s="1900"/>
    </row>
    <row r="345" spans="2:104" s="807" customFormat="1" ht="15" customHeight="1" x14ac:dyDescent="0.2">
      <c r="B345" s="806"/>
      <c r="T345" s="240"/>
      <c r="U345" s="240"/>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423" t="s">
        <v>149</v>
      </c>
      <c r="BB345" s="177" t="s">
        <v>49</v>
      </c>
      <c r="BC345" s="1492" t="s">
        <v>35</v>
      </c>
      <c r="BD345" s="1512" t="s">
        <v>35</v>
      </c>
      <c r="BE345" s="1512" t="s">
        <v>35</v>
      </c>
      <c r="BF345" s="1512" t="s">
        <v>35</v>
      </c>
      <c r="BG345" s="1532" t="s">
        <v>35</v>
      </c>
      <c r="BH345" s="1551" t="s">
        <v>35</v>
      </c>
      <c r="BI345" s="1512" t="s">
        <v>35</v>
      </c>
      <c r="BJ345" s="1512" t="s">
        <v>35</v>
      </c>
      <c r="BK345" s="1512" t="s">
        <v>35</v>
      </c>
      <c r="BL345" s="1532" t="s">
        <v>35</v>
      </c>
      <c r="BM345" s="1551" t="s">
        <v>35</v>
      </c>
      <c r="BN345" s="1512" t="s">
        <v>35</v>
      </c>
      <c r="BO345" s="1512" t="s">
        <v>35</v>
      </c>
      <c r="BP345" s="1512" t="s">
        <v>35</v>
      </c>
      <c r="BQ345" s="1532" t="s">
        <v>35</v>
      </c>
      <c r="BR345" s="1551" t="s">
        <v>35</v>
      </c>
      <c r="BS345" s="1989" t="s">
        <v>35</v>
      </c>
      <c r="BT345" s="2039"/>
      <c r="BU345" s="2039"/>
      <c r="BV345" s="2039"/>
      <c r="BW345" s="2039"/>
      <c r="BX345" s="2039"/>
      <c r="BY345" s="1900"/>
      <c r="BZ345" s="1900"/>
      <c r="CA345" s="1900"/>
      <c r="CB345" s="1900"/>
      <c r="CC345" s="1900"/>
      <c r="CD345" s="1900"/>
      <c r="CE345" s="1900"/>
      <c r="CF345" s="1900"/>
      <c r="CG345" s="1900"/>
      <c r="CH345" s="1900"/>
      <c r="CI345" s="1900"/>
      <c r="CJ345" s="1900"/>
      <c r="CK345" s="1900"/>
      <c r="CL345" s="1900"/>
      <c r="CM345" s="1900"/>
      <c r="CN345" s="1900"/>
      <c r="CO345" s="1900"/>
      <c r="CP345" s="1900"/>
      <c r="CQ345" s="1900"/>
      <c r="CR345" s="1900"/>
      <c r="CS345" s="1900"/>
      <c r="CT345" s="1900"/>
      <c r="CU345" s="1900"/>
      <c r="CV345" s="1900"/>
      <c r="CW345" s="1900"/>
      <c r="CX345" s="1900"/>
      <c r="CY345" s="1900"/>
      <c r="CZ345" s="1900"/>
    </row>
    <row r="346" spans="2:104" s="807" customFormat="1" ht="15" customHeight="1" x14ac:dyDescent="0.2">
      <c r="B346" s="806"/>
      <c r="T346" s="240"/>
      <c r="U346" s="240"/>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422"/>
      <c r="BB346" s="177" t="s">
        <v>48</v>
      </c>
      <c r="BC346" s="1492" t="s">
        <v>35</v>
      </c>
      <c r="BD346" s="1512" t="s">
        <v>35</v>
      </c>
      <c r="BE346" s="1512" t="s">
        <v>35</v>
      </c>
      <c r="BF346" s="1512" t="s">
        <v>35</v>
      </c>
      <c r="BG346" s="1532" t="s">
        <v>35</v>
      </c>
      <c r="BH346" s="1551" t="s">
        <v>35</v>
      </c>
      <c r="BI346" s="1512" t="s">
        <v>35</v>
      </c>
      <c r="BJ346" s="1512" t="s">
        <v>35</v>
      </c>
      <c r="BK346" s="1512" t="s">
        <v>35</v>
      </c>
      <c r="BL346" s="1532" t="s">
        <v>35</v>
      </c>
      <c r="BM346" s="1551" t="s">
        <v>35</v>
      </c>
      <c r="BN346" s="1512" t="s">
        <v>35</v>
      </c>
      <c r="BO346" s="1512" t="s">
        <v>35</v>
      </c>
      <c r="BP346" s="1512" t="s">
        <v>35</v>
      </c>
      <c r="BQ346" s="1532" t="s">
        <v>35</v>
      </c>
      <c r="BR346" s="1551" t="s">
        <v>35</v>
      </c>
      <c r="BS346" s="1989" t="s">
        <v>35</v>
      </c>
      <c r="BT346" s="2039"/>
      <c r="BU346" s="2039"/>
      <c r="BV346" s="2039"/>
      <c r="BW346" s="2039"/>
      <c r="BX346" s="2039"/>
      <c r="BY346" s="1900"/>
      <c r="BZ346" s="1900"/>
      <c r="CA346" s="1900"/>
      <c r="CB346" s="1900"/>
      <c r="CC346" s="1900"/>
      <c r="CD346" s="1900"/>
      <c r="CE346" s="1900"/>
      <c r="CF346" s="1900"/>
      <c r="CG346" s="1900"/>
      <c r="CH346" s="1900"/>
      <c r="CI346" s="1900"/>
      <c r="CJ346" s="1900"/>
      <c r="CK346" s="1900"/>
      <c r="CL346" s="1900"/>
      <c r="CM346" s="1900"/>
      <c r="CN346" s="1900"/>
      <c r="CO346" s="1900"/>
      <c r="CP346" s="1900"/>
      <c r="CQ346" s="1900"/>
      <c r="CR346" s="1900"/>
      <c r="CS346" s="1900"/>
      <c r="CT346" s="1900"/>
      <c r="CU346" s="1900"/>
      <c r="CV346" s="1900"/>
      <c r="CW346" s="1900"/>
      <c r="CX346" s="1900"/>
      <c r="CY346" s="1900"/>
      <c r="CZ346" s="1900"/>
    </row>
    <row r="347" spans="2:104" s="807" customFormat="1" ht="15" customHeight="1" x14ac:dyDescent="0.2">
      <c r="B347" s="806"/>
      <c r="T347" s="240"/>
      <c r="U347" s="240"/>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423" t="s">
        <v>150</v>
      </c>
      <c r="BB347" s="177" t="s">
        <v>49</v>
      </c>
      <c r="BC347" s="1492" t="s">
        <v>35</v>
      </c>
      <c r="BD347" s="1512" t="s">
        <v>35</v>
      </c>
      <c r="BE347" s="1512" t="s">
        <v>35</v>
      </c>
      <c r="BF347" s="1512" t="s">
        <v>35</v>
      </c>
      <c r="BG347" s="1532" t="s">
        <v>35</v>
      </c>
      <c r="BH347" s="1551" t="s">
        <v>35</v>
      </c>
      <c r="BI347" s="1512" t="s">
        <v>35</v>
      </c>
      <c r="BJ347" s="1512" t="s">
        <v>35</v>
      </c>
      <c r="BK347" s="1512" t="s">
        <v>35</v>
      </c>
      <c r="BL347" s="1532" t="s">
        <v>35</v>
      </c>
      <c r="BM347" s="1551" t="s">
        <v>35</v>
      </c>
      <c r="BN347" s="1512" t="s">
        <v>35</v>
      </c>
      <c r="BO347" s="1512" t="s">
        <v>35</v>
      </c>
      <c r="BP347" s="1512" t="s">
        <v>35</v>
      </c>
      <c r="BQ347" s="1532" t="s">
        <v>35</v>
      </c>
      <c r="BR347" s="1551" t="s">
        <v>35</v>
      </c>
      <c r="BS347" s="1989" t="s">
        <v>35</v>
      </c>
      <c r="BT347" s="2039"/>
      <c r="BU347" s="2039"/>
      <c r="BV347" s="2039"/>
      <c r="BW347" s="2039"/>
      <c r="BX347" s="2039"/>
      <c r="BY347" s="1900"/>
      <c r="BZ347" s="1900"/>
      <c r="CA347" s="1900"/>
      <c r="CB347" s="1900"/>
      <c r="CC347" s="1900"/>
      <c r="CD347" s="1900"/>
      <c r="CE347" s="1900"/>
      <c r="CF347" s="1900"/>
      <c r="CG347" s="1900"/>
      <c r="CH347" s="1900"/>
      <c r="CI347" s="1900"/>
      <c r="CJ347" s="1900"/>
      <c r="CK347" s="1900"/>
      <c r="CL347" s="1900"/>
      <c r="CM347" s="1900"/>
      <c r="CN347" s="1900"/>
      <c r="CO347" s="1900"/>
      <c r="CP347" s="1900"/>
      <c r="CQ347" s="1900"/>
      <c r="CR347" s="1900"/>
      <c r="CS347" s="1900"/>
      <c r="CT347" s="1900"/>
      <c r="CU347" s="1900"/>
      <c r="CV347" s="1900"/>
      <c r="CW347" s="1900"/>
      <c r="CX347" s="1900"/>
      <c r="CY347" s="1900"/>
      <c r="CZ347" s="1900"/>
    </row>
    <row r="348" spans="2:104" s="807" customFormat="1" ht="15" customHeight="1" x14ac:dyDescent="0.2">
      <c r="B348" s="806"/>
      <c r="T348" s="240"/>
      <c r="U348" s="240"/>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422"/>
      <c r="BB348" s="177" t="s">
        <v>48</v>
      </c>
      <c r="BC348" s="1492" t="s">
        <v>35</v>
      </c>
      <c r="BD348" s="1512" t="s">
        <v>35</v>
      </c>
      <c r="BE348" s="1512" t="s">
        <v>35</v>
      </c>
      <c r="BF348" s="1512" t="s">
        <v>35</v>
      </c>
      <c r="BG348" s="1532" t="s">
        <v>35</v>
      </c>
      <c r="BH348" s="1551" t="s">
        <v>35</v>
      </c>
      <c r="BI348" s="1512" t="s">
        <v>35</v>
      </c>
      <c r="BJ348" s="1512" t="s">
        <v>35</v>
      </c>
      <c r="BK348" s="1512" t="s">
        <v>35</v>
      </c>
      <c r="BL348" s="1532" t="s">
        <v>35</v>
      </c>
      <c r="BM348" s="1551" t="s">
        <v>35</v>
      </c>
      <c r="BN348" s="1512" t="s">
        <v>35</v>
      </c>
      <c r="BO348" s="1512" t="s">
        <v>35</v>
      </c>
      <c r="BP348" s="1512" t="s">
        <v>35</v>
      </c>
      <c r="BQ348" s="1532" t="s">
        <v>35</v>
      </c>
      <c r="BR348" s="1551" t="s">
        <v>35</v>
      </c>
      <c r="BS348" s="1989" t="s">
        <v>35</v>
      </c>
      <c r="BT348" s="2039"/>
      <c r="BU348" s="2039"/>
      <c r="BV348" s="2039"/>
      <c r="BW348" s="2039"/>
      <c r="BX348" s="2039"/>
      <c r="BY348" s="1900"/>
      <c r="BZ348" s="1900"/>
      <c r="CA348" s="1900"/>
      <c r="CB348" s="1900"/>
      <c r="CC348" s="1900"/>
      <c r="CD348" s="1900"/>
      <c r="CE348" s="1900"/>
      <c r="CF348" s="1900"/>
      <c r="CG348" s="1900"/>
      <c r="CH348" s="1900"/>
      <c r="CI348" s="1900"/>
      <c r="CJ348" s="1900"/>
      <c r="CK348" s="1900"/>
      <c r="CL348" s="1900"/>
      <c r="CM348" s="1900"/>
      <c r="CN348" s="1900"/>
      <c r="CO348" s="1900"/>
      <c r="CP348" s="1900"/>
      <c r="CQ348" s="1900"/>
      <c r="CR348" s="1900"/>
      <c r="CS348" s="1900"/>
      <c r="CT348" s="1900"/>
      <c r="CU348" s="1900"/>
      <c r="CV348" s="1900"/>
      <c r="CW348" s="1900"/>
      <c r="CX348" s="1900"/>
      <c r="CY348" s="1900"/>
      <c r="CZ348" s="1900"/>
    </row>
    <row r="349" spans="2:104" s="807" customFormat="1" ht="15" customHeight="1" x14ac:dyDescent="0.2">
      <c r="B349" s="806"/>
      <c r="T349" s="240"/>
      <c r="U349" s="240"/>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423" t="s">
        <v>151</v>
      </c>
      <c r="BB349" s="177" t="s">
        <v>49</v>
      </c>
      <c r="BC349" s="1492" t="s">
        <v>35</v>
      </c>
      <c r="BD349" s="1512" t="s">
        <v>35</v>
      </c>
      <c r="BE349" s="1512" t="s">
        <v>35</v>
      </c>
      <c r="BF349" s="1512" t="s">
        <v>35</v>
      </c>
      <c r="BG349" s="1532" t="s">
        <v>35</v>
      </c>
      <c r="BH349" s="1551" t="s">
        <v>35</v>
      </c>
      <c r="BI349" s="1512" t="s">
        <v>35</v>
      </c>
      <c r="BJ349" s="1512" t="s">
        <v>35</v>
      </c>
      <c r="BK349" s="1512" t="s">
        <v>35</v>
      </c>
      <c r="BL349" s="1532" t="s">
        <v>35</v>
      </c>
      <c r="BM349" s="1551" t="s">
        <v>35</v>
      </c>
      <c r="BN349" s="1512" t="s">
        <v>35</v>
      </c>
      <c r="BO349" s="1512" t="s">
        <v>35</v>
      </c>
      <c r="BP349" s="1512" t="s">
        <v>35</v>
      </c>
      <c r="BQ349" s="1532" t="s">
        <v>35</v>
      </c>
      <c r="BR349" s="1551" t="s">
        <v>35</v>
      </c>
      <c r="BS349" s="1989" t="s">
        <v>35</v>
      </c>
      <c r="BT349" s="2039"/>
      <c r="BU349" s="2039"/>
      <c r="BV349" s="2039"/>
      <c r="BW349" s="2039"/>
      <c r="BX349" s="2039"/>
      <c r="BY349" s="1900"/>
      <c r="BZ349" s="1900"/>
      <c r="CA349" s="1900"/>
      <c r="CB349" s="1900"/>
      <c r="CC349" s="1900"/>
      <c r="CD349" s="1900"/>
      <c r="CE349" s="1900"/>
      <c r="CF349" s="1900"/>
      <c r="CG349" s="1900"/>
      <c r="CH349" s="1900"/>
      <c r="CI349" s="1900"/>
      <c r="CJ349" s="1900"/>
      <c r="CK349" s="1900"/>
      <c r="CL349" s="1900"/>
      <c r="CM349" s="1900"/>
      <c r="CN349" s="1900"/>
      <c r="CO349" s="1900"/>
      <c r="CP349" s="1900"/>
      <c r="CQ349" s="1900"/>
      <c r="CR349" s="1900"/>
      <c r="CS349" s="1900"/>
      <c r="CT349" s="1900"/>
      <c r="CU349" s="1900"/>
      <c r="CV349" s="1900"/>
      <c r="CW349" s="1900"/>
      <c r="CX349" s="1900"/>
      <c r="CY349" s="1900"/>
      <c r="CZ349" s="1900"/>
    </row>
    <row r="350" spans="2:104" s="807" customFormat="1" ht="15" customHeight="1" x14ac:dyDescent="0.2">
      <c r="B350" s="806"/>
      <c r="T350" s="240"/>
      <c r="U350" s="240"/>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422"/>
      <c r="BB350" s="177" t="s">
        <v>48</v>
      </c>
      <c r="BC350" s="1492" t="s">
        <v>35</v>
      </c>
      <c r="BD350" s="1512" t="s">
        <v>35</v>
      </c>
      <c r="BE350" s="1512" t="s">
        <v>35</v>
      </c>
      <c r="BF350" s="1512" t="s">
        <v>35</v>
      </c>
      <c r="BG350" s="1532" t="s">
        <v>35</v>
      </c>
      <c r="BH350" s="1551" t="s">
        <v>35</v>
      </c>
      <c r="BI350" s="1512" t="s">
        <v>35</v>
      </c>
      <c r="BJ350" s="1512" t="s">
        <v>35</v>
      </c>
      <c r="BK350" s="1512" t="s">
        <v>35</v>
      </c>
      <c r="BL350" s="1532" t="s">
        <v>35</v>
      </c>
      <c r="BM350" s="1551" t="s">
        <v>35</v>
      </c>
      <c r="BN350" s="1512" t="s">
        <v>35</v>
      </c>
      <c r="BO350" s="1512" t="s">
        <v>35</v>
      </c>
      <c r="BP350" s="1512" t="s">
        <v>35</v>
      </c>
      <c r="BQ350" s="1532" t="s">
        <v>35</v>
      </c>
      <c r="BR350" s="1551" t="s">
        <v>35</v>
      </c>
      <c r="BS350" s="1989" t="s">
        <v>35</v>
      </c>
      <c r="BT350" s="2039"/>
      <c r="BU350" s="2039"/>
      <c r="BV350" s="2039"/>
      <c r="BW350" s="2039"/>
      <c r="BX350" s="2039"/>
      <c r="BY350" s="1900"/>
      <c r="BZ350" s="1900"/>
      <c r="CA350" s="1900"/>
      <c r="CB350" s="1900"/>
      <c r="CC350" s="1900"/>
      <c r="CD350" s="1900"/>
      <c r="CE350" s="1900"/>
      <c r="CF350" s="1900"/>
      <c r="CG350" s="1900"/>
      <c r="CH350" s="1900"/>
      <c r="CI350" s="1900"/>
      <c r="CJ350" s="1900"/>
      <c r="CK350" s="1900"/>
      <c r="CL350" s="1900"/>
      <c r="CM350" s="1900"/>
      <c r="CN350" s="1900"/>
      <c r="CO350" s="1900"/>
      <c r="CP350" s="1900"/>
      <c r="CQ350" s="1900"/>
      <c r="CR350" s="1900"/>
      <c r="CS350" s="1900"/>
      <c r="CT350" s="1900"/>
      <c r="CU350" s="1900"/>
      <c r="CV350" s="1900"/>
      <c r="CW350" s="1900"/>
      <c r="CX350" s="1900"/>
      <c r="CY350" s="1900"/>
      <c r="CZ350" s="1900"/>
    </row>
    <row r="351" spans="2:104" s="807" customFormat="1" ht="15" customHeight="1" x14ac:dyDescent="0.2">
      <c r="B351" s="806"/>
      <c r="T351" s="240"/>
      <c r="U351" s="240"/>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423" t="s">
        <v>152</v>
      </c>
      <c r="BB351" s="177" t="s">
        <v>49</v>
      </c>
      <c r="BC351" s="1492" t="s">
        <v>35</v>
      </c>
      <c r="BD351" s="1512" t="s">
        <v>35</v>
      </c>
      <c r="BE351" s="1512" t="s">
        <v>35</v>
      </c>
      <c r="BF351" s="1512" t="s">
        <v>35</v>
      </c>
      <c r="BG351" s="1532" t="s">
        <v>35</v>
      </c>
      <c r="BH351" s="1551" t="s">
        <v>35</v>
      </c>
      <c r="BI351" s="1512" t="s">
        <v>35</v>
      </c>
      <c r="BJ351" s="1512" t="s">
        <v>35</v>
      </c>
      <c r="BK351" s="1512" t="s">
        <v>35</v>
      </c>
      <c r="BL351" s="1532" t="s">
        <v>35</v>
      </c>
      <c r="BM351" s="1551" t="s">
        <v>35</v>
      </c>
      <c r="BN351" s="1512" t="s">
        <v>35</v>
      </c>
      <c r="BO351" s="1512" t="s">
        <v>35</v>
      </c>
      <c r="BP351" s="1512" t="s">
        <v>35</v>
      </c>
      <c r="BQ351" s="1532" t="s">
        <v>35</v>
      </c>
      <c r="BR351" s="1551" t="s">
        <v>35</v>
      </c>
      <c r="BS351" s="1989" t="s">
        <v>35</v>
      </c>
      <c r="BT351" s="2039"/>
      <c r="BU351" s="2039"/>
      <c r="BV351" s="2039"/>
      <c r="BW351" s="2039"/>
      <c r="BX351" s="2039"/>
      <c r="BY351" s="1900"/>
      <c r="BZ351" s="1900"/>
      <c r="CA351" s="1900"/>
      <c r="CB351" s="1900"/>
      <c r="CC351" s="1900"/>
      <c r="CD351" s="1900"/>
      <c r="CE351" s="1900"/>
      <c r="CF351" s="1900"/>
      <c r="CG351" s="1900"/>
      <c r="CH351" s="1900"/>
      <c r="CI351" s="1900"/>
      <c r="CJ351" s="1900"/>
      <c r="CK351" s="1900"/>
      <c r="CL351" s="1900"/>
      <c r="CM351" s="1900"/>
      <c r="CN351" s="1900"/>
      <c r="CO351" s="1900"/>
      <c r="CP351" s="1900"/>
      <c r="CQ351" s="1900"/>
      <c r="CR351" s="1900"/>
      <c r="CS351" s="1900"/>
      <c r="CT351" s="1900"/>
      <c r="CU351" s="1900"/>
      <c r="CV351" s="1900"/>
      <c r="CW351" s="1900"/>
      <c r="CX351" s="1900"/>
      <c r="CY351" s="1900"/>
      <c r="CZ351" s="1900"/>
    </row>
    <row r="352" spans="2:104" s="807" customFormat="1" ht="15" customHeight="1" x14ac:dyDescent="0.2">
      <c r="B352" s="806"/>
      <c r="T352" s="240"/>
      <c r="U352" s="240"/>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422"/>
      <c r="BB352" s="177" t="s">
        <v>48</v>
      </c>
      <c r="BC352" s="1492" t="s">
        <v>35</v>
      </c>
      <c r="BD352" s="1512" t="s">
        <v>35</v>
      </c>
      <c r="BE352" s="1512" t="s">
        <v>35</v>
      </c>
      <c r="BF352" s="1512" t="s">
        <v>35</v>
      </c>
      <c r="BG352" s="1532" t="s">
        <v>35</v>
      </c>
      <c r="BH352" s="1551" t="s">
        <v>35</v>
      </c>
      <c r="BI352" s="1512" t="s">
        <v>35</v>
      </c>
      <c r="BJ352" s="1512" t="s">
        <v>35</v>
      </c>
      <c r="BK352" s="1512" t="s">
        <v>35</v>
      </c>
      <c r="BL352" s="1532" t="s">
        <v>35</v>
      </c>
      <c r="BM352" s="1551" t="s">
        <v>35</v>
      </c>
      <c r="BN352" s="1512" t="s">
        <v>35</v>
      </c>
      <c r="BO352" s="1512" t="s">
        <v>35</v>
      </c>
      <c r="BP352" s="1512" t="s">
        <v>35</v>
      </c>
      <c r="BQ352" s="1532" t="s">
        <v>35</v>
      </c>
      <c r="BR352" s="1551" t="s">
        <v>35</v>
      </c>
      <c r="BS352" s="1989" t="s">
        <v>35</v>
      </c>
      <c r="BT352" s="2039"/>
      <c r="BU352" s="2039"/>
      <c r="BV352" s="2039"/>
      <c r="BW352" s="2039"/>
      <c r="BX352" s="2039"/>
      <c r="BY352" s="1900"/>
      <c r="BZ352" s="1900"/>
      <c r="CA352" s="1900"/>
      <c r="CB352" s="1900"/>
      <c r="CC352" s="1900"/>
      <c r="CD352" s="1900"/>
      <c r="CE352" s="1900"/>
      <c r="CF352" s="1900"/>
      <c r="CG352" s="1900"/>
      <c r="CH352" s="1900"/>
      <c r="CI352" s="1900"/>
      <c r="CJ352" s="1900"/>
      <c r="CK352" s="1900"/>
      <c r="CL352" s="1900"/>
      <c r="CM352" s="1900"/>
      <c r="CN352" s="1900"/>
      <c r="CO352" s="1900"/>
      <c r="CP352" s="1900"/>
      <c r="CQ352" s="1900"/>
      <c r="CR352" s="1900"/>
      <c r="CS352" s="1900"/>
      <c r="CT352" s="1900"/>
      <c r="CU352" s="1900"/>
      <c r="CV352" s="1900"/>
      <c r="CW352" s="1900"/>
      <c r="CX352" s="1900"/>
      <c r="CY352" s="1900"/>
      <c r="CZ352" s="1900"/>
    </row>
    <row r="353" spans="2:104" s="807" customFormat="1" ht="15" customHeight="1" x14ac:dyDescent="0.2">
      <c r="B353" s="806"/>
      <c r="T353" s="240"/>
      <c r="U353" s="240"/>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423" t="s">
        <v>141</v>
      </c>
      <c r="BB353" s="177" t="s">
        <v>49</v>
      </c>
      <c r="BC353" s="1492" t="s">
        <v>35</v>
      </c>
      <c r="BD353" s="1512" t="s">
        <v>35</v>
      </c>
      <c r="BE353" s="1512" t="s">
        <v>35</v>
      </c>
      <c r="BF353" s="1512" t="s">
        <v>35</v>
      </c>
      <c r="BG353" s="1532" t="s">
        <v>35</v>
      </c>
      <c r="BH353" s="1551" t="s">
        <v>35</v>
      </c>
      <c r="BI353" s="1512" t="s">
        <v>35</v>
      </c>
      <c r="BJ353" s="1512" t="s">
        <v>35</v>
      </c>
      <c r="BK353" s="1512" t="s">
        <v>35</v>
      </c>
      <c r="BL353" s="1532" t="s">
        <v>35</v>
      </c>
      <c r="BM353" s="1551" t="s">
        <v>35</v>
      </c>
      <c r="BN353" s="1512" t="s">
        <v>35</v>
      </c>
      <c r="BO353" s="1512" t="s">
        <v>35</v>
      </c>
      <c r="BP353" s="1512" t="s">
        <v>35</v>
      </c>
      <c r="BQ353" s="1532" t="s">
        <v>35</v>
      </c>
      <c r="BR353" s="1551" t="s">
        <v>35</v>
      </c>
      <c r="BS353" s="1989" t="s">
        <v>35</v>
      </c>
      <c r="BT353" s="2039"/>
      <c r="BU353" s="2039"/>
      <c r="BV353" s="2039"/>
      <c r="BW353" s="2039"/>
      <c r="BX353" s="2039"/>
      <c r="BY353" s="1900"/>
      <c r="BZ353" s="1900"/>
      <c r="CA353" s="1900"/>
      <c r="CB353" s="1900"/>
      <c r="CC353" s="1900"/>
      <c r="CD353" s="1900"/>
      <c r="CE353" s="1900"/>
      <c r="CF353" s="1900"/>
      <c r="CG353" s="1900"/>
      <c r="CH353" s="1900"/>
      <c r="CI353" s="1900"/>
      <c r="CJ353" s="1900"/>
      <c r="CK353" s="1900"/>
      <c r="CL353" s="1900"/>
      <c r="CM353" s="1900"/>
      <c r="CN353" s="1900"/>
      <c r="CO353" s="1900"/>
      <c r="CP353" s="1900"/>
      <c r="CQ353" s="1900"/>
      <c r="CR353" s="1900"/>
      <c r="CS353" s="1900"/>
      <c r="CT353" s="1900"/>
      <c r="CU353" s="1900"/>
      <c r="CV353" s="1900"/>
      <c r="CW353" s="1900"/>
      <c r="CX353" s="1900"/>
      <c r="CY353" s="1900"/>
      <c r="CZ353" s="1900"/>
    </row>
    <row r="354" spans="2:104" s="807" customFormat="1" ht="15" customHeight="1" x14ac:dyDescent="0.2">
      <c r="B354" s="806"/>
      <c r="T354" s="240"/>
      <c r="U354" s="240"/>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433"/>
      <c r="BB354" s="178" t="s">
        <v>48</v>
      </c>
      <c r="BC354" s="1493" t="s">
        <v>35</v>
      </c>
      <c r="BD354" s="1513" t="s">
        <v>35</v>
      </c>
      <c r="BE354" s="1513" t="s">
        <v>35</v>
      </c>
      <c r="BF354" s="1513" t="s">
        <v>35</v>
      </c>
      <c r="BG354" s="1533" t="s">
        <v>35</v>
      </c>
      <c r="BH354" s="1552" t="s">
        <v>35</v>
      </c>
      <c r="BI354" s="1513" t="s">
        <v>35</v>
      </c>
      <c r="BJ354" s="1513" t="s">
        <v>35</v>
      </c>
      <c r="BK354" s="1513" t="s">
        <v>35</v>
      </c>
      <c r="BL354" s="1533" t="s">
        <v>35</v>
      </c>
      <c r="BM354" s="1552" t="s">
        <v>35</v>
      </c>
      <c r="BN354" s="1513" t="s">
        <v>35</v>
      </c>
      <c r="BO354" s="1513" t="s">
        <v>35</v>
      </c>
      <c r="BP354" s="1513" t="s">
        <v>35</v>
      </c>
      <c r="BQ354" s="1533" t="s">
        <v>35</v>
      </c>
      <c r="BR354" s="1552" t="s">
        <v>35</v>
      </c>
      <c r="BS354" s="1990" t="s">
        <v>35</v>
      </c>
      <c r="BT354" s="2040"/>
      <c r="BU354" s="2040"/>
      <c r="BV354" s="2040"/>
      <c r="BW354" s="2040"/>
      <c r="BX354" s="2040"/>
      <c r="BY354" s="1901"/>
      <c r="BZ354" s="1901"/>
      <c r="CA354" s="1901"/>
      <c r="CB354" s="1901"/>
      <c r="CC354" s="1901"/>
      <c r="CD354" s="1901"/>
      <c r="CE354" s="1901"/>
      <c r="CF354" s="1901"/>
      <c r="CG354" s="1901"/>
      <c r="CH354" s="1901"/>
      <c r="CI354" s="1901"/>
      <c r="CJ354" s="1901"/>
      <c r="CK354" s="1901"/>
      <c r="CL354" s="1901"/>
      <c r="CM354" s="1901"/>
      <c r="CN354" s="1901"/>
      <c r="CO354" s="1901"/>
      <c r="CP354" s="1901"/>
      <c r="CQ354" s="1901"/>
      <c r="CR354" s="1901"/>
      <c r="CS354" s="1901"/>
      <c r="CT354" s="1901"/>
      <c r="CU354" s="1901"/>
      <c r="CV354" s="1901"/>
      <c r="CW354" s="1901"/>
      <c r="CX354" s="1901"/>
      <c r="CY354" s="1901"/>
      <c r="CZ354" s="1901"/>
    </row>
    <row r="355" spans="2:104" s="807" customFormat="1" ht="15" customHeight="1" x14ac:dyDescent="0.2">
      <c r="B355" s="806"/>
      <c r="T355" s="240"/>
      <c r="U355" s="240"/>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50"/>
      <c r="BU355" s="450"/>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pans="2:104" s="807" customFormat="1" ht="15" customHeight="1" x14ac:dyDescent="0.2">
      <c r="B356" s="806"/>
      <c r="T356" s="240"/>
      <c r="U356" s="240"/>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40"/>
      <c r="BU356" s="240"/>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pans="2:104" s="131" customFormat="1" ht="15" customHeight="1" x14ac:dyDescent="0.2">
      <c r="B357" s="133"/>
      <c r="T357" s="240"/>
      <c r="U357" s="240"/>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40"/>
      <c r="BU357" s="240"/>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pans="2:104" s="131" customFormat="1" ht="15" customHeight="1" x14ac:dyDescent="0.2">
      <c r="B358" s="133"/>
      <c r="T358" s="240"/>
      <c r="U358" s="240"/>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40"/>
      <c r="BU358" s="240"/>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pans="2:104" s="131" customFormat="1" ht="15" customHeight="1" x14ac:dyDescent="0.2">
      <c r="B359" s="133"/>
      <c r="T359" s="240"/>
      <c r="U359" s="240"/>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40"/>
      <c r="BU359" s="240"/>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pans="2:104" s="131" customFormat="1" ht="15" customHeight="1" x14ac:dyDescent="0.2">
      <c r="B360" s="133"/>
      <c r="T360" s="240"/>
      <c r="U360" s="240"/>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40"/>
      <c r="BU360" s="240"/>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pans="2:104" s="131" customFormat="1" ht="15" customHeight="1" x14ac:dyDescent="0.2">
      <c r="B361" s="133"/>
      <c r="T361" s="240"/>
      <c r="U361" s="240"/>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40"/>
      <c r="BU361" s="240"/>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pans="2:104" s="131" customFormat="1" ht="15" customHeight="1" x14ac:dyDescent="0.2">
      <c r="B362" s="133"/>
      <c r="T362" s="240"/>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40"/>
      <c r="BU362" s="240"/>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pans="2:104" s="131" customFormat="1" ht="15" customHeight="1" x14ac:dyDescent="0.2">
      <c r="B363" s="133"/>
      <c r="T363" s="240"/>
      <c r="U363" s="240"/>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40"/>
      <c r="BU363" s="240"/>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pans="2:104" s="131" customFormat="1" ht="15" customHeight="1" x14ac:dyDescent="0.2">
      <c r="B364" s="133"/>
      <c r="T364" s="240"/>
      <c r="U364" s="240"/>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40"/>
      <c r="BU364" s="240"/>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pans="2:104" s="131" customFormat="1" ht="15" customHeight="1" x14ac:dyDescent="0.2">
      <c r="B365" s="133"/>
      <c r="T365" s="240"/>
      <c r="U365" s="240"/>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40"/>
      <c r="BU365" s="240"/>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pans="2:104" s="131" customFormat="1" ht="15" customHeight="1" x14ac:dyDescent="0.2">
      <c r="B366" s="133"/>
      <c r="T366" s="240"/>
      <c r="U366" s="240"/>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40"/>
      <c r="BU366" s="240"/>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pans="2:104" s="131" customFormat="1" ht="15" customHeight="1" x14ac:dyDescent="0.2">
      <c r="B367" s="133"/>
      <c r="T367" s="240"/>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40"/>
      <c r="BU367" s="240"/>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pans="2:104" s="131" customFormat="1" ht="15" customHeight="1" x14ac:dyDescent="0.2">
      <c r="B368" s="133"/>
      <c r="T368" s="240"/>
      <c r="U368" s="240"/>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40"/>
      <c r="BU368" s="240"/>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pans="2:104" s="131" customFormat="1" ht="15" customHeight="1" x14ac:dyDescent="0.2">
      <c r="B369" s="133"/>
      <c r="T369" s="240"/>
      <c r="U369" s="240"/>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40"/>
      <c r="BU369" s="240"/>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pans="2:104" s="131" customFormat="1" ht="15" customHeight="1" x14ac:dyDescent="0.2">
      <c r="B370" s="133"/>
      <c r="T370" s="240"/>
      <c r="U370" s="240"/>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40"/>
      <c r="BU370" s="240"/>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pans="2:104" s="131" customFormat="1" ht="15" customHeight="1" x14ac:dyDescent="0.2">
      <c r="B371" s="133"/>
      <c r="T371" s="240"/>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40"/>
      <c r="BU371" s="240"/>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pans="2:104" s="131" customFormat="1" ht="15" customHeight="1" x14ac:dyDescent="0.2">
      <c r="B372" s="133"/>
      <c r="T372" s="240"/>
      <c r="U372" s="240"/>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40"/>
      <c r="BU372" s="240"/>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pans="2:104" s="131" customFormat="1" ht="15" customHeight="1" x14ac:dyDescent="0.2">
      <c r="B373" s="133"/>
      <c r="T373" s="240"/>
      <c r="U373" s="240"/>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40"/>
      <c r="BU373" s="240"/>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pans="2:104" s="131" customFormat="1" ht="15" customHeight="1" x14ac:dyDescent="0.2">
      <c r="B374" s="133"/>
      <c r="T374" s="240"/>
      <c r="U374" s="240"/>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40"/>
      <c r="BU374" s="240"/>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pans="2:104" s="131" customFormat="1" ht="15" customHeight="1" x14ac:dyDescent="0.2">
      <c r="B375" s="133"/>
      <c r="T375" s="240"/>
      <c r="U375" s="240"/>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2"/>
      <c r="BT375" s="239"/>
      <c r="BU375" s="239"/>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pans="2:104" s="131" customFormat="1" ht="15" customHeight="1" x14ac:dyDescent="0.2">
      <c r="B376" s="133"/>
      <c r="T376" s="240"/>
      <c r="U376" s="240"/>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2"/>
      <c r="BT376" s="239"/>
      <c r="BU376" s="239"/>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pans="2:104" s="131" customFormat="1" ht="15" customHeight="1" x14ac:dyDescent="0.2">
      <c r="B377" s="133"/>
      <c r="T377" s="240"/>
      <c r="U377" s="240"/>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2"/>
      <c r="BT377" s="239"/>
      <c r="BU377" s="239"/>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pans="2:104" s="131" customFormat="1" ht="15" customHeight="1" x14ac:dyDescent="0.2">
      <c r="B378" s="133"/>
      <c r="T378" s="240"/>
      <c r="U378" s="240"/>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2"/>
      <c r="BT378" s="239"/>
      <c r="BU378" s="239"/>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pans="2:104" s="131" customFormat="1" ht="15" customHeight="1" x14ac:dyDescent="0.2">
      <c r="B379" s="133"/>
      <c r="T379" s="240"/>
      <c r="U379" s="240"/>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2"/>
      <c r="BT379" s="239"/>
      <c r="BU379" s="239"/>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pans="2:104" s="131" customFormat="1" ht="15" customHeight="1" x14ac:dyDescent="0.2">
      <c r="B380" s="133"/>
      <c r="T380" s="240"/>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2"/>
      <c r="BT380" s="239"/>
      <c r="BU380" s="239"/>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pans="2:104" s="131" customFormat="1" ht="15" customHeight="1" x14ac:dyDescent="0.2">
      <c r="B381" s="133"/>
      <c r="T381" s="240"/>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2"/>
      <c r="BT381" s="239"/>
      <c r="BU381" s="239"/>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pans="2:104" s="131" customFormat="1" ht="15" customHeight="1" x14ac:dyDescent="0.2">
      <c r="B382" s="133"/>
      <c r="T382" s="240"/>
      <c r="U382" s="240"/>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2"/>
      <c r="BT382" s="239"/>
      <c r="BU382" s="239"/>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pans="2:104" s="131" customFormat="1" ht="15" customHeight="1" x14ac:dyDescent="0.2">
      <c r="B383" s="133"/>
      <c r="T383" s="240"/>
      <c r="U383" s="240"/>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2"/>
      <c r="BT383" s="239"/>
      <c r="BU383" s="239"/>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pans="2:104" s="131" customFormat="1" ht="15" customHeight="1" x14ac:dyDescent="0.2">
      <c r="B384" s="133"/>
      <c r="T384" s="240"/>
      <c r="U384" s="240"/>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2"/>
      <c r="BT384" s="239"/>
      <c r="BU384" s="239"/>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pans="1:104" s="131" customFormat="1" ht="15" customHeight="1" x14ac:dyDescent="0.2">
      <c r="B385" s="133"/>
      <c r="T385" s="240"/>
      <c r="U385" s="240"/>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2"/>
      <c r="BT385" s="239"/>
      <c r="BU385" s="239"/>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pans="1:104" s="131" customFormat="1" ht="15" customHeight="1" x14ac:dyDescent="0.2">
      <c r="B386" s="133"/>
      <c r="T386" s="240"/>
      <c r="U386" s="240"/>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2"/>
      <c r="BT386" s="239"/>
      <c r="BU386" s="239"/>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pans="1:104" s="131" customFormat="1" ht="15" customHeight="1" x14ac:dyDescent="0.2">
      <c r="B387" s="133"/>
      <c r="T387" s="240"/>
      <c r="U387" s="240"/>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2"/>
      <c r="BT387" s="239"/>
      <c r="BU387" s="239"/>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pans="1:104" s="131" customFormat="1" ht="15" customHeight="1" x14ac:dyDescent="0.2">
      <c r="B388" s="133"/>
      <c r="T388" s="240"/>
      <c r="U388" s="240"/>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2"/>
      <c r="BT388" s="239"/>
      <c r="BU388" s="239"/>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pans="1:104" s="131" customFormat="1" ht="15" customHeight="1" x14ac:dyDescent="0.2">
      <c r="B389" s="133"/>
      <c r="T389" s="240"/>
      <c r="U389" s="240"/>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2"/>
      <c r="BT389" s="239"/>
      <c r="BU389" s="239"/>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pans="1:104" s="807" customFormat="1" ht="15" customHeight="1" x14ac:dyDescent="0.2">
      <c r="B390" s="806"/>
      <c r="T390" s="24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2"/>
      <c r="BT390" s="239"/>
      <c r="BU390" s="239"/>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pans="1:104" s="807" customFormat="1" ht="15" customHeight="1" x14ac:dyDescent="0.2">
      <c r="B391" s="806"/>
      <c r="T391" s="240"/>
      <c r="U391" s="240"/>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2"/>
      <c r="BT391" s="239"/>
      <c r="BU391" s="239"/>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pans="1:104" s="807" customFormat="1" ht="15" customHeight="1" x14ac:dyDescent="0.2">
      <c r="T392" s="240"/>
      <c r="U392" s="240"/>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2"/>
      <c r="BT392" s="239"/>
      <c r="BU392" s="239"/>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pans="1:104" s="807" customFormat="1" ht="15" customHeight="1" x14ac:dyDescent="0.2">
      <c r="T393" s="240"/>
      <c r="U393" s="240"/>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2"/>
      <c r="BT393" s="239"/>
      <c r="BU393" s="239"/>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pans="1:104" s="807" customFormat="1" ht="15" customHeight="1" x14ac:dyDescent="0.2">
      <c r="T394" s="240"/>
      <c r="U394" s="240"/>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2"/>
      <c r="BT394" s="239"/>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pans="1:104" s="807" customFormat="1" ht="15" customHeight="1" x14ac:dyDescent="0.2">
      <c r="T395" s="240"/>
      <c r="U395" s="240"/>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2"/>
      <c r="BT395" s="239"/>
      <c r="BU395" s="239"/>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pans="1:104" s="807" customFormat="1" ht="15" customHeight="1" x14ac:dyDescent="0.2">
      <c r="T396" s="240"/>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2"/>
      <c r="BT396" s="239"/>
      <c r="BU396" s="239"/>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pans="1:104" s="807" customFormat="1" ht="15" customHeight="1" x14ac:dyDescent="0.2">
      <c r="T397" s="240"/>
      <c r="U397" s="240"/>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2"/>
      <c r="BT397" s="239"/>
      <c r="BU397" s="239"/>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pans="1:104" s="807" customFormat="1" ht="15" customHeight="1" x14ac:dyDescent="0.2">
      <c r="T398" s="240"/>
      <c r="U398" s="240"/>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2"/>
      <c r="BT398" s="239"/>
      <c r="BU398" s="239"/>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pans="1:104" s="827" customFormat="1" ht="15" customHeight="1" x14ac:dyDescent="0.25">
      <c r="A399" s="136"/>
      <c r="B399" s="136"/>
      <c r="C399" s="2292" t="s">
        <v>132</v>
      </c>
      <c r="D399" s="2293"/>
      <c r="E399" s="2293"/>
      <c r="F399" s="2293"/>
      <c r="G399" s="136"/>
      <c r="H399" s="2294" t="s">
        <v>133</v>
      </c>
      <c r="I399" s="2295"/>
      <c r="J399" s="2295"/>
      <c r="K399" s="2295"/>
      <c r="M399" s="2294" t="s">
        <v>134</v>
      </c>
      <c r="N399" s="2295"/>
      <c r="O399" s="2295"/>
      <c r="P399" s="2295"/>
      <c r="T399" s="235"/>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T399" s="235"/>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pans="1:104" s="242" customFormat="1" ht="24" customHeight="1" x14ac:dyDescent="0.2">
      <c r="C400" s="2487" t="s">
        <v>202</v>
      </c>
      <c r="D400" s="2297"/>
      <c r="E400" s="2297"/>
      <c r="H400" s="2488" t="s">
        <v>202</v>
      </c>
      <c r="I400" s="2297"/>
      <c r="J400" s="2297"/>
      <c r="M400" s="2489" t="s">
        <v>202</v>
      </c>
      <c r="N400" s="2297"/>
      <c r="O400" s="2297"/>
      <c r="T400" s="235"/>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27"/>
      <c r="BB400" s="136"/>
      <c r="BC400" s="827"/>
      <c r="BD400" s="827"/>
      <c r="BE400" s="827"/>
      <c r="BF400" s="827"/>
      <c r="BG400" s="827"/>
      <c r="BH400" s="827"/>
      <c r="BI400" s="827"/>
      <c r="BJ400" s="827"/>
      <c r="BK400" s="827"/>
      <c r="BL400" s="827"/>
      <c r="BM400" s="827"/>
      <c r="BN400" s="827"/>
      <c r="BO400" s="827"/>
      <c r="BP400" s="827"/>
      <c r="BQ400" s="827"/>
      <c r="BR400" s="827"/>
      <c r="BS400" s="827"/>
      <c r="BT400" s="235"/>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pans="2:104" s="242" customFormat="1" ht="25.15" customHeight="1" x14ac:dyDescent="0.2">
      <c r="C401" s="2300"/>
      <c r="D401" s="2297"/>
      <c r="E401" s="845" t="s">
        <v>203</v>
      </c>
      <c r="H401" s="2300"/>
      <c r="I401" s="2297"/>
      <c r="J401" s="846" t="s">
        <v>203</v>
      </c>
      <c r="M401" s="2300"/>
      <c r="N401" s="2297"/>
      <c r="O401" s="847" t="s">
        <v>203</v>
      </c>
      <c r="T401" s="235"/>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27"/>
      <c r="BB401" s="136"/>
      <c r="BC401" s="827"/>
      <c r="BD401" s="827"/>
      <c r="BE401" s="827"/>
      <c r="BF401" s="827"/>
      <c r="BG401" s="827"/>
      <c r="BH401" s="827"/>
      <c r="BI401" s="827"/>
      <c r="BJ401" s="827"/>
      <c r="BK401" s="827"/>
      <c r="BL401" s="827"/>
      <c r="BM401" s="827"/>
      <c r="BN401" s="827"/>
      <c r="BO401" s="827"/>
      <c r="BP401" s="827"/>
      <c r="BQ401" s="827"/>
      <c r="BR401" s="827"/>
      <c r="BS401" s="827"/>
      <c r="BT401" s="235"/>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pans="2:104" s="242" customFormat="1" ht="25.15" customHeight="1" x14ac:dyDescent="0.2">
      <c r="B402" s="2306" t="s">
        <v>138</v>
      </c>
      <c r="C402" s="2297"/>
      <c r="D402" s="2297"/>
      <c r="E402" s="848" t="s">
        <v>204</v>
      </c>
      <c r="H402" s="2297"/>
      <c r="I402" s="2297"/>
      <c r="J402" s="849" t="s">
        <v>204</v>
      </c>
      <c r="M402" s="2297"/>
      <c r="N402" s="2297"/>
      <c r="O402" s="850" t="s">
        <v>204</v>
      </c>
      <c r="T402" s="235"/>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27"/>
      <c r="BB402" s="136"/>
      <c r="BC402" s="827"/>
      <c r="BD402" s="827"/>
      <c r="BE402" s="827"/>
      <c r="BF402" s="827"/>
      <c r="BG402" s="827"/>
      <c r="BH402" s="827"/>
      <c r="BI402" s="827"/>
      <c r="BJ402" s="827"/>
      <c r="BK402" s="827"/>
      <c r="BL402" s="827"/>
      <c r="BM402" s="827"/>
      <c r="BN402" s="827"/>
      <c r="BO402" s="827"/>
      <c r="BP402" s="827"/>
      <c r="BQ402" s="827"/>
      <c r="BR402" s="827"/>
      <c r="BS402" s="827"/>
      <c r="BT402" s="235"/>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pans="2:104" s="242" customFormat="1" ht="25.15" customHeight="1" x14ac:dyDescent="0.2">
      <c r="B403" s="2297"/>
      <c r="C403" s="2463" t="s">
        <v>262</v>
      </c>
      <c r="D403" s="2251"/>
      <c r="E403" s="925">
        <v>0.65711733518717763</v>
      </c>
      <c r="F403" s="866"/>
      <c r="G403" s="866"/>
      <c r="H403" s="2453" t="s">
        <v>262</v>
      </c>
      <c r="I403" s="2251"/>
      <c r="J403" s="926">
        <v>0.66492055140109085</v>
      </c>
      <c r="K403" s="866"/>
      <c r="L403" s="866"/>
      <c r="M403" s="2458" t="s">
        <v>262</v>
      </c>
      <c r="N403" s="2251"/>
      <c r="O403" s="927">
        <v>0.57390951902453824</v>
      </c>
      <c r="P403" s="866"/>
      <c r="Q403" s="866"/>
      <c r="T403" s="235"/>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8"/>
      <c r="BU403" s="238"/>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pans="2:104" s="242" customFormat="1" ht="25.15" customHeight="1" x14ac:dyDescent="0.2">
      <c r="B404" s="2297"/>
      <c r="C404" s="2452" t="s">
        <v>263</v>
      </c>
      <c r="D404" s="2251"/>
      <c r="E404" s="928">
        <v>0.59233354627451551</v>
      </c>
      <c r="F404" s="866"/>
      <c r="G404" s="866"/>
      <c r="H404" s="2442" t="s">
        <v>263</v>
      </c>
      <c r="I404" s="2251"/>
      <c r="J404" s="929">
        <v>0.60410169467771446</v>
      </c>
      <c r="K404" s="866"/>
      <c r="L404" s="866"/>
      <c r="M404" s="2446" t="s">
        <v>263</v>
      </c>
      <c r="N404" s="2251"/>
      <c r="O404" s="930">
        <v>0.5415488902387926</v>
      </c>
      <c r="P404" s="866"/>
      <c r="Q404" s="866"/>
      <c r="T404" s="235"/>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8"/>
      <c r="BU404" s="238"/>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pans="2:104" s="242" customFormat="1" ht="25.15" customHeight="1" x14ac:dyDescent="0.2">
      <c r="B405" s="2297"/>
      <c r="C405" s="2452" t="s">
        <v>264</v>
      </c>
      <c r="D405" s="2251"/>
      <c r="E405" s="928">
        <v>0.57271991895785357</v>
      </c>
      <c r="F405" s="866"/>
      <c r="G405" s="866"/>
      <c r="H405" s="2442" t="s">
        <v>264</v>
      </c>
      <c r="I405" s="2251"/>
      <c r="J405" s="929">
        <v>0.58619691054090095</v>
      </c>
      <c r="K405" s="866"/>
      <c r="L405" s="866"/>
      <c r="M405" s="2446" t="s">
        <v>265</v>
      </c>
      <c r="N405" s="2251"/>
      <c r="O405" s="930">
        <v>0.50932069464189833</v>
      </c>
      <c r="P405" s="866"/>
      <c r="Q405" s="866"/>
      <c r="T405" s="235"/>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8"/>
      <c r="BU405" s="238"/>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pans="2:104" s="242" customFormat="1" ht="25.15" customHeight="1" x14ac:dyDescent="0.2">
      <c r="B406" s="2297"/>
      <c r="C406" s="2452" t="s">
        <v>265</v>
      </c>
      <c r="D406" s="2251"/>
      <c r="E406" s="928">
        <v>0.55112741640978957</v>
      </c>
      <c r="F406" s="866"/>
      <c r="G406" s="866"/>
      <c r="H406" s="2442" t="s">
        <v>265</v>
      </c>
      <c r="I406" s="2251"/>
      <c r="J406" s="929">
        <v>0.55246944296805178</v>
      </c>
      <c r="K406" s="866"/>
      <c r="L406" s="866"/>
      <c r="M406" s="2446" t="s">
        <v>266</v>
      </c>
      <c r="N406" s="2251"/>
      <c r="O406" s="930">
        <v>0.49865186548534918</v>
      </c>
      <c r="P406" s="866"/>
      <c r="Q406" s="866"/>
      <c r="T406" s="235"/>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8"/>
      <c r="BU406" s="238"/>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pans="2:104" s="242" customFormat="1" ht="25.15" customHeight="1" x14ac:dyDescent="0.2">
      <c r="B407" s="2297"/>
      <c r="C407" s="2452" t="s">
        <v>267</v>
      </c>
      <c r="D407" s="2251"/>
      <c r="E407" s="928">
        <v>0.52277975900911822</v>
      </c>
      <c r="F407" s="866"/>
      <c r="G407" s="866"/>
      <c r="H407" s="2442" t="s">
        <v>268</v>
      </c>
      <c r="I407" s="2251"/>
      <c r="J407" s="929">
        <v>0.54596738086361474</v>
      </c>
      <c r="K407" s="866"/>
      <c r="L407" s="866"/>
      <c r="M407" s="2446" t="s">
        <v>269</v>
      </c>
      <c r="N407" s="2251"/>
      <c r="O407" s="930">
        <v>-0.49413530283191892</v>
      </c>
      <c r="P407" s="866"/>
      <c r="Q407" s="866"/>
      <c r="T407" s="235"/>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8"/>
      <c r="BU407" s="238"/>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pans="2:104" s="242" customFormat="1" ht="25.15" customHeight="1" x14ac:dyDescent="0.2">
      <c r="B408" s="2297"/>
      <c r="C408" s="2452" t="s">
        <v>268</v>
      </c>
      <c r="D408" s="2251"/>
      <c r="E408" s="928">
        <v>0.51129711207019202</v>
      </c>
      <c r="F408" s="866"/>
      <c r="G408" s="866"/>
      <c r="H408" s="2442" t="s">
        <v>267</v>
      </c>
      <c r="I408" s="2251"/>
      <c r="J408" s="929">
        <v>0.53092246206472971</v>
      </c>
      <c r="K408" s="866"/>
      <c r="L408" s="866"/>
      <c r="M408" s="2446" t="s">
        <v>270</v>
      </c>
      <c r="N408" s="2251"/>
      <c r="O408" s="930">
        <v>0.45317492063518372</v>
      </c>
      <c r="P408" s="866"/>
      <c r="Q408" s="866"/>
      <c r="T408" s="235"/>
      <c r="U408" s="235"/>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8"/>
      <c r="BU408" s="238"/>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pans="2:104" s="242" customFormat="1" ht="25.15" customHeight="1" x14ac:dyDescent="0.2">
      <c r="B409" s="2297"/>
      <c r="C409" s="2452" t="s">
        <v>270</v>
      </c>
      <c r="D409" s="2251"/>
      <c r="E409" s="928">
        <v>0.49362463422636554</v>
      </c>
      <c r="F409" s="866"/>
      <c r="G409" s="866"/>
      <c r="H409" s="2442" t="s">
        <v>270</v>
      </c>
      <c r="I409" s="2251"/>
      <c r="J409" s="929">
        <v>0.50271171302946005</v>
      </c>
      <c r="K409" s="866"/>
      <c r="L409" s="866"/>
      <c r="M409" s="2446" t="s">
        <v>267</v>
      </c>
      <c r="N409" s="2251"/>
      <c r="O409" s="930">
        <v>0.45268059645784847</v>
      </c>
      <c r="P409" s="866"/>
      <c r="Q409" s="866"/>
      <c r="T409" s="235"/>
      <c r="U409" s="235"/>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8"/>
      <c r="BU409" s="238"/>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pans="2:104" s="242" customFormat="1" ht="25.15" customHeight="1" x14ac:dyDescent="0.2">
      <c r="B410" s="2297"/>
      <c r="C410" s="2452" t="s">
        <v>266</v>
      </c>
      <c r="D410" s="2251"/>
      <c r="E410" s="928">
        <v>0.49339612084990947</v>
      </c>
      <c r="F410" s="866"/>
      <c r="G410" s="866"/>
      <c r="H410" s="2442" t="s">
        <v>266</v>
      </c>
      <c r="I410" s="2251"/>
      <c r="J410" s="929">
        <v>0.49662072796419998</v>
      </c>
      <c r="K410" s="866"/>
      <c r="L410" s="866"/>
      <c r="M410" s="2446" t="s">
        <v>264</v>
      </c>
      <c r="N410" s="2251"/>
      <c r="O410" s="930">
        <v>0.44757557306474538</v>
      </c>
      <c r="P410" s="866"/>
      <c r="Q410" s="866"/>
      <c r="T410" s="235"/>
      <c r="U410" s="235"/>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8"/>
      <c r="BU410" s="238"/>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pans="2:104" s="242" customFormat="1" ht="25.15" customHeight="1" x14ac:dyDescent="0.2">
      <c r="B411" s="2297"/>
      <c r="C411" s="2452" t="s">
        <v>271</v>
      </c>
      <c r="D411" s="2251"/>
      <c r="E411" s="928">
        <v>0.46675021753791357</v>
      </c>
      <c r="F411" s="866"/>
      <c r="G411" s="866"/>
      <c r="H411" s="2442" t="s">
        <v>271</v>
      </c>
      <c r="I411" s="2251"/>
      <c r="J411" s="929">
        <v>0.47787927814070175</v>
      </c>
      <c r="K411" s="866"/>
      <c r="L411" s="866"/>
      <c r="M411" s="2446" t="s">
        <v>272</v>
      </c>
      <c r="N411" s="2251"/>
      <c r="O411" s="930">
        <v>0.44010759950028217</v>
      </c>
      <c r="P411" s="866"/>
      <c r="Q411" s="866"/>
      <c r="T411" s="235"/>
      <c r="U411" s="235"/>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8"/>
      <c r="BU411" s="238"/>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pans="2:104" s="242" customFormat="1" ht="25.15" customHeight="1" x14ac:dyDescent="0.2">
      <c r="B412" s="2297"/>
      <c r="C412" s="2452" t="s">
        <v>273</v>
      </c>
      <c r="D412" s="2251"/>
      <c r="E412" s="928">
        <v>0.40336671583081501</v>
      </c>
      <c r="F412" s="866"/>
      <c r="G412" s="866"/>
      <c r="H412" s="2442" t="s">
        <v>274</v>
      </c>
      <c r="I412" s="2251"/>
      <c r="J412" s="929">
        <v>0.40808998958786152</v>
      </c>
      <c r="K412" s="866"/>
      <c r="L412" s="866"/>
      <c r="M412" s="2446" t="s">
        <v>275</v>
      </c>
      <c r="N412" s="2251"/>
      <c r="O412" s="930">
        <v>0.437600247252661</v>
      </c>
      <c r="P412" s="866"/>
      <c r="Q412" s="866"/>
      <c r="T412" s="235"/>
      <c r="U412" s="235"/>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8"/>
      <c r="BU412" s="238"/>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pans="2:104" s="242" customFormat="1" ht="25.15" customHeight="1" x14ac:dyDescent="0.2">
      <c r="B413" s="2297"/>
      <c r="C413" s="2452" t="s">
        <v>274</v>
      </c>
      <c r="D413" s="2251"/>
      <c r="E413" s="928">
        <v>0.40198136758238029</v>
      </c>
      <c r="F413" s="866"/>
      <c r="G413" s="866"/>
      <c r="H413" s="2442" t="s">
        <v>273</v>
      </c>
      <c r="I413" s="2251"/>
      <c r="J413" s="929">
        <v>0.39603827945071474</v>
      </c>
      <c r="K413" s="866"/>
      <c r="L413" s="866"/>
      <c r="M413" s="2446" t="s">
        <v>276</v>
      </c>
      <c r="N413" s="2251"/>
      <c r="O413" s="930">
        <v>0.40553452002397289</v>
      </c>
      <c r="P413" s="866"/>
      <c r="Q413" s="866"/>
      <c r="T413" s="235"/>
      <c r="U413" s="235"/>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8"/>
      <c r="BU413" s="238"/>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pans="2:104" s="242" customFormat="1" ht="25.15" customHeight="1" x14ac:dyDescent="0.2">
      <c r="B414" s="2297"/>
      <c r="C414" s="2452" t="s">
        <v>277</v>
      </c>
      <c r="D414" s="2251"/>
      <c r="E414" s="928">
        <v>0.37873052125531947</v>
      </c>
      <c r="F414" s="866"/>
      <c r="G414" s="866"/>
      <c r="H414" s="2442" t="s">
        <v>278</v>
      </c>
      <c r="I414" s="2251"/>
      <c r="J414" s="929">
        <v>0.39097364860633377</v>
      </c>
      <c r="K414" s="866"/>
      <c r="L414" s="866"/>
      <c r="M414" s="2446" t="s">
        <v>273</v>
      </c>
      <c r="N414" s="2251"/>
      <c r="O414" s="930">
        <v>0.39731778007214497</v>
      </c>
      <c r="P414" s="866"/>
      <c r="Q414" s="866"/>
      <c r="T414" s="235"/>
      <c r="U414" s="235"/>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8"/>
      <c r="BU414" s="238"/>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pans="2:104" s="242" customFormat="1" ht="25.15" customHeight="1" x14ac:dyDescent="0.2">
      <c r="B415" s="2297"/>
      <c r="C415" s="2452" t="s">
        <v>278</v>
      </c>
      <c r="D415" s="2251"/>
      <c r="E415" s="928">
        <v>0.36328684712889348</v>
      </c>
      <c r="F415" s="866"/>
      <c r="G415" s="866"/>
      <c r="H415" s="2442" t="s">
        <v>279</v>
      </c>
      <c r="I415" s="2251"/>
      <c r="J415" s="929">
        <v>-0.37603406430245406</v>
      </c>
      <c r="K415" s="866"/>
      <c r="L415" s="866"/>
      <c r="M415" s="2446" t="s">
        <v>271</v>
      </c>
      <c r="N415" s="2251"/>
      <c r="O415" s="930">
        <v>0.39127230177080807</v>
      </c>
      <c r="P415" s="866"/>
      <c r="Q415" s="866"/>
      <c r="T415" s="235"/>
      <c r="U415" s="235"/>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8"/>
      <c r="BU415" s="238"/>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pans="2:104" s="242" customFormat="1" ht="25.15" customHeight="1" x14ac:dyDescent="0.2">
      <c r="B416" s="2297"/>
      <c r="C416" s="2452" t="s">
        <v>279</v>
      </c>
      <c r="D416" s="2251"/>
      <c r="E416" s="928">
        <v>-0.35834659950069719</v>
      </c>
      <c r="F416" s="866"/>
      <c r="G416" s="866"/>
      <c r="H416" s="2442" t="s">
        <v>277</v>
      </c>
      <c r="I416" s="2251"/>
      <c r="J416" s="929">
        <v>0.37250921151928174</v>
      </c>
      <c r="K416" s="866"/>
      <c r="L416" s="866"/>
      <c r="M416" s="2446" t="s">
        <v>280</v>
      </c>
      <c r="N416" s="2251"/>
      <c r="O416" s="930">
        <v>0.37859344801211231</v>
      </c>
      <c r="P416" s="866"/>
      <c r="Q416" s="866"/>
      <c r="T416" s="235"/>
      <c r="U416" s="235"/>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8"/>
      <c r="BU416" s="238"/>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pans="2:104" s="242" customFormat="1" ht="25.15" customHeight="1" x14ac:dyDescent="0.2">
      <c r="B417" s="2297"/>
      <c r="C417" s="2452" t="s">
        <v>281</v>
      </c>
      <c r="D417" s="2251"/>
      <c r="E417" s="928">
        <v>0.35397843225995307</v>
      </c>
      <c r="F417" s="866"/>
      <c r="G417" s="866"/>
      <c r="H417" s="2442" t="s">
        <v>282</v>
      </c>
      <c r="I417" s="2251"/>
      <c r="J417" s="929">
        <v>0.35627628626085756</v>
      </c>
      <c r="K417" s="866"/>
      <c r="L417" s="866"/>
      <c r="M417" s="2446" t="s">
        <v>283</v>
      </c>
      <c r="N417" s="2251"/>
      <c r="O417" s="930">
        <v>0.36790008572129534</v>
      </c>
      <c r="P417" s="866"/>
      <c r="Q417" s="866"/>
      <c r="T417" s="235"/>
      <c r="U417" s="235"/>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8"/>
      <c r="BU417" s="238"/>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pans="2:104" s="242" customFormat="1" ht="25.15" customHeight="1" x14ac:dyDescent="0.2">
      <c r="B418" s="2297"/>
      <c r="C418" s="2452" t="s">
        <v>282</v>
      </c>
      <c r="D418" s="2251"/>
      <c r="E418" s="928">
        <v>0.34277853700163746</v>
      </c>
      <c r="F418" s="866"/>
      <c r="G418" s="866"/>
      <c r="H418" s="2442" t="s">
        <v>284</v>
      </c>
      <c r="I418" s="2251"/>
      <c r="J418" s="929">
        <v>0.34765147489552783</v>
      </c>
      <c r="K418" s="866"/>
      <c r="L418" s="866"/>
      <c r="M418" s="2446" t="s">
        <v>268</v>
      </c>
      <c r="N418" s="2251"/>
      <c r="O418" s="930">
        <v>0.35966833224405731</v>
      </c>
      <c r="P418" s="866"/>
      <c r="Q418" s="866"/>
      <c r="T418" s="235"/>
      <c r="U418" s="235"/>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8"/>
      <c r="BU418" s="238"/>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pans="2:104" s="242" customFormat="1" ht="25.15" customHeight="1" x14ac:dyDescent="0.2">
      <c r="B419" s="2297"/>
      <c r="C419" s="2452" t="s">
        <v>284</v>
      </c>
      <c r="D419" s="2251"/>
      <c r="E419" s="928">
        <v>0.32670734407812529</v>
      </c>
      <c r="F419" s="866"/>
      <c r="G419" s="866"/>
      <c r="H419" s="2442" t="s">
        <v>285</v>
      </c>
      <c r="I419" s="2251"/>
      <c r="J419" s="929">
        <v>0.33716065572882187</v>
      </c>
      <c r="K419" s="866"/>
      <c r="L419" s="866"/>
      <c r="M419" s="2446" t="s">
        <v>274</v>
      </c>
      <c r="N419" s="2251"/>
      <c r="O419" s="930">
        <v>0.35840797014793713</v>
      </c>
      <c r="P419" s="866"/>
      <c r="Q419" s="866"/>
      <c r="T419" s="235"/>
      <c r="U419" s="235"/>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8"/>
      <c r="BU419" s="238"/>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pans="2:104" s="242" customFormat="1" ht="25.15" customHeight="1" x14ac:dyDescent="0.2">
      <c r="B420" s="2297"/>
      <c r="C420" s="2452" t="s">
        <v>275</v>
      </c>
      <c r="D420" s="2251"/>
      <c r="E420" s="928">
        <v>0.31936925750824202</v>
      </c>
      <c r="F420" s="866"/>
      <c r="G420" s="866"/>
      <c r="H420" s="2442" t="s">
        <v>281</v>
      </c>
      <c r="I420" s="2251"/>
      <c r="J420" s="929">
        <v>0.31462649076720905</v>
      </c>
      <c r="K420" s="866"/>
      <c r="L420" s="866"/>
      <c r="M420" s="2446" t="s">
        <v>277</v>
      </c>
      <c r="N420" s="2251"/>
      <c r="O420" s="930">
        <v>0.34613512548146613</v>
      </c>
      <c r="P420" s="866"/>
      <c r="Q420" s="866"/>
      <c r="T420" s="235"/>
      <c r="U420" s="235"/>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8"/>
      <c r="BU420" s="238"/>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pans="2:104" s="242" customFormat="1" ht="25.15" customHeight="1" x14ac:dyDescent="0.2">
      <c r="B421" s="2297"/>
      <c r="C421" s="2452" t="s">
        <v>269</v>
      </c>
      <c r="D421" s="2251"/>
      <c r="E421" s="928">
        <v>-0.31111388567229664</v>
      </c>
      <c r="F421" s="866"/>
      <c r="G421" s="866"/>
      <c r="H421" s="2442" t="s">
        <v>286</v>
      </c>
      <c r="I421" s="2251"/>
      <c r="J421" s="929">
        <v>0.31205983381874952</v>
      </c>
      <c r="K421" s="866"/>
      <c r="L421" s="866"/>
      <c r="M421" s="2446" t="s">
        <v>281</v>
      </c>
      <c r="N421" s="2251"/>
      <c r="O421" s="930">
        <v>0.32450687104347181</v>
      </c>
      <c r="P421" s="866"/>
      <c r="Q421" s="866"/>
      <c r="T421" s="235"/>
      <c r="U421" s="235"/>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8"/>
      <c r="BU421" s="238"/>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pans="2:104" s="242" customFormat="1" ht="25.15" customHeight="1" x14ac:dyDescent="0.2">
      <c r="B422" s="2297"/>
      <c r="C422" s="2452" t="s">
        <v>286</v>
      </c>
      <c r="D422" s="2251"/>
      <c r="E422" s="928">
        <v>0.30888658321292001</v>
      </c>
      <c r="F422" s="866"/>
      <c r="G422" s="866"/>
      <c r="H422" s="2442" t="s">
        <v>280</v>
      </c>
      <c r="I422" s="2251"/>
      <c r="J422" s="929">
        <v>0.30455121049963813</v>
      </c>
      <c r="K422" s="866"/>
      <c r="L422" s="866"/>
      <c r="M422" s="2446" t="s">
        <v>287</v>
      </c>
      <c r="N422" s="2251"/>
      <c r="O422" s="930">
        <v>-0.28821566340852589</v>
      </c>
      <c r="P422" s="866"/>
      <c r="Q422" s="866"/>
      <c r="T422" s="235"/>
      <c r="U422" s="235"/>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8"/>
      <c r="BU422" s="238"/>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pans="2:104" s="242" customFormat="1" ht="25.15" customHeight="1" x14ac:dyDescent="0.2">
      <c r="B423" s="2297"/>
      <c r="C423" s="2452" t="s">
        <v>285</v>
      </c>
      <c r="D423" s="2251"/>
      <c r="E423" s="928">
        <v>0.303793262392973</v>
      </c>
      <c r="F423" s="866"/>
      <c r="G423" s="866"/>
      <c r="H423" s="2442" t="s">
        <v>275</v>
      </c>
      <c r="I423" s="2251"/>
      <c r="J423" s="929">
        <v>0.30071858286515035</v>
      </c>
      <c r="K423" s="866"/>
      <c r="L423" s="866"/>
      <c r="M423" s="2446" t="s">
        <v>284</v>
      </c>
      <c r="N423" s="2251"/>
      <c r="O423" s="930">
        <v>0.27159176449377476</v>
      </c>
      <c r="P423" s="866"/>
      <c r="Q423" s="866"/>
      <c r="T423" s="235"/>
      <c r="U423" s="235"/>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8"/>
      <c r="BU423" s="238"/>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pans="2:104" s="242" customFormat="1" ht="25.15" customHeight="1" x14ac:dyDescent="0.2">
      <c r="B424" s="2297"/>
      <c r="C424" s="2452" t="s">
        <v>272</v>
      </c>
      <c r="D424" s="2251"/>
      <c r="E424" s="928">
        <v>0.29773725460287198</v>
      </c>
      <c r="F424" s="866"/>
      <c r="G424" s="866"/>
      <c r="H424" s="2442" t="s">
        <v>269</v>
      </c>
      <c r="I424" s="2251"/>
      <c r="J424" s="929">
        <v>-0.29230194315028979</v>
      </c>
      <c r="K424" s="866"/>
      <c r="L424" s="866"/>
      <c r="M424" s="2446" t="s">
        <v>288</v>
      </c>
      <c r="N424" s="2251"/>
      <c r="O424" s="930">
        <v>-0.27014419831701836</v>
      </c>
      <c r="P424" s="866"/>
      <c r="Q424" s="866"/>
      <c r="T424" s="235"/>
      <c r="U424" s="235"/>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8"/>
      <c r="BU424" s="238"/>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pans="2:104" s="242" customFormat="1" ht="25.15" customHeight="1" x14ac:dyDescent="0.2">
      <c r="B425" s="2297"/>
      <c r="C425" s="2452" t="s">
        <v>283</v>
      </c>
      <c r="D425" s="2251"/>
      <c r="E425" s="928">
        <v>0.28189919992477885</v>
      </c>
      <c r="F425" s="866"/>
      <c r="G425" s="866"/>
      <c r="H425" s="2442" t="s">
        <v>283</v>
      </c>
      <c r="I425" s="2251"/>
      <c r="J425" s="929">
        <v>0.27860142790273451</v>
      </c>
      <c r="K425" s="866"/>
      <c r="L425" s="866"/>
      <c r="M425" s="2446" t="s">
        <v>282</v>
      </c>
      <c r="N425" s="2251"/>
      <c r="O425" s="930">
        <v>0.26731102597229484</v>
      </c>
      <c r="P425" s="866"/>
      <c r="Q425" s="866"/>
      <c r="T425" s="235"/>
      <c r="U425" s="235"/>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8"/>
      <c r="BU425" s="238"/>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pans="2:104" s="242" customFormat="1" ht="25.15" customHeight="1" x14ac:dyDescent="0.2">
      <c r="B426" s="2297"/>
      <c r="C426" s="2452" t="s">
        <v>280</v>
      </c>
      <c r="D426" s="2251"/>
      <c r="E426" s="928">
        <v>0.27655059275375793</v>
      </c>
      <c r="F426" s="866"/>
      <c r="G426" s="866"/>
      <c r="H426" s="2442" t="s">
        <v>272</v>
      </c>
      <c r="I426" s="2251"/>
      <c r="J426" s="929">
        <v>0.27490071225286145</v>
      </c>
      <c r="K426" s="866"/>
      <c r="L426" s="866"/>
      <c r="M426" s="2446" t="s">
        <v>278</v>
      </c>
      <c r="N426" s="2251"/>
      <c r="O426" s="930">
        <v>0.25582103145060436</v>
      </c>
      <c r="P426" s="866"/>
      <c r="Q426" s="866"/>
      <c r="T426" s="235"/>
      <c r="U426" s="235"/>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8"/>
      <c r="BU426" s="238"/>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pans="2:104" s="242" customFormat="1" ht="25.15" customHeight="1" x14ac:dyDescent="0.2">
      <c r="B427" s="2297"/>
      <c r="C427" s="2452" t="s">
        <v>276</v>
      </c>
      <c r="D427" s="2251"/>
      <c r="E427" s="928">
        <v>0.26519005475029556</v>
      </c>
      <c r="F427" s="866"/>
      <c r="G427" s="866"/>
      <c r="H427" s="2442" t="s">
        <v>224</v>
      </c>
      <c r="I427" s="2251"/>
      <c r="J427" s="929">
        <v>-0.27199766121014202</v>
      </c>
      <c r="K427" s="866"/>
      <c r="L427" s="866"/>
      <c r="M427" s="2446" t="s">
        <v>289</v>
      </c>
      <c r="N427" s="2251"/>
      <c r="O427" s="930">
        <v>-0.24761292365546433</v>
      </c>
      <c r="P427" s="866"/>
      <c r="Q427" s="866"/>
      <c r="T427" s="235"/>
      <c r="U427" s="235"/>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8"/>
      <c r="BU427" s="238"/>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pans="2:104" s="242" customFormat="1" ht="25.15" customHeight="1" x14ac:dyDescent="0.2">
      <c r="B428" s="2297"/>
      <c r="C428" s="2452" t="s">
        <v>290</v>
      </c>
      <c r="D428" s="2251"/>
      <c r="E428" s="928">
        <v>-0.26355217180504636</v>
      </c>
      <c r="F428" s="866"/>
      <c r="G428" s="866"/>
      <c r="H428" s="2442" t="s">
        <v>290</v>
      </c>
      <c r="I428" s="2251"/>
      <c r="J428" s="929">
        <v>-0.27168927567510653</v>
      </c>
      <c r="K428" s="866"/>
      <c r="L428" s="866"/>
      <c r="M428" s="2446" t="s">
        <v>290</v>
      </c>
      <c r="N428" s="2251"/>
      <c r="O428" s="930">
        <v>-0.22943157370926015</v>
      </c>
      <c r="P428" s="866"/>
      <c r="Q428" s="866"/>
      <c r="T428" s="235"/>
      <c r="U428" s="235"/>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8"/>
      <c r="BU428" s="238"/>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pans="2:104" s="242" customFormat="1" ht="25.15" customHeight="1" x14ac:dyDescent="0.2">
      <c r="B429" s="2297"/>
      <c r="C429" s="2452" t="s">
        <v>224</v>
      </c>
      <c r="D429" s="2251"/>
      <c r="E429" s="928">
        <v>-0.2492385068422843</v>
      </c>
      <c r="F429" s="866"/>
      <c r="G429" s="866"/>
      <c r="H429" s="2442" t="s">
        <v>276</v>
      </c>
      <c r="I429" s="2251"/>
      <c r="J429" s="929">
        <v>0.24777112871839488</v>
      </c>
      <c r="K429" s="866"/>
      <c r="L429" s="866"/>
      <c r="M429" s="2446" t="s">
        <v>279</v>
      </c>
      <c r="N429" s="2251"/>
      <c r="O429" s="930">
        <v>-0.22580724329151455</v>
      </c>
      <c r="P429" s="866"/>
      <c r="Q429" s="866"/>
      <c r="T429" s="235"/>
      <c r="U429" s="235"/>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8"/>
      <c r="BU429" s="238"/>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pans="2:104" s="242" customFormat="1" ht="25.15" customHeight="1" x14ac:dyDescent="0.2">
      <c r="B430" s="2297"/>
      <c r="C430" s="2452" t="s">
        <v>291</v>
      </c>
      <c r="D430" s="2251"/>
      <c r="E430" s="928">
        <v>-0.23671217008584</v>
      </c>
      <c r="F430" s="866"/>
      <c r="G430" s="866"/>
      <c r="H430" s="2442" t="s">
        <v>292</v>
      </c>
      <c r="I430" s="2251"/>
      <c r="J430" s="929">
        <v>-0.23627287616099302</v>
      </c>
      <c r="K430" s="866"/>
      <c r="L430" s="866"/>
      <c r="M430" s="2446" t="s">
        <v>293</v>
      </c>
      <c r="N430" s="2251"/>
      <c r="O430" s="930">
        <v>0.2162901627230201</v>
      </c>
      <c r="P430" s="866"/>
      <c r="Q430" s="866"/>
      <c r="T430" s="235"/>
      <c r="U430" s="235"/>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8"/>
      <c r="BU430" s="238"/>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pans="2:104" s="242" customFormat="1" ht="25.15" customHeight="1" x14ac:dyDescent="0.2">
      <c r="B431" s="2297"/>
      <c r="C431" s="2452" t="s">
        <v>292</v>
      </c>
      <c r="D431" s="2251"/>
      <c r="E431" s="928">
        <v>-0.22598234179105323</v>
      </c>
      <c r="F431" s="866"/>
      <c r="G431" s="866"/>
      <c r="H431" s="2442" t="s">
        <v>294</v>
      </c>
      <c r="I431" s="2251"/>
      <c r="J431" s="929">
        <v>-0.23160375211590481</v>
      </c>
      <c r="K431" s="866"/>
      <c r="L431" s="866"/>
      <c r="M431" s="2446" t="s">
        <v>285</v>
      </c>
      <c r="N431" s="2251"/>
      <c r="O431" s="930">
        <v>0.21546758122682894</v>
      </c>
      <c r="P431" s="866"/>
      <c r="Q431" s="866"/>
      <c r="T431" s="235"/>
      <c r="U431" s="235"/>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8"/>
      <c r="BU431" s="238"/>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pans="2:104" s="242" customFormat="1" ht="25.15" customHeight="1" x14ac:dyDescent="0.2">
      <c r="B432" s="2297"/>
      <c r="C432" s="2452" t="s">
        <v>294</v>
      </c>
      <c r="D432" s="2251"/>
      <c r="E432" s="928">
        <v>-0.18937797242124912</v>
      </c>
      <c r="F432" s="866"/>
      <c r="G432" s="866"/>
      <c r="H432" s="2442" t="s">
        <v>288</v>
      </c>
      <c r="I432" s="2251"/>
      <c r="J432" s="929">
        <v>-0.21677785509922873</v>
      </c>
      <c r="K432" s="866"/>
      <c r="L432" s="866"/>
      <c r="M432" s="2446" t="s">
        <v>286</v>
      </c>
      <c r="N432" s="2251"/>
      <c r="O432" s="930">
        <v>0.20623028639436522</v>
      </c>
      <c r="P432" s="866"/>
      <c r="Q432" s="866"/>
      <c r="T432" s="235"/>
      <c r="U432" s="235"/>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8"/>
      <c r="BU432" s="238"/>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pans="2:104" s="242" customFormat="1" ht="25.15" customHeight="1" x14ac:dyDescent="0.2">
      <c r="B433" s="2297"/>
      <c r="C433" s="2452" t="s">
        <v>287</v>
      </c>
      <c r="D433" s="2251"/>
      <c r="E433" s="928">
        <v>-0.15228848320259625</v>
      </c>
      <c r="F433" s="866"/>
      <c r="G433" s="866"/>
      <c r="H433" s="2442" t="s">
        <v>293</v>
      </c>
      <c r="I433" s="2251"/>
      <c r="J433" s="929">
        <v>0.20024707186917187</v>
      </c>
      <c r="K433" s="866"/>
      <c r="L433" s="866"/>
      <c r="M433" s="2446" t="s">
        <v>291</v>
      </c>
      <c r="N433" s="2251"/>
      <c r="O433" s="930">
        <v>-0.19821579382988766</v>
      </c>
      <c r="P433" s="866"/>
      <c r="Q433" s="866"/>
      <c r="T433" s="235"/>
      <c r="U433" s="235"/>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8"/>
      <c r="BU433" s="238"/>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pans="2:104" s="242" customFormat="1" ht="25.15" customHeight="1" x14ac:dyDescent="0.2">
      <c r="B434" s="2297"/>
      <c r="C434" s="2452" t="s">
        <v>295</v>
      </c>
      <c r="D434" s="2251"/>
      <c r="E434" s="928">
        <v>-0.14900791272195654</v>
      </c>
      <c r="F434" s="866"/>
      <c r="G434" s="866"/>
      <c r="H434" s="2442" t="s">
        <v>291</v>
      </c>
      <c r="I434" s="2251"/>
      <c r="J434" s="929">
        <v>-0.17743468736675247</v>
      </c>
      <c r="K434" s="866"/>
      <c r="L434" s="866"/>
      <c r="M434" s="2446" t="s">
        <v>296</v>
      </c>
      <c r="N434" s="2251"/>
      <c r="O434" s="930">
        <v>-0.18145548750292734</v>
      </c>
      <c r="P434" s="866"/>
      <c r="Q434" s="866"/>
      <c r="T434" s="235"/>
      <c r="U434" s="235"/>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8"/>
      <c r="BU434" s="238"/>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pans="2:104" s="242" customFormat="1" ht="25.15" customHeight="1" x14ac:dyDescent="0.2">
      <c r="B435" s="2297"/>
      <c r="C435" s="2452" t="s">
        <v>289</v>
      </c>
      <c r="D435" s="2251"/>
      <c r="E435" s="928">
        <v>-0.13848023282377284</v>
      </c>
      <c r="F435" s="866"/>
      <c r="G435" s="866"/>
      <c r="H435" s="2442" t="s">
        <v>295</v>
      </c>
      <c r="I435" s="2251"/>
      <c r="J435" s="929">
        <v>-0.14717754718164069</v>
      </c>
      <c r="K435" s="866"/>
      <c r="L435" s="866"/>
      <c r="M435" s="2446" t="s">
        <v>224</v>
      </c>
      <c r="N435" s="2251"/>
      <c r="O435" s="930">
        <v>-0.16010283634730771</v>
      </c>
      <c r="P435" s="866"/>
      <c r="Q435" s="866"/>
      <c r="T435" s="235"/>
      <c r="U435" s="235"/>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8"/>
      <c r="BU435" s="238"/>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pans="2:104" s="242" customFormat="1" ht="25.15" customHeight="1" x14ac:dyDescent="0.2">
      <c r="B436" s="2297"/>
      <c r="C436" s="2452" t="s">
        <v>297</v>
      </c>
      <c r="D436" s="2251"/>
      <c r="E436" s="928">
        <v>4.6895399237056108E-2</v>
      </c>
      <c r="F436" s="866"/>
      <c r="G436" s="866"/>
      <c r="H436" s="2442" t="s">
        <v>287</v>
      </c>
      <c r="I436" s="2251"/>
      <c r="J436" s="929">
        <v>-0.12474227630005066</v>
      </c>
      <c r="K436" s="866"/>
      <c r="L436" s="866"/>
      <c r="M436" s="2446" t="s">
        <v>298</v>
      </c>
      <c r="N436" s="2251"/>
      <c r="O436" s="930">
        <v>0.15090984789054532</v>
      </c>
      <c r="P436" s="866"/>
      <c r="Q436" s="866"/>
      <c r="T436" s="235"/>
      <c r="U436" s="235"/>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8"/>
      <c r="BU436" s="238"/>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pans="2:104" s="242" customFormat="1" ht="25.15" customHeight="1" x14ac:dyDescent="0.2">
      <c r="B437" s="2297"/>
      <c r="C437" s="2452" t="s">
        <v>299</v>
      </c>
      <c r="D437" s="2251"/>
      <c r="E437" s="928">
        <v>-3.4485565602462742E-2</v>
      </c>
      <c r="F437" s="866"/>
      <c r="G437" s="866"/>
      <c r="H437" s="2442" t="s">
        <v>289</v>
      </c>
      <c r="I437" s="2251"/>
      <c r="J437" s="929">
        <v>-0.11894425155671801</v>
      </c>
      <c r="K437" s="866"/>
      <c r="L437" s="866"/>
      <c r="M437" s="2446" t="s">
        <v>300</v>
      </c>
      <c r="N437" s="2251"/>
      <c r="O437" s="930">
        <v>0.14555882724988117</v>
      </c>
      <c r="P437" s="866"/>
      <c r="Q437" s="866"/>
      <c r="T437" s="235"/>
      <c r="U437" s="235"/>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8"/>
      <c r="BU437" s="238"/>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pans="2:104" s="242" customFormat="1" ht="25.15" customHeight="1" x14ac:dyDescent="0.2">
      <c r="B438" s="2297"/>
      <c r="C438" s="2452" t="s">
        <v>298</v>
      </c>
      <c r="D438" s="2251"/>
      <c r="E438" s="928">
        <v>3.24467312814017E-2</v>
      </c>
      <c r="F438" s="866"/>
      <c r="G438" s="866"/>
      <c r="H438" s="2442" t="s">
        <v>300</v>
      </c>
      <c r="I438" s="2251"/>
      <c r="J438" s="929">
        <v>0.11843740178218792</v>
      </c>
      <c r="K438" s="866"/>
      <c r="L438" s="866"/>
      <c r="M438" s="2446" t="s">
        <v>301</v>
      </c>
      <c r="N438" s="2251"/>
      <c r="O438" s="930">
        <v>-0.14067730030061182</v>
      </c>
      <c r="P438" s="866"/>
      <c r="Q438" s="866"/>
      <c r="T438" s="235"/>
      <c r="U438" s="235"/>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8"/>
      <c r="BU438" s="238"/>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pans="2:104" s="242" customFormat="1" ht="25.15" customHeight="1" x14ac:dyDescent="0.2">
      <c r="B439" s="2297"/>
      <c r="C439" s="2451" t="s">
        <v>302</v>
      </c>
      <c r="D439" s="2251"/>
      <c r="E439" s="931">
        <v>-2.8370036546683099E-2</v>
      </c>
      <c r="F439" s="866"/>
      <c r="G439" s="866"/>
      <c r="H439" s="2442" t="s">
        <v>303</v>
      </c>
      <c r="I439" s="2251"/>
      <c r="J439" s="929">
        <v>-0.10108529511490093</v>
      </c>
      <c r="K439" s="866"/>
      <c r="L439" s="866"/>
      <c r="M439" s="2446" t="s">
        <v>295</v>
      </c>
      <c r="N439" s="2251"/>
      <c r="O439" s="930">
        <v>-0.12319463866962799</v>
      </c>
      <c r="P439" s="866"/>
      <c r="Q439" s="866"/>
      <c r="T439" s="235"/>
      <c r="U439" s="235"/>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8"/>
      <c r="BU439" s="238"/>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pans="2:104" s="242" customFormat="1" ht="25.15" customHeight="1" x14ac:dyDescent="0.2">
      <c r="B440" s="2297"/>
      <c r="C440" s="2250"/>
      <c r="D440" s="2251"/>
      <c r="E440" s="882"/>
      <c r="F440" s="866"/>
      <c r="G440" s="866"/>
      <c r="H440" s="2442" t="s">
        <v>304</v>
      </c>
      <c r="I440" s="2251"/>
      <c r="J440" s="929">
        <v>-5.5214047781538947E-2</v>
      </c>
      <c r="K440" s="866"/>
      <c r="L440" s="866"/>
      <c r="M440" s="2446" t="s">
        <v>299</v>
      </c>
      <c r="N440" s="2251"/>
      <c r="O440" s="930">
        <v>-0.1201034878529493</v>
      </c>
      <c r="P440" s="866"/>
      <c r="Q440" s="866"/>
      <c r="T440" s="235"/>
      <c r="U440" s="235"/>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8"/>
      <c r="BU440" s="238"/>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pans="2:104" s="242" customFormat="1" ht="25.15" customHeight="1" x14ac:dyDescent="0.2">
      <c r="B441" s="2297"/>
      <c r="C441" s="2250"/>
      <c r="D441" s="2251"/>
      <c r="E441" s="882"/>
      <c r="F441" s="866"/>
      <c r="G441" s="866"/>
      <c r="H441" s="2442" t="s">
        <v>297</v>
      </c>
      <c r="I441" s="2251"/>
      <c r="J441" s="929">
        <v>5.4474633315834214E-2</v>
      </c>
      <c r="K441" s="866"/>
      <c r="L441" s="866"/>
      <c r="M441" s="2446" t="s">
        <v>305</v>
      </c>
      <c r="N441" s="2251"/>
      <c r="O441" s="930">
        <v>-0.11793899923231434</v>
      </c>
      <c r="P441" s="866"/>
      <c r="Q441" s="866"/>
      <c r="T441" s="235"/>
      <c r="U441" s="235"/>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8"/>
      <c r="BU441" s="238"/>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pans="2:104" s="242" customFormat="1" ht="25.15" customHeight="1" x14ac:dyDescent="0.2">
      <c r="B442" s="2297"/>
      <c r="C442" s="2250"/>
      <c r="D442" s="2251"/>
      <c r="E442" s="866"/>
      <c r="F442" s="866"/>
      <c r="G442" s="866"/>
      <c r="H442" s="2442" t="s">
        <v>296</v>
      </c>
      <c r="I442" s="2251"/>
      <c r="J442" s="929">
        <v>-5.1481872519831925E-2</v>
      </c>
      <c r="K442" s="866"/>
      <c r="L442" s="866"/>
      <c r="M442" s="2446" t="s">
        <v>306</v>
      </c>
      <c r="N442" s="2251"/>
      <c r="O442" s="930">
        <v>-0.11530342618249305</v>
      </c>
      <c r="P442" s="866"/>
      <c r="Q442" s="866"/>
      <c r="T442" s="235"/>
      <c r="U442" s="235"/>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8"/>
      <c r="BU442" s="238"/>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pans="2:104" s="242" customFormat="1" ht="25.15" customHeight="1" x14ac:dyDescent="0.2">
      <c r="B443" s="2297"/>
      <c r="C443" s="2450" t="s">
        <v>240</v>
      </c>
      <c r="D443" s="2251"/>
      <c r="E443" s="2251"/>
      <c r="F443" s="866"/>
      <c r="G443" s="866"/>
      <c r="H443" s="2442" t="s">
        <v>307</v>
      </c>
      <c r="I443" s="2251"/>
      <c r="J443" s="929">
        <v>3.097785446398215E-2</v>
      </c>
      <c r="K443" s="866"/>
      <c r="L443" s="866"/>
      <c r="M443" s="2446" t="s">
        <v>304</v>
      </c>
      <c r="N443" s="2251"/>
      <c r="O443" s="930">
        <v>-0.11163229769658321</v>
      </c>
      <c r="P443" s="866"/>
      <c r="Q443" s="866"/>
      <c r="T443" s="235"/>
      <c r="U443" s="235"/>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8"/>
      <c r="BU443" s="238"/>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pans="2:104" s="242" customFormat="1" ht="25.15" customHeight="1" x14ac:dyDescent="0.2">
      <c r="B444" s="2297"/>
      <c r="C444" s="2250"/>
      <c r="D444" s="2251"/>
      <c r="E444" s="910" t="s">
        <v>241</v>
      </c>
      <c r="F444" s="866"/>
      <c r="G444" s="866"/>
      <c r="H444" s="2442" t="s">
        <v>302</v>
      </c>
      <c r="I444" s="2251"/>
      <c r="J444" s="929">
        <v>-2.9512423447129444E-2</v>
      </c>
      <c r="K444" s="866"/>
      <c r="L444" s="866"/>
      <c r="M444" s="2446" t="s">
        <v>294</v>
      </c>
      <c r="N444" s="2251"/>
      <c r="O444" s="930">
        <v>-0.10906453760681518</v>
      </c>
      <c r="P444" s="866"/>
      <c r="Q444" s="866"/>
      <c r="T444" s="235"/>
      <c r="U444" s="235"/>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8"/>
      <c r="BU444" s="238"/>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pans="2:104" s="242" customFormat="1" ht="25.15" customHeight="1" x14ac:dyDescent="0.2">
      <c r="B445" s="2297"/>
      <c r="C445" s="2463" t="s">
        <v>224</v>
      </c>
      <c r="D445" s="2251"/>
      <c r="E445" s="925">
        <v>6.2119833292971396E-2</v>
      </c>
      <c r="F445" s="866"/>
      <c r="G445" s="866"/>
      <c r="H445" s="2442" t="s">
        <v>308</v>
      </c>
      <c r="I445" s="2251"/>
      <c r="J445" s="929">
        <v>-2.0125165256400224E-2</v>
      </c>
      <c r="K445" s="866"/>
      <c r="L445" s="866"/>
      <c r="M445" s="2446" t="s">
        <v>302</v>
      </c>
      <c r="N445" s="2251"/>
      <c r="O445" s="930">
        <v>-8.2913631831927764E-2</v>
      </c>
      <c r="P445" s="866"/>
      <c r="Q445" s="866"/>
      <c r="T445" s="235"/>
      <c r="U445" s="235"/>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8"/>
      <c r="BU445" s="238"/>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pans="2:104" s="242" customFormat="1" ht="25.15" customHeight="1" x14ac:dyDescent="0.2">
      <c r="C446" s="2452" t="s">
        <v>277</v>
      </c>
      <c r="D446" s="2251"/>
      <c r="E446" s="928">
        <v>0.14343680773032599</v>
      </c>
      <c r="F446" s="866"/>
      <c r="G446" s="866"/>
      <c r="H446" s="2442" t="s">
        <v>309</v>
      </c>
      <c r="I446" s="2251"/>
      <c r="J446" s="929">
        <v>-1.4495795987860429E-2</v>
      </c>
      <c r="K446" s="866"/>
      <c r="L446" s="866"/>
      <c r="M446" s="2446" t="s">
        <v>292</v>
      </c>
      <c r="N446" s="2251"/>
      <c r="O446" s="930">
        <v>-7.2911088341816283E-2</v>
      </c>
      <c r="P446" s="866"/>
      <c r="Q446" s="866"/>
      <c r="T446" s="235"/>
      <c r="U446" s="235"/>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8"/>
      <c r="BU446" s="238"/>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pans="2:104" s="242" customFormat="1" ht="25.15" customHeight="1" x14ac:dyDescent="0.2">
      <c r="C447" s="2452" t="s">
        <v>269</v>
      </c>
      <c r="D447" s="2251"/>
      <c r="E447" s="928">
        <v>9.679184985811487E-2</v>
      </c>
      <c r="F447" s="866"/>
      <c r="G447" s="866"/>
      <c r="H447" s="2442" t="s">
        <v>298</v>
      </c>
      <c r="I447" s="2251"/>
      <c r="J447" s="929">
        <v>-1.1567572246912867E-2</v>
      </c>
      <c r="K447" s="866"/>
      <c r="L447" s="866"/>
      <c r="M447" s="2446" t="s">
        <v>308</v>
      </c>
      <c r="N447" s="2251"/>
      <c r="O447" s="930">
        <v>-6.0342492976266655E-2</v>
      </c>
      <c r="P447" s="866"/>
      <c r="Q447" s="866"/>
      <c r="T447" s="235"/>
      <c r="U447" s="235"/>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8"/>
      <c r="BU447" s="238"/>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pans="2:104" s="242" customFormat="1" ht="25.15" customHeight="1" x14ac:dyDescent="0.2">
      <c r="C448" s="2452" t="s">
        <v>292</v>
      </c>
      <c r="D448" s="2251"/>
      <c r="E448" s="928">
        <v>5.1068018801368402E-2</v>
      </c>
      <c r="F448" s="866"/>
      <c r="G448" s="866"/>
      <c r="H448" s="2442" t="s">
        <v>301</v>
      </c>
      <c r="I448" s="2251"/>
      <c r="J448" s="929">
        <v>-1.1126843695934962E-2</v>
      </c>
      <c r="K448" s="866"/>
      <c r="L448" s="866"/>
      <c r="M448" s="2447" t="s">
        <v>310</v>
      </c>
      <c r="N448" s="2251"/>
      <c r="O448" s="932">
        <v>-2.9250237562396485E-2</v>
      </c>
      <c r="P448" s="866"/>
      <c r="Q448" s="866"/>
      <c r="T448" s="235"/>
      <c r="U448" s="235"/>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8"/>
      <c r="BU448" s="238"/>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pans="3:104" s="242" customFormat="1" ht="25.15" customHeight="1" x14ac:dyDescent="0.2">
      <c r="C449" s="2452" t="s">
        <v>290</v>
      </c>
      <c r="D449" s="2251"/>
      <c r="E449" s="928">
        <v>6.9459747263156679E-2</v>
      </c>
      <c r="F449" s="866"/>
      <c r="G449" s="866"/>
      <c r="H449" s="2442" t="s">
        <v>306</v>
      </c>
      <c r="I449" s="2251"/>
      <c r="J449" s="929">
        <v>-7.1125031011160496E-3</v>
      </c>
      <c r="K449" s="866"/>
      <c r="L449" s="866"/>
      <c r="M449" s="2250"/>
      <c r="N449" s="2251"/>
      <c r="O449" s="882"/>
      <c r="P449" s="866"/>
      <c r="Q449" s="866"/>
      <c r="T449" s="235"/>
      <c r="U449" s="235"/>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8"/>
      <c r="BU449" s="238"/>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pans="3:104" s="242" customFormat="1" ht="25.15" customHeight="1" x14ac:dyDescent="0.2">
      <c r="C450" s="2452" t="s">
        <v>291</v>
      </c>
      <c r="D450" s="2251"/>
      <c r="E450" s="928">
        <v>5.6032651466747643E-2</v>
      </c>
      <c r="F450" s="866"/>
      <c r="G450" s="866"/>
      <c r="H450" s="2442" t="s">
        <v>299</v>
      </c>
      <c r="I450" s="2251"/>
      <c r="J450" s="929">
        <v>-5.8578604663194088E-3</v>
      </c>
      <c r="K450" s="866"/>
      <c r="L450" s="866"/>
      <c r="M450" s="2250"/>
      <c r="N450" s="2251"/>
      <c r="O450" s="882"/>
      <c r="P450" s="866"/>
      <c r="Q450" s="866"/>
      <c r="T450" s="235"/>
      <c r="U450" s="235"/>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8"/>
      <c r="BU450" s="238"/>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pans="3:104" s="242" customFormat="1" ht="25.15" customHeight="1" x14ac:dyDescent="0.2">
      <c r="C451" s="2452" t="s">
        <v>281</v>
      </c>
      <c r="D451" s="2251"/>
      <c r="E451" s="928">
        <v>0.12530073050521418</v>
      </c>
      <c r="F451" s="866"/>
      <c r="G451" s="866"/>
      <c r="H451" s="2441" t="s">
        <v>305</v>
      </c>
      <c r="I451" s="2251"/>
      <c r="J451" s="933">
        <v>-2.6998024266698889E-3</v>
      </c>
      <c r="K451" s="866"/>
      <c r="L451" s="866"/>
      <c r="M451" s="2250"/>
      <c r="N451" s="2251"/>
      <c r="O451" s="866"/>
      <c r="P451" s="866"/>
      <c r="Q451" s="866"/>
      <c r="T451" s="235"/>
      <c r="U451" s="235"/>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8"/>
      <c r="BU451" s="238"/>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pans="3:104" s="242" customFormat="1" ht="25.15" customHeight="1" x14ac:dyDescent="0.2">
      <c r="C452" s="2452" t="s">
        <v>302</v>
      </c>
      <c r="D452" s="2251"/>
      <c r="E452" s="928">
        <v>8.0485897366013471E-4</v>
      </c>
      <c r="F452" s="866"/>
      <c r="G452" s="866"/>
      <c r="H452" s="2250"/>
      <c r="I452" s="2251"/>
      <c r="J452" s="882"/>
      <c r="K452" s="866"/>
      <c r="L452" s="866"/>
      <c r="M452" s="2444" t="s">
        <v>240</v>
      </c>
      <c r="N452" s="2251"/>
      <c r="O452" s="2251"/>
      <c r="P452" s="866"/>
      <c r="Q452" s="866"/>
      <c r="T452" s="235"/>
      <c r="U452" s="235"/>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8"/>
      <c r="BU452" s="238"/>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pans="3:104" s="242" customFormat="1" ht="25.15" customHeight="1" x14ac:dyDescent="0.2">
      <c r="C453" s="2452" t="s">
        <v>268</v>
      </c>
      <c r="D453" s="2251"/>
      <c r="E453" s="928">
        <v>0.2614247368113185</v>
      </c>
      <c r="F453" s="866"/>
      <c r="G453" s="866"/>
      <c r="H453" s="2250"/>
      <c r="I453" s="2251"/>
      <c r="J453" s="882"/>
      <c r="K453" s="866"/>
      <c r="L453" s="866"/>
      <c r="M453" s="2250"/>
      <c r="N453" s="2251"/>
      <c r="O453" s="911" t="s">
        <v>241</v>
      </c>
      <c r="P453" s="866"/>
      <c r="Q453" s="866"/>
      <c r="T453" s="235"/>
      <c r="U453" s="235"/>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8"/>
      <c r="BU453" s="238"/>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pans="3:104" s="242" customFormat="1" ht="25.15" customHeight="1" x14ac:dyDescent="0.2">
      <c r="C454" s="2452" t="s">
        <v>279</v>
      </c>
      <c r="D454" s="2251"/>
      <c r="E454" s="928">
        <v>0.12841228537371308</v>
      </c>
      <c r="F454" s="866"/>
      <c r="G454" s="866"/>
      <c r="H454" s="2250"/>
      <c r="I454" s="2251"/>
      <c r="J454" s="866"/>
      <c r="K454" s="866"/>
      <c r="L454" s="866"/>
      <c r="M454" s="2458" t="s">
        <v>224</v>
      </c>
      <c r="N454" s="2251"/>
      <c r="O454" s="927">
        <v>2.5632918206452793E-2</v>
      </c>
      <c r="P454" s="866"/>
      <c r="Q454" s="866"/>
      <c r="T454" s="235"/>
      <c r="U454" s="235"/>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8"/>
      <c r="BU454" s="238"/>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pans="3:104" s="242" customFormat="1" ht="25.15" customHeight="1" x14ac:dyDescent="0.2">
      <c r="C455" s="2452" t="s">
        <v>294</v>
      </c>
      <c r="D455" s="2251"/>
      <c r="E455" s="928">
        <v>3.5864016438383391E-2</v>
      </c>
      <c r="F455" s="866"/>
      <c r="G455" s="866"/>
      <c r="H455" s="2440" t="s">
        <v>240</v>
      </c>
      <c r="I455" s="2251"/>
      <c r="J455" s="2251"/>
      <c r="K455" s="866"/>
      <c r="L455" s="866"/>
      <c r="M455" s="2446" t="s">
        <v>277</v>
      </c>
      <c r="N455" s="2251"/>
      <c r="O455" s="930">
        <v>0.11980952509207031</v>
      </c>
      <c r="P455" s="866"/>
      <c r="Q455" s="866"/>
      <c r="T455" s="235"/>
      <c r="U455" s="235"/>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8"/>
      <c r="BU455" s="238"/>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pans="3:104" s="242" customFormat="1" ht="25.15" customHeight="1" x14ac:dyDescent="0.2">
      <c r="C456" s="2452" t="s">
        <v>295</v>
      </c>
      <c r="D456" s="2251"/>
      <c r="E456" s="928">
        <v>2.2203358053754219E-2</v>
      </c>
      <c r="F456" s="866"/>
      <c r="G456" s="866"/>
      <c r="H456" s="2250"/>
      <c r="I456" s="2251"/>
      <c r="J456" s="912" t="s">
        <v>241</v>
      </c>
      <c r="K456" s="866"/>
      <c r="L456" s="866"/>
      <c r="M456" s="2446" t="s">
        <v>269</v>
      </c>
      <c r="N456" s="2251"/>
      <c r="O456" s="930">
        <v>0.24416969750479223</v>
      </c>
      <c r="P456" s="866"/>
      <c r="Q456" s="866"/>
      <c r="T456" s="235"/>
      <c r="U456" s="235"/>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8"/>
      <c r="BU456" s="238"/>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pans="3:104" s="242" customFormat="1" ht="25.15" customHeight="1" x14ac:dyDescent="0.2">
      <c r="C457" s="2452" t="s">
        <v>280</v>
      </c>
      <c r="D457" s="2251"/>
      <c r="E457" s="928">
        <v>7.6480230352454867E-2</v>
      </c>
      <c r="F457" s="866"/>
      <c r="G457" s="866"/>
      <c r="H457" s="2453" t="s">
        <v>224</v>
      </c>
      <c r="I457" s="2251"/>
      <c r="J457" s="926">
        <v>7.3982727703787193E-2</v>
      </c>
      <c r="K457" s="866"/>
      <c r="L457" s="866"/>
      <c r="M457" s="2446" t="s">
        <v>292</v>
      </c>
      <c r="N457" s="2251"/>
      <c r="O457" s="930">
        <v>5.3160268031881381E-3</v>
      </c>
      <c r="P457" s="866"/>
      <c r="Q457" s="866"/>
      <c r="T457" s="235"/>
      <c r="U457" s="235"/>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8"/>
      <c r="BU457" s="238"/>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pans="3:104" s="242" customFormat="1" ht="25.15" customHeight="1" x14ac:dyDescent="0.2">
      <c r="C458" s="2452" t="s">
        <v>289</v>
      </c>
      <c r="D458" s="2251"/>
      <c r="E458" s="928">
        <v>1.9176774882926333E-2</v>
      </c>
      <c r="F458" s="866"/>
      <c r="G458" s="866"/>
      <c r="H458" s="2442" t="s">
        <v>277</v>
      </c>
      <c r="I458" s="2251"/>
      <c r="J458" s="929">
        <v>0.13876311266671698</v>
      </c>
      <c r="K458" s="866"/>
      <c r="L458" s="866"/>
      <c r="M458" s="2446" t="s">
        <v>290</v>
      </c>
      <c r="N458" s="2251"/>
      <c r="O458" s="930">
        <v>5.2638847014707675E-2</v>
      </c>
      <c r="P458" s="866"/>
      <c r="Q458" s="866"/>
      <c r="T458" s="235"/>
      <c r="U458" s="235"/>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8"/>
      <c r="BU458" s="238"/>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pans="3:104" s="242" customFormat="1" ht="25.15" customHeight="1" x14ac:dyDescent="0.2">
      <c r="C459" s="2452" t="s">
        <v>299</v>
      </c>
      <c r="D459" s="2251"/>
      <c r="E459" s="928">
        <v>1.1892542349217616E-3</v>
      </c>
      <c r="F459" s="866"/>
      <c r="G459" s="866"/>
      <c r="H459" s="2442" t="s">
        <v>269</v>
      </c>
      <c r="I459" s="2251"/>
      <c r="J459" s="929">
        <v>8.5440425969435241E-2</v>
      </c>
      <c r="K459" s="866"/>
      <c r="L459" s="866"/>
      <c r="M459" s="2446" t="s">
        <v>291</v>
      </c>
      <c r="N459" s="2251"/>
      <c r="O459" s="930">
        <v>3.9289500923612532E-2</v>
      </c>
      <c r="P459" s="866"/>
      <c r="Q459" s="866"/>
      <c r="T459" s="235"/>
      <c r="U459" s="235"/>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8"/>
      <c r="BU459" s="238"/>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pans="3:104" s="242" customFormat="1" ht="25.15" customHeight="1" x14ac:dyDescent="0.2">
      <c r="C460" s="2452" t="s">
        <v>298</v>
      </c>
      <c r="D460" s="2251"/>
      <c r="E460" s="928">
        <v>1.0527903708474917E-3</v>
      </c>
      <c r="F460" s="866"/>
      <c r="G460" s="866"/>
      <c r="H460" s="2442" t="s">
        <v>307</v>
      </c>
      <c r="I460" s="2251"/>
      <c r="J460" s="929">
        <v>9.5962746719165885E-4</v>
      </c>
      <c r="K460" s="866"/>
      <c r="L460" s="866"/>
      <c r="M460" s="2446" t="s">
        <v>281</v>
      </c>
      <c r="N460" s="2251"/>
      <c r="O460" s="930">
        <v>0.10530470935442444</v>
      </c>
      <c r="P460" s="866"/>
      <c r="Q460" s="866"/>
      <c r="T460" s="235"/>
      <c r="U460" s="235"/>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8"/>
      <c r="BU460" s="238"/>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pans="3:104" s="242" customFormat="1" ht="25.15" customHeight="1" x14ac:dyDescent="0.2">
      <c r="C461" s="2452" t="s">
        <v>287</v>
      </c>
      <c r="D461" s="2251"/>
      <c r="E461" s="928">
        <v>2.319178211614744E-2</v>
      </c>
      <c r="F461" s="866"/>
      <c r="G461" s="866"/>
      <c r="H461" s="2442" t="s">
        <v>292</v>
      </c>
      <c r="I461" s="2251"/>
      <c r="J461" s="929">
        <v>5.5824872009387939E-2</v>
      </c>
      <c r="K461" s="866"/>
      <c r="L461" s="866"/>
      <c r="M461" s="2446" t="s">
        <v>305</v>
      </c>
      <c r="N461" s="2251"/>
      <c r="O461" s="930">
        <v>1.3909607539919842E-2</v>
      </c>
      <c r="P461" s="866"/>
      <c r="Q461" s="866"/>
      <c r="T461" s="235"/>
      <c r="U461" s="235"/>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8"/>
      <c r="BU461" s="238"/>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pans="3:104" s="242" customFormat="1" ht="25.15" customHeight="1" x14ac:dyDescent="0.2">
      <c r="C462" s="2452" t="s">
        <v>297</v>
      </c>
      <c r="D462" s="2251"/>
      <c r="E462" s="928">
        <v>2.1991784696028826E-3</v>
      </c>
      <c r="F462" s="866"/>
      <c r="G462" s="866"/>
      <c r="H462" s="2442" t="s">
        <v>290</v>
      </c>
      <c r="I462" s="2251"/>
      <c r="J462" s="929">
        <v>7.3815062516864038E-2</v>
      </c>
      <c r="K462" s="866"/>
      <c r="L462" s="866"/>
      <c r="M462" s="2446" t="s">
        <v>302</v>
      </c>
      <c r="N462" s="2251"/>
      <c r="O462" s="930">
        <v>6.8746703435604651E-3</v>
      </c>
      <c r="P462" s="866"/>
      <c r="Q462" s="866"/>
      <c r="T462" s="235"/>
      <c r="U462" s="235"/>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8"/>
      <c r="BU462" s="238"/>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pans="3:104" s="242" customFormat="1" ht="25.15" customHeight="1" x14ac:dyDescent="0.2">
      <c r="C463" s="2452" t="s">
        <v>286</v>
      </c>
      <c r="D463" s="2251"/>
      <c r="E463" s="928">
        <v>9.541092128895215E-2</v>
      </c>
      <c r="F463" s="866"/>
      <c r="G463" s="866"/>
      <c r="H463" s="2442" t="s">
        <v>309</v>
      </c>
      <c r="I463" s="2251"/>
      <c r="J463" s="929">
        <v>2.1012810132167053E-4</v>
      </c>
      <c r="K463" s="866"/>
      <c r="L463" s="866"/>
      <c r="M463" s="2446" t="s">
        <v>268</v>
      </c>
      <c r="N463" s="2251"/>
      <c r="O463" s="930">
        <v>0.12936130921922159</v>
      </c>
      <c r="P463" s="866"/>
      <c r="Q463" s="866"/>
      <c r="T463" s="235"/>
      <c r="U463" s="235"/>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8"/>
      <c r="BU463" s="238"/>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pans="3:104" s="242" customFormat="1" ht="25.15" customHeight="1" x14ac:dyDescent="0.2">
      <c r="C464" s="2452" t="s">
        <v>276</v>
      </c>
      <c r="D464" s="2251"/>
      <c r="E464" s="928">
        <v>7.0325765138464752E-2</v>
      </c>
      <c r="F464" s="866"/>
      <c r="G464" s="866"/>
      <c r="H464" s="2442" t="s">
        <v>291</v>
      </c>
      <c r="I464" s="2251"/>
      <c r="J464" s="929">
        <v>3.1483068280937186E-2</v>
      </c>
      <c r="K464" s="866"/>
      <c r="L464" s="866"/>
      <c r="M464" s="2446" t="s">
        <v>279</v>
      </c>
      <c r="N464" s="2251"/>
      <c r="O464" s="930">
        <v>5.0988911122913247E-2</v>
      </c>
      <c r="P464" s="866"/>
      <c r="Q464" s="866"/>
      <c r="T464" s="235"/>
      <c r="U464" s="235"/>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8"/>
      <c r="BU464" s="238"/>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pans="3:104" s="242" customFormat="1" ht="25.15" customHeight="1" x14ac:dyDescent="0.2">
      <c r="C465" s="2452" t="s">
        <v>266</v>
      </c>
      <c r="D465" s="2251"/>
      <c r="E465" s="928">
        <v>0.24343973206973846</v>
      </c>
      <c r="F465" s="866"/>
      <c r="G465" s="866"/>
      <c r="H465" s="2442" t="s">
        <v>281</v>
      </c>
      <c r="I465" s="2251"/>
      <c r="J465" s="929">
        <v>9.8989828692488679E-2</v>
      </c>
      <c r="K465" s="866"/>
      <c r="L465" s="866"/>
      <c r="M465" s="2446" t="s">
        <v>294</v>
      </c>
      <c r="N465" s="2251"/>
      <c r="O465" s="930">
        <v>1.1895073363388404E-2</v>
      </c>
      <c r="P465" s="866"/>
      <c r="Q465" s="866"/>
      <c r="T465" s="235"/>
      <c r="U465" s="235"/>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8"/>
      <c r="BU465" s="238"/>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pans="3:104" s="242" customFormat="1" ht="25.15" customHeight="1" x14ac:dyDescent="0.2">
      <c r="C466" s="2452" t="s">
        <v>283</v>
      </c>
      <c r="D466" s="2251"/>
      <c r="E466" s="928">
        <v>7.9467158918230432E-2</v>
      </c>
      <c r="F466" s="866"/>
      <c r="G466" s="866"/>
      <c r="H466" s="2442" t="s">
        <v>305</v>
      </c>
      <c r="I466" s="2251"/>
      <c r="J466" s="934">
        <v>7.2889331430526213E-6</v>
      </c>
      <c r="K466" s="866"/>
      <c r="L466" s="866"/>
      <c r="M466" s="2446" t="s">
        <v>295</v>
      </c>
      <c r="N466" s="2251"/>
      <c r="O466" s="930">
        <v>1.51769189969402E-2</v>
      </c>
      <c r="P466" s="866"/>
      <c r="Q466" s="866"/>
      <c r="T466" s="235"/>
      <c r="U466" s="235"/>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8"/>
      <c r="BU466" s="238"/>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pans="3:104" s="242" customFormat="1" ht="25.15" customHeight="1" x14ac:dyDescent="0.2">
      <c r="C467" s="2452" t="s">
        <v>285</v>
      </c>
      <c r="D467" s="2251"/>
      <c r="E467" s="928">
        <v>9.2290346275365739E-2</v>
      </c>
      <c r="F467" s="866"/>
      <c r="G467" s="866"/>
      <c r="H467" s="2442" t="s">
        <v>302</v>
      </c>
      <c r="I467" s="2251"/>
      <c r="J467" s="929">
        <v>8.709831377226758E-4</v>
      </c>
      <c r="K467" s="866"/>
      <c r="L467" s="866"/>
      <c r="M467" s="2446" t="s">
        <v>280</v>
      </c>
      <c r="N467" s="2251"/>
      <c r="O467" s="930">
        <v>0.14333299887769999</v>
      </c>
      <c r="P467" s="866"/>
      <c r="Q467" s="866"/>
      <c r="T467" s="235"/>
      <c r="U467" s="235"/>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8"/>
      <c r="BU467" s="238"/>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pans="3:104" s="242" customFormat="1" ht="25.15" customHeight="1" x14ac:dyDescent="0.2">
      <c r="C468" s="2452" t="s">
        <v>284</v>
      </c>
      <c r="D468" s="2251"/>
      <c r="E468" s="928">
        <v>0.10673768867458255</v>
      </c>
      <c r="F468" s="866"/>
      <c r="G468" s="866"/>
      <c r="H468" s="2442" t="s">
        <v>268</v>
      </c>
      <c r="I468" s="2251"/>
      <c r="J468" s="929">
        <v>0.29808038096707534</v>
      </c>
      <c r="K468" s="866"/>
      <c r="L468" s="866"/>
      <c r="M468" s="2446" t="s">
        <v>288</v>
      </c>
      <c r="N468" s="2251"/>
      <c r="O468" s="930">
        <v>7.2977887884344547E-2</v>
      </c>
      <c r="P468" s="866"/>
      <c r="Q468" s="866"/>
      <c r="T468" s="235"/>
      <c r="U468" s="235"/>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8"/>
      <c r="BU468" s="238"/>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pans="3:104" s="242" customFormat="1" ht="25.15" customHeight="1" x14ac:dyDescent="0.2">
      <c r="C469" s="2452" t="s">
        <v>274</v>
      </c>
      <c r="D469" s="2251"/>
      <c r="E469" s="928">
        <v>0.16158901988340074</v>
      </c>
      <c r="F469" s="866"/>
      <c r="G469" s="866"/>
      <c r="H469" s="2442" t="s">
        <v>279</v>
      </c>
      <c r="I469" s="2251"/>
      <c r="J469" s="929">
        <v>0.14140161751582217</v>
      </c>
      <c r="K469" s="866"/>
      <c r="L469" s="866"/>
      <c r="M469" s="2446" t="s">
        <v>289</v>
      </c>
      <c r="N469" s="2251"/>
      <c r="O469" s="930">
        <v>6.1312159961206807E-2</v>
      </c>
      <c r="P469" s="866"/>
      <c r="Q469" s="866"/>
      <c r="T469" s="235"/>
      <c r="U469" s="235"/>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8"/>
      <c r="BU469" s="238"/>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pans="3:104" s="242" customFormat="1" ht="25.15" customHeight="1" x14ac:dyDescent="0.2">
      <c r="C470" s="2452" t="s">
        <v>278</v>
      </c>
      <c r="D470" s="2251"/>
      <c r="E470" s="928">
        <v>0.13197733329685202</v>
      </c>
      <c r="F470" s="866"/>
      <c r="G470" s="866"/>
      <c r="H470" s="2442" t="s">
        <v>294</v>
      </c>
      <c r="I470" s="2251"/>
      <c r="J470" s="929">
        <v>5.3640297994165483E-2</v>
      </c>
      <c r="K470" s="866"/>
      <c r="L470" s="866"/>
      <c r="M470" s="2446" t="s">
        <v>293</v>
      </c>
      <c r="N470" s="2251"/>
      <c r="O470" s="930">
        <v>4.6781434490750513E-2</v>
      </c>
      <c r="P470" s="866"/>
      <c r="Q470" s="866"/>
      <c r="T470" s="235"/>
      <c r="U470" s="235"/>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8"/>
      <c r="BU470" s="238"/>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pans="3:104" s="242" customFormat="1" ht="25.15" customHeight="1" x14ac:dyDescent="0.2">
      <c r="C471" s="2452" t="s">
        <v>282</v>
      </c>
      <c r="D471" s="2251"/>
      <c r="E471" s="928">
        <v>0.11749712542898294</v>
      </c>
      <c r="F471" s="866"/>
      <c r="G471" s="866"/>
      <c r="H471" s="2442" t="s">
        <v>295</v>
      </c>
      <c r="I471" s="2251"/>
      <c r="J471" s="929">
        <v>2.1661230394404072E-2</v>
      </c>
      <c r="K471" s="866"/>
      <c r="L471" s="866"/>
      <c r="M471" s="2446" t="s">
        <v>299</v>
      </c>
      <c r="N471" s="2251"/>
      <c r="O471" s="930">
        <v>1.4424847794443542E-2</v>
      </c>
      <c r="P471" s="866"/>
      <c r="Q471" s="866"/>
      <c r="T471" s="235"/>
      <c r="U471" s="235"/>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8"/>
      <c r="BU471" s="238"/>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pans="3:104" s="242" customFormat="1" ht="25.15" customHeight="1" x14ac:dyDescent="0.2">
      <c r="C472" s="2452" t="s">
        <v>272</v>
      </c>
      <c r="D472" s="2251"/>
      <c r="E472" s="928">
        <v>8.8647472778455416E-2</v>
      </c>
      <c r="F472" s="866"/>
      <c r="G472" s="866"/>
      <c r="H472" s="2442" t="s">
        <v>280</v>
      </c>
      <c r="I472" s="2251"/>
      <c r="J472" s="929">
        <v>9.2751439816794887E-2</v>
      </c>
      <c r="K472" s="866"/>
      <c r="L472" s="866"/>
      <c r="M472" s="2446" t="s">
        <v>298</v>
      </c>
      <c r="N472" s="2251"/>
      <c r="O472" s="930">
        <v>2.2773782190347525E-2</v>
      </c>
      <c r="P472" s="866"/>
      <c r="Q472" s="866"/>
      <c r="T472" s="235"/>
      <c r="U472" s="235"/>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8"/>
      <c r="BU472" s="238"/>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pans="3:104" s="242" customFormat="1" ht="25.15" customHeight="1" x14ac:dyDescent="0.2">
      <c r="C473" s="2452" t="s">
        <v>262</v>
      </c>
      <c r="D473" s="2251"/>
      <c r="E473" s="928">
        <v>0.43180319220349755</v>
      </c>
      <c r="F473" s="866"/>
      <c r="G473" s="866"/>
      <c r="H473" s="2442" t="s">
        <v>288</v>
      </c>
      <c r="I473" s="2251"/>
      <c r="J473" s="929">
        <v>4.6992638461422209E-2</v>
      </c>
      <c r="K473" s="866"/>
      <c r="L473" s="866"/>
      <c r="M473" s="2446" t="s">
        <v>287</v>
      </c>
      <c r="N473" s="2251"/>
      <c r="O473" s="930">
        <v>8.3068268634016687E-2</v>
      </c>
      <c r="P473" s="866"/>
      <c r="Q473" s="866"/>
      <c r="T473" s="235"/>
      <c r="U473" s="235"/>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8"/>
      <c r="BU473" s="238"/>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pans="3:104" s="242" customFormat="1" ht="25.15" customHeight="1" x14ac:dyDescent="0.2">
      <c r="C474" s="2452" t="s">
        <v>275</v>
      </c>
      <c r="D474" s="2251"/>
      <c r="E474" s="928">
        <v>0.10199672264136581</v>
      </c>
      <c r="F474" s="866"/>
      <c r="G474" s="866"/>
      <c r="H474" s="2442" t="s">
        <v>303</v>
      </c>
      <c r="I474" s="2251"/>
      <c r="J474" s="929">
        <v>1.0218236888466613E-2</v>
      </c>
      <c r="K474" s="866"/>
      <c r="L474" s="866"/>
      <c r="M474" s="2446" t="s">
        <v>286</v>
      </c>
      <c r="N474" s="2251"/>
      <c r="O474" s="930">
        <v>4.2530931026301899E-2</v>
      </c>
      <c r="P474" s="866"/>
      <c r="Q474" s="866"/>
      <c r="T474" s="235"/>
      <c r="U474" s="235"/>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8"/>
      <c r="BU474" s="238"/>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pans="3:104" s="242" customFormat="1" ht="25.15" customHeight="1" x14ac:dyDescent="0.2">
      <c r="C475" s="2452" t="s">
        <v>271</v>
      </c>
      <c r="D475" s="2251"/>
      <c r="E475" s="928">
        <v>0.21785576557168965</v>
      </c>
      <c r="F475" s="866"/>
      <c r="G475" s="866"/>
      <c r="H475" s="2442" t="s">
        <v>289</v>
      </c>
      <c r="I475" s="2251"/>
      <c r="J475" s="929">
        <v>1.4147734978387814E-2</v>
      </c>
      <c r="K475" s="866"/>
      <c r="L475" s="866"/>
      <c r="M475" s="2446" t="s">
        <v>276</v>
      </c>
      <c r="N475" s="2251"/>
      <c r="O475" s="930">
        <v>0.16445824693107408</v>
      </c>
      <c r="P475" s="866"/>
      <c r="Q475" s="866"/>
      <c r="T475" s="235"/>
      <c r="U475" s="235"/>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8"/>
      <c r="BU475" s="238"/>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pans="3:104" s="242" customFormat="1" ht="25.15" customHeight="1" x14ac:dyDescent="0.2">
      <c r="C476" s="2452" t="s">
        <v>273</v>
      </c>
      <c r="D476" s="2251"/>
      <c r="E476" s="928">
        <v>0.16270470744013749</v>
      </c>
      <c r="F476" s="866"/>
      <c r="G476" s="866"/>
      <c r="H476" s="2442" t="s">
        <v>293</v>
      </c>
      <c r="I476" s="2251"/>
      <c r="J476" s="929">
        <v>4.0098889792177288E-2</v>
      </c>
      <c r="K476" s="866"/>
      <c r="L476" s="866"/>
      <c r="M476" s="2446" t="s">
        <v>266</v>
      </c>
      <c r="N476" s="2251"/>
      <c r="O476" s="930">
        <v>0.24865368295201876</v>
      </c>
      <c r="P476" s="866"/>
      <c r="Q476" s="866"/>
      <c r="T476" s="235"/>
      <c r="U476" s="235"/>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8"/>
      <c r="BU476" s="238"/>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pans="3:104" s="242" customFormat="1" ht="25.15" customHeight="1" x14ac:dyDescent="0.2">
      <c r="C477" s="2452" t="s">
        <v>263</v>
      </c>
      <c r="D477" s="2251"/>
      <c r="E477" s="928">
        <v>0.35085903004214358</v>
      </c>
      <c r="F477" s="866"/>
      <c r="G477" s="866"/>
      <c r="H477" s="2442" t="s">
        <v>299</v>
      </c>
      <c r="I477" s="2251"/>
      <c r="J477" s="934">
        <v>3.4314529242867844E-5</v>
      </c>
      <c r="K477" s="866"/>
      <c r="L477" s="866"/>
      <c r="M477" s="2446" t="s">
        <v>283</v>
      </c>
      <c r="N477" s="2251"/>
      <c r="O477" s="930">
        <v>0.13535047307373646</v>
      </c>
      <c r="P477" s="866"/>
      <c r="Q477" s="866"/>
      <c r="T477" s="235"/>
      <c r="U477" s="235"/>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8"/>
      <c r="BU477" s="238"/>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pans="3:104" s="242" customFormat="1" ht="25.15" customHeight="1" x14ac:dyDescent="0.2">
      <c r="C478" s="2452" t="s">
        <v>267</v>
      </c>
      <c r="D478" s="2251"/>
      <c r="E478" s="928">
        <v>0.27329867642963174</v>
      </c>
      <c r="F478" s="866"/>
      <c r="G478" s="866"/>
      <c r="H478" s="2442" t="s">
        <v>298</v>
      </c>
      <c r="I478" s="2251"/>
      <c r="J478" s="929">
        <v>1.338087276875488E-4</v>
      </c>
      <c r="K478" s="866"/>
      <c r="L478" s="866"/>
      <c r="M478" s="2446" t="s">
        <v>285</v>
      </c>
      <c r="N478" s="2251"/>
      <c r="O478" s="930">
        <v>4.6426278559740124E-2</v>
      </c>
      <c r="P478" s="866"/>
      <c r="Q478" s="866"/>
      <c r="T478" s="235"/>
      <c r="U478" s="235"/>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8"/>
      <c r="BU478" s="238"/>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pans="3:104" s="242" customFormat="1" ht="25.15" customHeight="1" x14ac:dyDescent="0.2">
      <c r="C479" s="2452" t="s">
        <v>265</v>
      </c>
      <c r="D479" s="2251"/>
      <c r="E479" s="928">
        <v>0.30374142911852958</v>
      </c>
      <c r="F479" s="866"/>
      <c r="G479" s="866"/>
      <c r="H479" s="2442" t="s">
        <v>287</v>
      </c>
      <c r="I479" s="2251"/>
      <c r="J479" s="929">
        <v>1.5560635496518182E-2</v>
      </c>
      <c r="K479" s="866"/>
      <c r="L479" s="866"/>
      <c r="M479" s="2446" t="s">
        <v>284</v>
      </c>
      <c r="N479" s="2251"/>
      <c r="O479" s="930">
        <v>7.3762086540842015E-2</v>
      </c>
      <c r="P479" s="866"/>
      <c r="Q479" s="866"/>
      <c r="T479" s="235"/>
      <c r="U479" s="235"/>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8"/>
      <c r="BU479" s="238"/>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pans="3:104" s="242" customFormat="1" ht="25.15" customHeight="1" x14ac:dyDescent="0.2">
      <c r="C480" s="2452" t="s">
        <v>264</v>
      </c>
      <c r="D480" s="2251"/>
      <c r="E480" s="928">
        <v>0.32800810557109034</v>
      </c>
      <c r="F480" s="866"/>
      <c r="G480" s="866"/>
      <c r="H480" s="2442" t="s">
        <v>297</v>
      </c>
      <c r="I480" s="2251"/>
      <c r="J480" s="929">
        <v>2.9674856748945948E-3</v>
      </c>
      <c r="K480" s="866"/>
      <c r="L480" s="866"/>
      <c r="M480" s="2446" t="s">
        <v>274</v>
      </c>
      <c r="N480" s="2251"/>
      <c r="O480" s="930">
        <v>0.12845627306556459</v>
      </c>
      <c r="P480" s="866"/>
      <c r="Q480" s="866"/>
      <c r="T480" s="235"/>
      <c r="U480" s="235"/>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8"/>
      <c r="BU480" s="238"/>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pans="3:104" s="242" customFormat="1" ht="25.15" customHeight="1" x14ac:dyDescent="0.2">
      <c r="C481" s="2451" t="s">
        <v>270</v>
      </c>
      <c r="D481" s="2251"/>
      <c r="E481" s="931">
        <v>0.24366527951511319</v>
      </c>
      <c r="F481" s="866"/>
      <c r="G481" s="866"/>
      <c r="H481" s="2442" t="s">
        <v>286</v>
      </c>
      <c r="I481" s="2251"/>
      <c r="J481" s="929">
        <v>9.7381339882985571E-2</v>
      </c>
      <c r="K481" s="866"/>
      <c r="L481" s="866"/>
      <c r="M481" s="2446" t="s">
        <v>278</v>
      </c>
      <c r="N481" s="2251"/>
      <c r="O481" s="930">
        <v>6.5444400132451105E-2</v>
      </c>
      <c r="P481" s="866"/>
      <c r="Q481" s="866"/>
      <c r="T481" s="235"/>
      <c r="U481" s="235"/>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8"/>
      <c r="BU481" s="238"/>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pans="3:104" s="242" customFormat="1" ht="25.15" customHeight="1" x14ac:dyDescent="0.2">
      <c r="C482" s="2250"/>
      <c r="D482" s="2251"/>
      <c r="E482" s="882"/>
      <c r="F482" s="866"/>
      <c r="G482" s="866"/>
      <c r="H482" s="2442" t="s">
        <v>276</v>
      </c>
      <c r="I482" s="2251"/>
      <c r="J482" s="929">
        <v>6.1390532226387406E-2</v>
      </c>
      <c r="K482" s="866"/>
      <c r="L482" s="866"/>
      <c r="M482" s="2446" t="s">
        <v>282</v>
      </c>
      <c r="N482" s="2251"/>
      <c r="O482" s="930">
        <v>7.1455184606360883E-2</v>
      </c>
      <c r="P482" s="866"/>
      <c r="Q482" s="866"/>
      <c r="T482" s="235"/>
      <c r="U482" s="235"/>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8"/>
      <c r="BU482" s="238"/>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pans="3:104" s="242" customFormat="1" ht="25.15" customHeight="1" x14ac:dyDescent="0.2">
      <c r="C483" s="2250"/>
      <c r="D483" s="2251"/>
      <c r="E483" s="866"/>
      <c r="F483" s="866"/>
      <c r="G483" s="866"/>
      <c r="H483" s="2442" t="s">
        <v>266</v>
      </c>
      <c r="I483" s="2251"/>
      <c r="J483" s="929">
        <v>0.24663214744369191</v>
      </c>
      <c r="K483" s="866"/>
      <c r="L483" s="866"/>
      <c r="M483" s="2446" t="s">
        <v>272</v>
      </c>
      <c r="N483" s="2251"/>
      <c r="O483" s="930">
        <v>0.19369469913790077</v>
      </c>
      <c r="P483" s="866"/>
      <c r="Q483" s="866"/>
      <c r="T483" s="235"/>
      <c r="U483" s="235"/>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8"/>
      <c r="BU483" s="238"/>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pans="3:104" s="242" customFormat="1" ht="25.15" customHeight="1" x14ac:dyDescent="0.2">
      <c r="C484" s="2450" t="s">
        <v>242</v>
      </c>
      <c r="D484" s="2251"/>
      <c r="E484" s="2251"/>
      <c r="F484" s="2251"/>
      <c r="G484" s="2251"/>
      <c r="H484" s="2442" t="s">
        <v>283</v>
      </c>
      <c r="I484" s="2251"/>
      <c r="J484" s="929">
        <v>7.7618755629442579E-2</v>
      </c>
      <c r="K484" s="866"/>
      <c r="L484" s="866"/>
      <c r="M484" s="2446" t="s">
        <v>262</v>
      </c>
      <c r="N484" s="2251"/>
      <c r="O484" s="930">
        <v>0.32937213602697679</v>
      </c>
      <c r="P484" s="866"/>
      <c r="Q484" s="866"/>
      <c r="T484" s="235"/>
      <c r="U484" s="235"/>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8"/>
      <c r="BU484" s="238"/>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pans="3:104" s="242" customFormat="1" ht="25.15" customHeight="1" x14ac:dyDescent="0.2">
      <c r="C485" s="2464" t="s">
        <v>203</v>
      </c>
      <c r="D485" s="2251"/>
      <c r="E485" s="2465" t="s">
        <v>243</v>
      </c>
      <c r="F485" s="2466"/>
      <c r="G485" s="2467"/>
      <c r="H485" s="2442" t="s">
        <v>285</v>
      </c>
      <c r="I485" s="2251"/>
      <c r="J485" s="929">
        <v>0.11367730777148914</v>
      </c>
      <c r="K485" s="866"/>
      <c r="L485" s="866"/>
      <c r="M485" s="2446" t="s">
        <v>275</v>
      </c>
      <c r="N485" s="2251"/>
      <c r="O485" s="930">
        <v>0.19149397639559004</v>
      </c>
      <c r="P485" s="866"/>
      <c r="Q485" s="866"/>
      <c r="T485" s="235"/>
      <c r="U485" s="235"/>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8"/>
      <c r="BU485" s="238"/>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pans="3:104" s="242" customFormat="1" ht="25.15" customHeight="1" x14ac:dyDescent="0.2">
      <c r="C486" s="2251"/>
      <c r="D486" s="2251"/>
      <c r="E486" s="913" t="s">
        <v>187</v>
      </c>
      <c r="F486" s="914" t="s">
        <v>244</v>
      </c>
      <c r="G486" s="915" t="s">
        <v>245</v>
      </c>
      <c r="H486" s="2442" t="s">
        <v>284</v>
      </c>
      <c r="I486" s="2251"/>
      <c r="J486" s="929">
        <v>0.12086154799703581</v>
      </c>
      <c r="K486" s="866"/>
      <c r="L486" s="866"/>
      <c r="M486" s="2446" t="s">
        <v>271</v>
      </c>
      <c r="N486" s="2251"/>
      <c r="O486" s="930">
        <v>0.15309401413302628</v>
      </c>
      <c r="P486" s="866"/>
      <c r="Q486" s="866"/>
      <c r="T486" s="235"/>
      <c r="U486" s="235"/>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8"/>
      <c r="BU486" s="238"/>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pans="3:104" s="242" customFormat="1" ht="25.15" customHeight="1" x14ac:dyDescent="0.2">
      <c r="C487" s="2449" t="s">
        <v>204</v>
      </c>
      <c r="D487" s="2251"/>
      <c r="E487" s="935">
        <v>4.7775243772818534</v>
      </c>
      <c r="F487" s="936">
        <v>12.912228046707714</v>
      </c>
      <c r="G487" s="937">
        <v>12.912228046707714</v>
      </c>
      <c r="H487" s="2442" t="s">
        <v>274</v>
      </c>
      <c r="I487" s="2251"/>
      <c r="J487" s="929">
        <v>0.16653743960182094</v>
      </c>
      <c r="K487" s="866"/>
      <c r="L487" s="866"/>
      <c r="M487" s="2446" t="s">
        <v>273</v>
      </c>
      <c r="N487" s="2251"/>
      <c r="O487" s="930">
        <v>0.15786141836145737</v>
      </c>
      <c r="P487" s="866"/>
      <c r="Q487" s="866"/>
      <c r="T487" s="235"/>
      <c r="U487" s="235"/>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8"/>
      <c r="BU487" s="238"/>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pans="3:104" s="242" customFormat="1" ht="25.15" customHeight="1" x14ac:dyDescent="0.2">
      <c r="C488" s="2250"/>
      <c r="D488" s="2251"/>
      <c r="E488" s="882"/>
      <c r="F488" s="882"/>
      <c r="G488" s="882"/>
      <c r="H488" s="2442" t="s">
        <v>278</v>
      </c>
      <c r="I488" s="2251"/>
      <c r="J488" s="929">
        <v>0.15286039390454895</v>
      </c>
      <c r="K488" s="866"/>
      <c r="L488" s="866"/>
      <c r="M488" s="2446" t="s">
        <v>263</v>
      </c>
      <c r="N488" s="2251"/>
      <c r="O488" s="930">
        <v>0.29327520051886785</v>
      </c>
      <c r="P488" s="866"/>
      <c r="Q488" s="866"/>
      <c r="T488" s="235"/>
      <c r="U488" s="235"/>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8"/>
      <c r="BU488" s="238"/>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pans="3:104" s="242" customFormat="1" ht="25.15" customHeight="1" x14ac:dyDescent="0.2">
      <c r="C489" s="2250"/>
      <c r="D489" s="2251"/>
      <c r="E489" s="866"/>
      <c r="F489" s="866"/>
      <c r="G489" s="866"/>
      <c r="H489" s="2442" t="s">
        <v>282</v>
      </c>
      <c r="I489" s="2251"/>
      <c r="J489" s="929">
        <v>0.12693279215182851</v>
      </c>
      <c r="K489" s="866"/>
      <c r="L489" s="866"/>
      <c r="M489" s="2446" t="s">
        <v>267</v>
      </c>
      <c r="N489" s="2251"/>
      <c r="O489" s="930">
        <v>0.20491972240943346</v>
      </c>
      <c r="P489" s="866"/>
      <c r="Q489" s="866"/>
      <c r="T489" s="235"/>
      <c r="U489" s="235"/>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8"/>
      <c r="BU489" s="238"/>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pans="3:104" s="242" customFormat="1" ht="25.15" customHeight="1" x14ac:dyDescent="0.2">
      <c r="C490" s="2450" t="s">
        <v>246</v>
      </c>
      <c r="D490" s="2251"/>
      <c r="E490" s="2251"/>
      <c r="F490" s="866"/>
      <c r="G490" s="866"/>
      <c r="H490" s="2442" t="s">
        <v>272</v>
      </c>
      <c r="I490" s="2251"/>
      <c r="J490" s="929">
        <v>7.5570401597130521E-2</v>
      </c>
      <c r="K490" s="866"/>
      <c r="L490" s="866"/>
      <c r="M490" s="2446" t="s">
        <v>265</v>
      </c>
      <c r="N490" s="2251"/>
      <c r="O490" s="930">
        <v>0.25940756999050585</v>
      </c>
      <c r="P490" s="866"/>
      <c r="Q490" s="866"/>
      <c r="T490" s="235"/>
      <c r="U490" s="235"/>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8"/>
      <c r="BU490" s="238"/>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pans="3:104" s="242" customFormat="1" ht="25.15" customHeight="1" x14ac:dyDescent="0.2">
      <c r="C491" s="2250"/>
      <c r="D491" s="2251"/>
      <c r="E491" s="916" t="s">
        <v>203</v>
      </c>
      <c r="F491" s="866"/>
      <c r="G491" s="866"/>
      <c r="H491" s="2442" t="s">
        <v>262</v>
      </c>
      <c r="I491" s="2251"/>
      <c r="J491" s="929">
        <v>0.44211933967553069</v>
      </c>
      <c r="K491" s="866"/>
      <c r="L491" s="866"/>
      <c r="M491" s="2446" t="s">
        <v>264</v>
      </c>
      <c r="N491" s="2251"/>
      <c r="O491" s="930">
        <v>0.20032389360423522</v>
      </c>
      <c r="P491" s="866"/>
      <c r="Q491" s="866"/>
      <c r="T491" s="235"/>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8"/>
      <c r="BU491" s="238"/>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pans="3:104" s="242" customFormat="1" ht="25.15" customHeight="1" x14ac:dyDescent="0.2">
      <c r="C492" s="2251"/>
      <c r="D492" s="2251"/>
      <c r="E492" s="938" t="s">
        <v>204</v>
      </c>
      <c r="F492" s="866"/>
      <c r="G492" s="866"/>
      <c r="H492" s="2442" t="s">
        <v>275</v>
      </c>
      <c r="I492" s="2251"/>
      <c r="J492" s="929">
        <v>9.04316660804243E-2</v>
      </c>
      <c r="K492" s="866"/>
      <c r="L492" s="866"/>
      <c r="M492" s="2446" t="s">
        <v>270</v>
      </c>
      <c r="N492" s="2251"/>
      <c r="O492" s="930">
        <v>0.20536750869270506</v>
      </c>
      <c r="P492" s="866"/>
      <c r="Q492" s="866"/>
      <c r="T492" s="235"/>
      <c r="U492" s="235"/>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8"/>
      <c r="BU492" s="238"/>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pans="3:104" s="242" customFormat="1" ht="25.15" customHeight="1" x14ac:dyDescent="0.2">
      <c r="C493" s="2463" t="s">
        <v>224</v>
      </c>
      <c r="D493" s="2251"/>
      <c r="E493" s="925">
        <v>-5.2168966008308913E-2</v>
      </c>
      <c r="F493" s="866"/>
      <c r="G493" s="866"/>
      <c r="H493" s="2442" t="s">
        <v>271</v>
      </c>
      <c r="I493" s="2251"/>
      <c r="J493" s="929">
        <v>0.22836860447627819</v>
      </c>
      <c r="K493" s="866"/>
      <c r="L493" s="866"/>
      <c r="M493" s="2446" t="s">
        <v>300</v>
      </c>
      <c r="N493" s="2251"/>
      <c r="O493" s="930">
        <v>2.1187372190360751E-2</v>
      </c>
      <c r="P493" s="866"/>
      <c r="Q493" s="866"/>
      <c r="T493" s="235"/>
      <c r="U493" s="235"/>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8"/>
      <c r="BU493" s="238"/>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pans="3:104" s="242" customFormat="1" ht="25.15" customHeight="1" x14ac:dyDescent="0.2">
      <c r="C494" s="2452" t="s">
        <v>277</v>
      </c>
      <c r="D494" s="2251"/>
      <c r="E494" s="928">
        <v>7.9273383314643814E-2</v>
      </c>
      <c r="F494" s="866"/>
      <c r="G494" s="866"/>
      <c r="H494" s="2442" t="s">
        <v>273</v>
      </c>
      <c r="I494" s="2251"/>
      <c r="J494" s="929">
        <v>0.15684631879028241</v>
      </c>
      <c r="K494" s="866"/>
      <c r="L494" s="866"/>
      <c r="M494" s="2446" t="s">
        <v>308</v>
      </c>
      <c r="N494" s="2251"/>
      <c r="O494" s="930">
        <v>3.6412164585907908E-3</v>
      </c>
      <c r="P494" s="866"/>
      <c r="Q494" s="866"/>
      <c r="T494" s="235"/>
      <c r="U494" s="235"/>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8"/>
      <c r="BU494" s="238"/>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pans="3:104" s="242" customFormat="1" ht="25.15" customHeight="1" x14ac:dyDescent="0.2">
      <c r="C495" s="2452" t="s">
        <v>269</v>
      </c>
      <c r="D495" s="2251"/>
      <c r="E495" s="928">
        <v>-6.5120313598337531E-2</v>
      </c>
      <c r="F495" s="866"/>
      <c r="G495" s="866"/>
      <c r="H495" s="2442" t="s">
        <v>263</v>
      </c>
      <c r="I495" s="2251"/>
      <c r="J495" s="929">
        <v>0.36493885751248656</v>
      </c>
      <c r="K495" s="866"/>
      <c r="L495" s="866"/>
      <c r="M495" s="2446" t="s">
        <v>296</v>
      </c>
      <c r="N495" s="2251"/>
      <c r="O495" s="930">
        <v>3.2926093944925017E-2</v>
      </c>
      <c r="P495" s="866"/>
      <c r="Q495" s="866"/>
      <c r="T495" s="235"/>
      <c r="U495" s="235"/>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8"/>
      <c r="BU495" s="238"/>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pans="3:104" s="242" customFormat="1" ht="25.15" customHeight="1" x14ac:dyDescent="0.2">
      <c r="C496" s="2452" t="s">
        <v>292</v>
      </c>
      <c r="D496" s="2251"/>
      <c r="E496" s="928">
        <v>-4.7301138402484635E-2</v>
      </c>
      <c r="F496" s="866"/>
      <c r="G496" s="866"/>
      <c r="H496" s="2442" t="s">
        <v>267</v>
      </c>
      <c r="I496" s="2251"/>
      <c r="J496" s="929">
        <v>0.28187866072487433</v>
      </c>
      <c r="K496" s="866"/>
      <c r="L496" s="866"/>
      <c r="M496" s="2446" t="s">
        <v>301</v>
      </c>
      <c r="N496" s="2251"/>
      <c r="O496" s="930">
        <v>1.9790102819868517E-2</v>
      </c>
      <c r="P496" s="866"/>
      <c r="Q496" s="866"/>
      <c r="T496" s="235"/>
      <c r="U496" s="235"/>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8"/>
      <c r="BU496" s="238"/>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pans="3:104" s="242" customFormat="1" ht="25.15" customHeight="1" x14ac:dyDescent="0.2">
      <c r="C497" s="2452" t="s">
        <v>290</v>
      </c>
      <c r="D497" s="2251"/>
      <c r="E497" s="928">
        <v>-5.5165008274639694E-2</v>
      </c>
      <c r="F497" s="866"/>
      <c r="G497" s="866"/>
      <c r="H497" s="2442" t="s">
        <v>265</v>
      </c>
      <c r="I497" s="2251"/>
      <c r="J497" s="929">
        <v>0.30522248541342945</v>
      </c>
      <c r="K497" s="866"/>
      <c r="L497" s="866"/>
      <c r="M497" s="2446" t="s">
        <v>306</v>
      </c>
      <c r="N497" s="2251"/>
      <c r="O497" s="930">
        <v>1.3294880089421623E-2</v>
      </c>
      <c r="P497" s="866"/>
      <c r="Q497" s="866"/>
      <c r="T497" s="235"/>
      <c r="U497" s="235"/>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8"/>
      <c r="BU497" s="238"/>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pans="3:104" s="242" customFormat="1" ht="25.15" customHeight="1" x14ac:dyDescent="0.2">
      <c r="C498" s="2452" t="s">
        <v>291</v>
      </c>
      <c r="D498" s="2251"/>
      <c r="E498" s="928">
        <v>-4.954703553402192E-2</v>
      </c>
      <c r="F498" s="866"/>
      <c r="G498" s="866"/>
      <c r="H498" s="2442" t="s">
        <v>264</v>
      </c>
      <c r="I498" s="2251"/>
      <c r="J498" s="929">
        <v>0.34362681792769706</v>
      </c>
      <c r="K498" s="866"/>
      <c r="L498" s="866"/>
      <c r="M498" s="2446" t="s">
        <v>304</v>
      </c>
      <c r="N498" s="2251"/>
      <c r="O498" s="930">
        <v>1.2461769889018579E-2</v>
      </c>
      <c r="P498" s="866"/>
      <c r="Q498" s="866"/>
      <c r="T498" s="235"/>
      <c r="U498" s="235"/>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8"/>
      <c r="BU498" s="238"/>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pans="3:104" s="242" customFormat="1" ht="25.15" customHeight="1" x14ac:dyDescent="0.2">
      <c r="C499" s="2452" t="s">
        <v>281</v>
      </c>
      <c r="D499" s="2251"/>
      <c r="E499" s="928">
        <v>7.4092438741536482E-2</v>
      </c>
      <c r="F499" s="866"/>
      <c r="G499" s="866"/>
      <c r="H499" s="2442" t="s">
        <v>270</v>
      </c>
      <c r="I499" s="2251"/>
      <c r="J499" s="929">
        <v>0.25271906641701419</v>
      </c>
      <c r="K499" s="866"/>
      <c r="L499" s="866"/>
      <c r="M499" s="2447" t="s">
        <v>310</v>
      </c>
      <c r="N499" s="2251"/>
      <c r="O499" s="932">
        <v>8.5557639745663025E-4</v>
      </c>
      <c r="P499" s="866"/>
      <c r="Q499" s="866"/>
      <c r="T499" s="235"/>
      <c r="U499" s="235"/>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8"/>
      <c r="BU499" s="238"/>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pans="3:104" s="242" customFormat="1" ht="25.15" customHeight="1" x14ac:dyDescent="0.2">
      <c r="C500" s="2452" t="s">
        <v>302</v>
      </c>
      <c r="D500" s="2251"/>
      <c r="E500" s="928">
        <v>-5.9382295737911168E-3</v>
      </c>
      <c r="F500" s="866"/>
      <c r="G500" s="866"/>
      <c r="H500" s="2442" t="s">
        <v>300</v>
      </c>
      <c r="I500" s="2251"/>
      <c r="J500" s="929">
        <v>1.4027418140915411E-2</v>
      </c>
      <c r="K500" s="866"/>
      <c r="L500" s="866"/>
      <c r="M500" s="2250"/>
      <c r="N500" s="2251"/>
      <c r="O500" s="882"/>
      <c r="P500" s="866"/>
      <c r="Q500" s="866"/>
      <c r="T500" s="235"/>
      <c r="U500" s="235"/>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8"/>
      <c r="BU500" s="238"/>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pans="3:104" s="242" customFormat="1" ht="25.15" customHeight="1" x14ac:dyDescent="0.2">
      <c r="C501" s="2452" t="s">
        <v>268</v>
      </c>
      <c r="D501" s="2251"/>
      <c r="E501" s="928">
        <v>0.10702135074423035</v>
      </c>
      <c r="F501" s="866"/>
      <c r="G501" s="866"/>
      <c r="H501" s="2442" t="s">
        <v>308</v>
      </c>
      <c r="I501" s="2251"/>
      <c r="J501" s="929">
        <v>4.0502227659741869E-4</v>
      </c>
      <c r="K501" s="866"/>
      <c r="L501" s="866"/>
      <c r="M501" s="2250"/>
      <c r="N501" s="2251"/>
      <c r="O501" s="866"/>
      <c r="P501" s="866"/>
      <c r="Q501" s="866"/>
      <c r="T501" s="235"/>
      <c r="U501" s="235"/>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8"/>
      <c r="BU501" s="238"/>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pans="3:104" s="242" customFormat="1" ht="25.15" customHeight="1" x14ac:dyDescent="0.2">
      <c r="C502" s="2452" t="s">
        <v>279</v>
      </c>
      <c r="D502" s="2251"/>
      <c r="E502" s="928">
        <v>-7.5006754796419578E-2</v>
      </c>
      <c r="F502" s="866"/>
      <c r="G502" s="866"/>
      <c r="H502" s="2442" t="s">
        <v>296</v>
      </c>
      <c r="I502" s="2251"/>
      <c r="J502" s="929">
        <v>2.6503831981482258E-3</v>
      </c>
      <c r="K502" s="866"/>
      <c r="L502" s="866"/>
      <c r="M502" s="2444" t="s">
        <v>242</v>
      </c>
      <c r="N502" s="2251"/>
      <c r="O502" s="2251"/>
      <c r="P502" s="2251"/>
      <c r="Q502" s="2251"/>
      <c r="T502" s="235"/>
      <c r="U502" s="235"/>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8"/>
      <c r="BU502" s="238"/>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pans="3:104" s="242" customFormat="1" ht="25.15" customHeight="1" x14ac:dyDescent="0.2">
      <c r="C503" s="2452" t="s">
        <v>294</v>
      </c>
      <c r="D503" s="2251"/>
      <c r="E503" s="928">
        <v>-3.9639352406401457E-2</v>
      </c>
      <c r="F503" s="866"/>
      <c r="G503" s="866"/>
      <c r="H503" s="2442" t="s">
        <v>301</v>
      </c>
      <c r="I503" s="2251"/>
      <c r="J503" s="929">
        <v>1.2380665063376761E-4</v>
      </c>
      <c r="K503" s="866"/>
      <c r="L503" s="866"/>
      <c r="M503" s="2459" t="s">
        <v>203</v>
      </c>
      <c r="N503" s="2251"/>
      <c r="O503" s="2460" t="s">
        <v>243</v>
      </c>
      <c r="P503" s="2461"/>
      <c r="Q503" s="2462"/>
      <c r="T503" s="235"/>
      <c r="U503" s="235"/>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8"/>
      <c r="BU503" s="238"/>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pans="3:104" s="242" customFormat="1" ht="25.15" customHeight="1" x14ac:dyDescent="0.2">
      <c r="C504" s="2452" t="s">
        <v>295</v>
      </c>
      <c r="D504" s="2251"/>
      <c r="E504" s="928">
        <v>-3.1189356862420397E-2</v>
      </c>
      <c r="F504" s="866"/>
      <c r="G504" s="866"/>
      <c r="H504" s="2442" t="s">
        <v>306</v>
      </c>
      <c r="I504" s="2251"/>
      <c r="J504" s="934">
        <v>5.0587700363385425E-5</v>
      </c>
      <c r="K504" s="866"/>
      <c r="L504" s="866"/>
      <c r="M504" s="2251"/>
      <c r="N504" s="2251"/>
      <c r="O504" s="917" t="s">
        <v>187</v>
      </c>
      <c r="P504" s="918" t="s">
        <v>244</v>
      </c>
      <c r="Q504" s="919" t="s">
        <v>245</v>
      </c>
      <c r="T504" s="235"/>
      <c r="U504" s="235"/>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8"/>
      <c r="BU504" s="238"/>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pans="3:104" s="242" customFormat="1" ht="25.15" customHeight="1" x14ac:dyDescent="0.2">
      <c r="C505" s="2452" t="s">
        <v>280</v>
      </c>
      <c r="D505" s="2251"/>
      <c r="E505" s="928">
        <v>5.7885752309044171E-2</v>
      </c>
      <c r="F505" s="866"/>
      <c r="G505" s="866"/>
      <c r="H505" s="2441" t="s">
        <v>304</v>
      </c>
      <c r="I505" s="2251"/>
      <c r="J505" s="933">
        <v>3.048591072422066E-3</v>
      </c>
      <c r="K505" s="866"/>
      <c r="L505" s="866"/>
      <c r="M505" s="2443" t="s">
        <v>204</v>
      </c>
      <c r="N505" s="2251"/>
      <c r="O505" s="939">
        <v>4.5345438032664322</v>
      </c>
      <c r="P505" s="940">
        <v>9.8577039201444183</v>
      </c>
      <c r="Q505" s="941">
        <v>9.8577039201444183</v>
      </c>
      <c r="T505" s="235"/>
      <c r="U505" s="235"/>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8"/>
      <c r="BU505" s="238"/>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pans="3:104" s="242" customFormat="1" ht="25.15" customHeight="1" x14ac:dyDescent="0.2">
      <c r="C506" s="2452" t="s">
        <v>289</v>
      </c>
      <c r="D506" s="2251"/>
      <c r="E506" s="928">
        <v>-2.898577210453929E-2</v>
      </c>
      <c r="F506" s="866"/>
      <c r="G506" s="866"/>
      <c r="H506" s="2250"/>
      <c r="I506" s="2251"/>
      <c r="J506" s="882"/>
      <c r="K506" s="866"/>
      <c r="L506" s="866"/>
      <c r="M506" s="2250"/>
      <c r="N506" s="2251"/>
      <c r="O506" s="882"/>
      <c r="P506" s="882"/>
      <c r="Q506" s="882"/>
      <c r="T506" s="235"/>
      <c r="U506" s="235"/>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8"/>
      <c r="BU506" s="238"/>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pans="3:104" s="242" customFormat="1" ht="25.15" customHeight="1" x14ac:dyDescent="0.2">
      <c r="C507" s="2452" t="s">
        <v>299</v>
      </c>
      <c r="D507" s="2251"/>
      <c r="E507" s="928">
        <v>-7.218291918393749E-3</v>
      </c>
      <c r="F507" s="866"/>
      <c r="G507" s="866"/>
      <c r="H507" s="2250"/>
      <c r="I507" s="2251"/>
      <c r="J507" s="866"/>
      <c r="K507" s="866"/>
      <c r="L507" s="866"/>
      <c r="M507" s="2250"/>
      <c r="N507" s="2251"/>
      <c r="O507" s="866"/>
      <c r="P507" s="866"/>
      <c r="Q507" s="866"/>
      <c r="T507" s="235"/>
      <c r="U507" s="235"/>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8"/>
      <c r="BU507" s="238"/>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pans="3:104" s="242" customFormat="1" ht="25.15" customHeight="1" x14ac:dyDescent="0.2">
      <c r="C508" s="2452" t="s">
        <v>298</v>
      </c>
      <c r="D508" s="2251"/>
      <c r="E508" s="928">
        <v>6.7915365195608032E-3</v>
      </c>
      <c r="F508" s="866"/>
      <c r="G508" s="866"/>
      <c r="H508" s="2440" t="s">
        <v>242</v>
      </c>
      <c r="I508" s="2251"/>
      <c r="J508" s="2251"/>
      <c r="K508" s="2251"/>
      <c r="L508" s="2251"/>
      <c r="M508" s="2444" t="s">
        <v>246</v>
      </c>
      <c r="N508" s="2251"/>
      <c r="O508" s="2251"/>
      <c r="P508" s="866"/>
      <c r="Q508" s="866"/>
      <c r="T508" s="235"/>
      <c r="U508" s="235"/>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8"/>
      <c r="BU508" s="238"/>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pans="3:104" s="242" customFormat="1" ht="25.15" customHeight="1" x14ac:dyDescent="0.2">
      <c r="C509" s="2452" t="s">
        <v>287</v>
      </c>
      <c r="D509" s="2251"/>
      <c r="E509" s="928">
        <v>-3.1876024312248494E-2</v>
      </c>
      <c r="F509" s="866"/>
      <c r="G509" s="866"/>
      <c r="H509" s="2454" t="s">
        <v>203</v>
      </c>
      <c r="I509" s="2251"/>
      <c r="J509" s="2455" t="s">
        <v>243</v>
      </c>
      <c r="K509" s="2456"/>
      <c r="L509" s="2457"/>
      <c r="M509" s="2250"/>
      <c r="N509" s="2251"/>
      <c r="O509" s="920" t="s">
        <v>203</v>
      </c>
      <c r="P509" s="866"/>
      <c r="Q509" s="866"/>
      <c r="T509" s="235"/>
      <c r="U509" s="235"/>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8"/>
      <c r="BU509" s="238"/>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pans="3:104" s="242" customFormat="1" ht="25.15" customHeight="1" x14ac:dyDescent="0.2">
      <c r="C510" s="2452" t="s">
        <v>297</v>
      </c>
      <c r="D510" s="2251"/>
      <c r="E510" s="928">
        <v>9.8158367249895594E-3</v>
      </c>
      <c r="F510" s="866"/>
      <c r="G510" s="866"/>
      <c r="H510" s="2251"/>
      <c r="I510" s="2251"/>
      <c r="J510" s="921" t="s">
        <v>187</v>
      </c>
      <c r="K510" s="922" t="s">
        <v>244</v>
      </c>
      <c r="L510" s="923" t="s">
        <v>245</v>
      </c>
      <c r="M510" s="2251"/>
      <c r="N510" s="2251"/>
      <c r="O510" s="942" t="s">
        <v>204</v>
      </c>
      <c r="P510" s="866"/>
      <c r="Q510" s="866"/>
      <c r="T510" s="235"/>
      <c r="U510" s="235"/>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8"/>
      <c r="BU510" s="238"/>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pans="3:104" s="242" customFormat="1" ht="25.15" customHeight="1" x14ac:dyDescent="0.2">
      <c r="C511" s="2452" t="s">
        <v>286</v>
      </c>
      <c r="D511" s="2251"/>
      <c r="E511" s="928">
        <v>6.4654109287592854E-2</v>
      </c>
      <c r="F511" s="866"/>
      <c r="G511" s="866"/>
      <c r="H511" s="2439" t="s">
        <v>204</v>
      </c>
      <c r="I511" s="2251"/>
      <c r="J511" s="943">
        <v>5.0239561209795136</v>
      </c>
      <c r="K511" s="944">
        <v>10.252971675468395</v>
      </c>
      <c r="L511" s="945">
        <v>10.252971675468395</v>
      </c>
      <c r="M511" s="2458" t="s">
        <v>224</v>
      </c>
      <c r="N511" s="2251"/>
      <c r="O511" s="927">
        <v>-3.5307374521771864E-2</v>
      </c>
      <c r="P511" s="866"/>
      <c r="Q511" s="866"/>
      <c r="T511" s="235"/>
      <c r="U511" s="235"/>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8"/>
      <c r="BU511" s="238"/>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pans="3:104" s="242" customFormat="1" ht="25.15" customHeight="1" x14ac:dyDescent="0.2">
      <c r="C512" s="2452" t="s">
        <v>276</v>
      </c>
      <c r="D512" s="2251"/>
      <c r="E512" s="928">
        <v>5.5507839166939833E-2</v>
      </c>
      <c r="F512" s="866"/>
      <c r="G512" s="866"/>
      <c r="H512" s="2250"/>
      <c r="I512" s="2251"/>
      <c r="J512" s="882"/>
      <c r="K512" s="882"/>
      <c r="L512" s="882"/>
      <c r="M512" s="2446" t="s">
        <v>277</v>
      </c>
      <c r="N512" s="2251"/>
      <c r="O512" s="930">
        <v>7.6332954426888491E-2</v>
      </c>
      <c r="P512" s="866"/>
      <c r="Q512" s="866"/>
      <c r="T512" s="235"/>
      <c r="U512" s="235"/>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8"/>
      <c r="BU512" s="238"/>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pans="3:104" s="242" customFormat="1" ht="25.15" customHeight="1" x14ac:dyDescent="0.2">
      <c r="C513" s="2452" t="s">
        <v>266</v>
      </c>
      <c r="D513" s="2251"/>
      <c r="E513" s="928">
        <v>0.10327443292515953</v>
      </c>
      <c r="F513" s="866"/>
      <c r="G513" s="866"/>
      <c r="H513" s="2250"/>
      <c r="I513" s="2251"/>
      <c r="J513" s="866"/>
      <c r="K513" s="866"/>
      <c r="L513" s="866"/>
      <c r="M513" s="2446" t="s">
        <v>269</v>
      </c>
      <c r="N513" s="2251"/>
      <c r="O513" s="930">
        <v>-0.10897133742008876</v>
      </c>
      <c r="P513" s="866"/>
      <c r="Q513" s="866"/>
      <c r="T513" s="235"/>
      <c r="U513" s="235"/>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8"/>
      <c r="BU513" s="238"/>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pans="3:104" s="242" customFormat="1" ht="25.15" customHeight="1" x14ac:dyDescent="0.2">
      <c r="C514" s="2452" t="s">
        <v>283</v>
      </c>
      <c r="D514" s="2251"/>
      <c r="E514" s="928">
        <v>5.9005287605704233E-2</v>
      </c>
      <c r="F514" s="866"/>
      <c r="G514" s="866"/>
      <c r="H514" s="2440" t="s">
        <v>246</v>
      </c>
      <c r="I514" s="2251"/>
      <c r="J514" s="2251"/>
      <c r="K514" s="866"/>
      <c r="L514" s="866"/>
      <c r="M514" s="2446" t="s">
        <v>292</v>
      </c>
      <c r="N514" s="2251"/>
      <c r="O514" s="930">
        <v>-1.6079034960318438E-2</v>
      </c>
      <c r="P514" s="866"/>
      <c r="Q514" s="866"/>
      <c r="T514" s="235"/>
      <c r="U514" s="235"/>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8"/>
      <c r="BU514" s="238"/>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pans="3:104" s="242" customFormat="1" ht="25.15" customHeight="1" x14ac:dyDescent="0.2">
      <c r="C515" s="2452" t="s">
        <v>285</v>
      </c>
      <c r="D515" s="2251"/>
      <c r="E515" s="928">
        <v>6.3588008851943198E-2</v>
      </c>
      <c r="F515" s="866"/>
      <c r="G515" s="866"/>
      <c r="H515" s="2250"/>
      <c r="I515" s="2251"/>
      <c r="J515" s="924" t="s">
        <v>203</v>
      </c>
      <c r="K515" s="866"/>
      <c r="L515" s="866"/>
      <c r="M515" s="2446" t="s">
        <v>290</v>
      </c>
      <c r="N515" s="2251"/>
      <c r="O515" s="930">
        <v>-5.0596395947038922E-2</v>
      </c>
      <c r="P515" s="866"/>
      <c r="Q515" s="866"/>
      <c r="T515" s="235"/>
      <c r="U515" s="235"/>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8"/>
      <c r="BU515" s="238"/>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pans="3:104" s="242" customFormat="1" ht="25.15" customHeight="1" x14ac:dyDescent="0.2">
      <c r="C516" s="2452" t="s">
        <v>284</v>
      </c>
      <c r="D516" s="2251"/>
      <c r="E516" s="928">
        <v>6.8384233816092752E-2</v>
      </c>
      <c r="F516" s="866"/>
      <c r="G516" s="866"/>
      <c r="H516" s="2251"/>
      <c r="I516" s="2251"/>
      <c r="J516" s="946" t="s">
        <v>204</v>
      </c>
      <c r="K516" s="866"/>
      <c r="L516" s="866"/>
      <c r="M516" s="2446" t="s">
        <v>291</v>
      </c>
      <c r="N516" s="2251"/>
      <c r="O516" s="930">
        <v>-4.3712400283156178E-2</v>
      </c>
      <c r="P516" s="866"/>
      <c r="Q516" s="866"/>
      <c r="T516" s="235"/>
      <c r="U516" s="235"/>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8"/>
      <c r="BU516" s="238"/>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pans="3:104" s="242" customFormat="1" ht="25.15" customHeight="1" x14ac:dyDescent="0.2">
      <c r="C517" s="2452" t="s">
        <v>274</v>
      </c>
      <c r="D517" s="2251"/>
      <c r="E517" s="928">
        <v>8.4140097640084732E-2</v>
      </c>
      <c r="F517" s="866"/>
      <c r="G517" s="866"/>
      <c r="H517" s="2453" t="s">
        <v>224</v>
      </c>
      <c r="I517" s="2251"/>
      <c r="J517" s="926">
        <v>-5.4140134718595245E-2</v>
      </c>
      <c r="K517" s="866"/>
      <c r="L517" s="866"/>
      <c r="M517" s="2446" t="s">
        <v>281</v>
      </c>
      <c r="N517" s="2251"/>
      <c r="O517" s="930">
        <v>7.1563289522027604E-2</v>
      </c>
      <c r="P517" s="866"/>
      <c r="Q517" s="866"/>
      <c r="T517" s="235"/>
      <c r="U517" s="235"/>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8"/>
      <c r="BU517" s="238"/>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pans="3:104" s="242" customFormat="1" ht="25.15" customHeight="1" x14ac:dyDescent="0.2">
      <c r="C518" s="2452" t="s">
        <v>278</v>
      </c>
      <c r="D518" s="2251"/>
      <c r="E518" s="928">
        <v>7.6040814957721567E-2</v>
      </c>
      <c r="F518" s="866"/>
      <c r="G518" s="866"/>
      <c r="H518" s="2442" t="s">
        <v>277</v>
      </c>
      <c r="I518" s="2251"/>
      <c r="J518" s="929">
        <v>7.4146589370819221E-2</v>
      </c>
      <c r="K518" s="866"/>
      <c r="L518" s="866"/>
      <c r="M518" s="2446" t="s">
        <v>305</v>
      </c>
      <c r="N518" s="2251"/>
      <c r="O518" s="930">
        <v>-2.6009010905872754E-2</v>
      </c>
      <c r="P518" s="866"/>
      <c r="Q518" s="866"/>
      <c r="T518" s="235"/>
      <c r="U518" s="235"/>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8"/>
      <c r="BU518" s="238"/>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pans="3:104" s="242" customFormat="1" ht="25.15" customHeight="1" x14ac:dyDescent="0.2">
      <c r="C519" s="2452" t="s">
        <v>282</v>
      </c>
      <c r="D519" s="2251"/>
      <c r="E519" s="928">
        <v>7.1748150282942014E-2</v>
      </c>
      <c r="F519" s="866"/>
      <c r="G519" s="866"/>
      <c r="H519" s="2442" t="s">
        <v>269</v>
      </c>
      <c r="I519" s="2251"/>
      <c r="J519" s="929">
        <v>-5.8181627409058682E-2</v>
      </c>
      <c r="K519" s="866"/>
      <c r="L519" s="866"/>
      <c r="M519" s="2446" t="s">
        <v>302</v>
      </c>
      <c r="N519" s="2251"/>
      <c r="O519" s="930">
        <v>-1.8284889380096279E-2</v>
      </c>
      <c r="P519" s="866"/>
      <c r="Q519" s="866"/>
      <c r="T519" s="235"/>
      <c r="U519" s="235"/>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8"/>
      <c r="BU519" s="238"/>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pans="3:104" s="242" customFormat="1" ht="25.15" customHeight="1" x14ac:dyDescent="0.2">
      <c r="C520" s="2452" t="s">
        <v>272</v>
      </c>
      <c r="D520" s="2251"/>
      <c r="E520" s="928">
        <v>6.2320405107439324E-2</v>
      </c>
      <c r="F520" s="866"/>
      <c r="G520" s="866"/>
      <c r="H520" s="2442" t="s">
        <v>307</v>
      </c>
      <c r="I520" s="2251"/>
      <c r="J520" s="929">
        <v>6.1660280699152373E-3</v>
      </c>
      <c r="K520" s="866"/>
      <c r="L520" s="866"/>
      <c r="M520" s="2446" t="s">
        <v>268</v>
      </c>
      <c r="N520" s="2251"/>
      <c r="O520" s="930">
        <v>7.9317423725176583E-2</v>
      </c>
      <c r="P520" s="866"/>
      <c r="Q520" s="866"/>
      <c r="T520" s="235"/>
      <c r="U520" s="235"/>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8"/>
      <c r="BU520" s="238"/>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pans="3:104" s="242" customFormat="1" ht="25.15" customHeight="1" x14ac:dyDescent="0.2">
      <c r="C521" s="2452" t="s">
        <v>262</v>
      </c>
      <c r="D521" s="2251"/>
      <c r="E521" s="928">
        <v>0.13754348137121192</v>
      </c>
      <c r="F521" s="866"/>
      <c r="G521" s="866"/>
      <c r="H521" s="2442" t="s">
        <v>292</v>
      </c>
      <c r="I521" s="2251"/>
      <c r="J521" s="929">
        <v>-4.7029247563357947E-2</v>
      </c>
      <c r="K521" s="866"/>
      <c r="L521" s="866"/>
      <c r="M521" s="2446" t="s">
        <v>279</v>
      </c>
      <c r="N521" s="2251"/>
      <c r="O521" s="930">
        <v>-4.9797124713814797E-2</v>
      </c>
      <c r="P521" s="866"/>
      <c r="Q521" s="866"/>
      <c r="T521" s="235"/>
      <c r="U521" s="235"/>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8"/>
      <c r="BU521" s="238"/>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pans="3:104" s="242" customFormat="1" ht="25.15" customHeight="1" x14ac:dyDescent="0.2">
      <c r="C522" s="2452" t="s">
        <v>275</v>
      </c>
      <c r="D522" s="2251"/>
      <c r="E522" s="928">
        <v>6.6848273768504635E-2</v>
      </c>
      <c r="F522" s="866"/>
      <c r="G522" s="866"/>
      <c r="H522" s="2442" t="s">
        <v>290</v>
      </c>
      <c r="I522" s="2251"/>
      <c r="J522" s="929">
        <v>-5.4078751711337733E-2</v>
      </c>
      <c r="K522" s="866"/>
      <c r="L522" s="866"/>
      <c r="M522" s="2446" t="s">
        <v>294</v>
      </c>
      <c r="N522" s="2251"/>
      <c r="O522" s="930">
        <v>-2.4051931647071353E-2</v>
      </c>
      <c r="P522" s="866"/>
      <c r="Q522" s="866"/>
      <c r="T522" s="235"/>
      <c r="U522" s="235"/>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8"/>
      <c r="BU522" s="238"/>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pans="3:104" s="242" customFormat="1" ht="25.15" customHeight="1" x14ac:dyDescent="0.2">
      <c r="C523" s="2452" t="s">
        <v>271</v>
      </c>
      <c r="D523" s="2251"/>
      <c r="E523" s="928">
        <v>9.7697087587330839E-2</v>
      </c>
      <c r="F523" s="866"/>
      <c r="G523" s="866"/>
      <c r="H523" s="2442" t="s">
        <v>309</v>
      </c>
      <c r="I523" s="2251"/>
      <c r="J523" s="929">
        <v>-2.885334911132585E-3</v>
      </c>
      <c r="K523" s="866"/>
      <c r="L523" s="866"/>
      <c r="M523" s="2446" t="s">
        <v>295</v>
      </c>
      <c r="N523" s="2251"/>
      <c r="O523" s="930">
        <v>-2.7168033657737622E-2</v>
      </c>
      <c r="P523" s="866"/>
      <c r="Q523" s="866"/>
      <c r="T523" s="235"/>
      <c r="U523" s="235"/>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8"/>
      <c r="BU523" s="238"/>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pans="3:104" s="242" customFormat="1" ht="25.15" customHeight="1" x14ac:dyDescent="0.2">
      <c r="C524" s="2452" t="s">
        <v>273</v>
      </c>
      <c r="D524" s="2251"/>
      <c r="E524" s="928">
        <v>8.443006962955743E-2</v>
      </c>
      <c r="F524" s="866"/>
      <c r="G524" s="866"/>
      <c r="H524" s="2442" t="s">
        <v>291</v>
      </c>
      <c r="I524" s="2251"/>
      <c r="J524" s="929">
        <v>-3.5317722347495008E-2</v>
      </c>
      <c r="K524" s="866"/>
      <c r="L524" s="866"/>
      <c r="M524" s="2446" t="s">
        <v>280</v>
      </c>
      <c r="N524" s="2251"/>
      <c r="O524" s="930">
        <v>8.3490967214694178E-2</v>
      </c>
      <c r="P524" s="866"/>
      <c r="Q524" s="866"/>
      <c r="T524" s="235"/>
      <c r="U524" s="235"/>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8"/>
      <c r="BU524" s="238"/>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pans="3:104" s="242" customFormat="1" ht="25.15" customHeight="1" x14ac:dyDescent="0.2">
      <c r="C525" s="2452" t="s">
        <v>263</v>
      </c>
      <c r="D525" s="2251"/>
      <c r="E525" s="928">
        <v>0.12398336449965333</v>
      </c>
      <c r="F525" s="866"/>
      <c r="G525" s="866"/>
      <c r="H525" s="2442" t="s">
        <v>281</v>
      </c>
      <c r="I525" s="2251"/>
      <c r="J525" s="929">
        <v>6.2625246556864189E-2</v>
      </c>
      <c r="K525" s="866"/>
      <c r="L525" s="866"/>
      <c r="M525" s="2446" t="s">
        <v>288</v>
      </c>
      <c r="N525" s="2251"/>
      <c r="O525" s="930">
        <v>-5.9574724611199385E-2</v>
      </c>
      <c r="P525" s="866"/>
      <c r="Q525" s="866"/>
      <c r="T525" s="235"/>
      <c r="U525" s="235"/>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8"/>
      <c r="BU525" s="238"/>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pans="3:104" s="242" customFormat="1" ht="25.15" customHeight="1" x14ac:dyDescent="0.2">
      <c r="C526" s="2452" t="s">
        <v>267</v>
      </c>
      <c r="D526" s="2251"/>
      <c r="E526" s="928">
        <v>0.10942482292608433</v>
      </c>
      <c r="F526" s="866"/>
      <c r="G526" s="866"/>
      <c r="H526" s="2442" t="s">
        <v>305</v>
      </c>
      <c r="I526" s="2251"/>
      <c r="J526" s="929">
        <v>-5.3738574972735087E-4</v>
      </c>
      <c r="K526" s="866"/>
      <c r="L526" s="866"/>
      <c r="M526" s="2446" t="s">
        <v>289</v>
      </c>
      <c r="N526" s="2251"/>
      <c r="O526" s="930">
        <v>-5.4605917242898358E-2</v>
      </c>
      <c r="P526" s="866"/>
      <c r="Q526" s="866"/>
      <c r="T526" s="235"/>
      <c r="U526" s="235"/>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8"/>
      <c r="BU526" s="238"/>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pans="3:104" s="242" customFormat="1" ht="25.15" customHeight="1" x14ac:dyDescent="0.2">
      <c r="C527" s="2452" t="s">
        <v>265</v>
      </c>
      <c r="D527" s="2251"/>
      <c r="E527" s="928">
        <v>0.11535836824413032</v>
      </c>
      <c r="F527" s="866"/>
      <c r="G527" s="866"/>
      <c r="H527" s="2442" t="s">
        <v>302</v>
      </c>
      <c r="I527" s="2251"/>
      <c r="J527" s="929">
        <v>-5.8743394122987387E-3</v>
      </c>
      <c r="K527" s="866"/>
      <c r="L527" s="866"/>
      <c r="M527" s="2446" t="s">
        <v>293</v>
      </c>
      <c r="N527" s="2251"/>
      <c r="O527" s="930">
        <v>4.769832911685995E-2</v>
      </c>
      <c r="P527" s="866"/>
      <c r="Q527" s="866"/>
      <c r="T527" s="235"/>
      <c r="U527" s="235"/>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8"/>
      <c r="BU527" s="238"/>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pans="3:104" s="242" customFormat="1" ht="25.15" customHeight="1" x14ac:dyDescent="0.2">
      <c r="C528" s="2452" t="s">
        <v>264</v>
      </c>
      <c r="D528" s="2251"/>
      <c r="E528" s="928">
        <v>0.11987796895004005</v>
      </c>
      <c r="F528" s="866"/>
      <c r="G528" s="866"/>
      <c r="H528" s="2442" t="s">
        <v>268</v>
      </c>
      <c r="I528" s="2251"/>
      <c r="J528" s="929">
        <v>0.10867280042190502</v>
      </c>
      <c r="K528" s="866"/>
      <c r="L528" s="866"/>
      <c r="M528" s="2446" t="s">
        <v>299</v>
      </c>
      <c r="N528" s="2251"/>
      <c r="O528" s="930">
        <v>-2.6486344175666244E-2</v>
      </c>
      <c r="P528" s="866"/>
      <c r="Q528" s="866"/>
      <c r="T528" s="235"/>
      <c r="U528" s="235"/>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8"/>
      <c r="BU528" s="238"/>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pans="3:104" s="242" customFormat="1" ht="25.15" customHeight="1" x14ac:dyDescent="0.2">
      <c r="C529" s="2451" t="s">
        <v>270</v>
      </c>
      <c r="D529" s="2251"/>
      <c r="E529" s="931">
        <v>0.10332226384310161</v>
      </c>
      <c r="F529" s="866"/>
      <c r="G529" s="866"/>
      <c r="H529" s="2442" t="s">
        <v>279</v>
      </c>
      <c r="I529" s="2251"/>
      <c r="J529" s="929">
        <v>-7.4848198361481558E-2</v>
      </c>
      <c r="K529" s="866"/>
      <c r="L529" s="866"/>
      <c r="M529" s="2446" t="s">
        <v>298</v>
      </c>
      <c r="N529" s="2251"/>
      <c r="O529" s="930">
        <v>3.3280050747737468E-2</v>
      </c>
      <c r="P529" s="866"/>
      <c r="Q529" s="866"/>
      <c r="T529" s="235"/>
      <c r="U529" s="235"/>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8"/>
      <c r="BU529" s="238"/>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pans="3:104" s="242" customFormat="1" ht="25.15" customHeight="1" x14ac:dyDescent="0.2">
      <c r="C530" s="2250"/>
      <c r="D530" s="2251"/>
      <c r="E530" s="882"/>
      <c r="F530" s="866"/>
      <c r="G530" s="866"/>
      <c r="H530" s="2442" t="s">
        <v>294</v>
      </c>
      <c r="I530" s="2251"/>
      <c r="J530" s="929">
        <v>-4.609987558385549E-2</v>
      </c>
      <c r="K530" s="866"/>
      <c r="L530" s="866"/>
      <c r="M530" s="2446" t="s">
        <v>287</v>
      </c>
      <c r="N530" s="2251"/>
      <c r="O530" s="930">
        <v>-6.3560013071416677E-2</v>
      </c>
      <c r="P530" s="866"/>
      <c r="Q530" s="866"/>
      <c r="T530" s="235"/>
      <c r="U530" s="235"/>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8"/>
      <c r="BU530" s="238"/>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pans="3:104" s="242" customFormat="1" ht="25.15" customHeight="1" x14ac:dyDescent="0.2">
      <c r="C531" s="2250"/>
      <c r="D531" s="2251"/>
      <c r="E531" s="866"/>
      <c r="F531" s="866"/>
      <c r="G531" s="866"/>
      <c r="H531" s="2442" t="s">
        <v>295</v>
      </c>
      <c r="I531" s="2251"/>
      <c r="J531" s="929">
        <v>-2.9295149805756208E-2</v>
      </c>
      <c r="K531" s="866"/>
      <c r="L531" s="866"/>
      <c r="M531" s="2446" t="s">
        <v>286</v>
      </c>
      <c r="N531" s="2251"/>
      <c r="O531" s="930">
        <v>4.5479831123432631E-2</v>
      </c>
      <c r="P531" s="866"/>
      <c r="Q531" s="866"/>
      <c r="T531" s="235"/>
      <c r="U531" s="235"/>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8"/>
      <c r="BU531" s="238"/>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pans="3:104" s="242" customFormat="1" ht="25.15" customHeight="1" x14ac:dyDescent="0.2">
      <c r="C532" s="2450" t="s">
        <v>247</v>
      </c>
      <c r="D532" s="2251"/>
      <c r="E532" s="2251"/>
      <c r="F532" s="866"/>
      <c r="G532" s="866"/>
      <c r="H532" s="2442" t="s">
        <v>280</v>
      </c>
      <c r="I532" s="2251"/>
      <c r="J532" s="929">
        <v>6.0619799051959126E-2</v>
      </c>
      <c r="K532" s="866"/>
      <c r="L532" s="866"/>
      <c r="M532" s="2446" t="s">
        <v>276</v>
      </c>
      <c r="N532" s="2251"/>
      <c r="O532" s="930">
        <v>8.9432264328739866E-2</v>
      </c>
      <c r="P532" s="866"/>
      <c r="Q532" s="866"/>
      <c r="T532" s="235"/>
      <c r="U532" s="235"/>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8"/>
      <c r="BU532" s="238"/>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pans="3:104" s="242" customFormat="1" ht="25.15" customHeight="1" x14ac:dyDescent="0.2">
      <c r="C533" s="2448" t="s">
        <v>203</v>
      </c>
      <c r="D533" s="2251"/>
      <c r="E533" s="947" t="s">
        <v>204</v>
      </c>
      <c r="F533" s="866"/>
      <c r="G533" s="866"/>
      <c r="H533" s="2442" t="s">
        <v>288</v>
      </c>
      <c r="I533" s="2251"/>
      <c r="J533" s="929">
        <v>-4.3148835276245183E-2</v>
      </c>
      <c r="K533" s="866"/>
      <c r="L533" s="866"/>
      <c r="M533" s="2446" t="s">
        <v>266</v>
      </c>
      <c r="N533" s="2251"/>
      <c r="O533" s="930">
        <v>0.10996737204879314</v>
      </c>
      <c r="P533" s="866"/>
      <c r="Q533" s="866"/>
      <c r="T533" s="235"/>
      <c r="U533" s="235"/>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8"/>
      <c r="BU533" s="238"/>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pans="3:104" s="242" customFormat="1" ht="25.15" customHeight="1" x14ac:dyDescent="0.2">
      <c r="C534" s="2449" t="s">
        <v>204</v>
      </c>
      <c r="D534" s="2251"/>
      <c r="E534" s="948">
        <v>0.99999999999999967</v>
      </c>
      <c r="F534" s="866"/>
      <c r="G534" s="866"/>
      <c r="H534" s="2442" t="s">
        <v>303</v>
      </c>
      <c r="I534" s="2251"/>
      <c r="J534" s="929">
        <v>-2.0120656446974E-2</v>
      </c>
      <c r="K534" s="866"/>
      <c r="L534" s="866"/>
      <c r="M534" s="2446" t="s">
        <v>283</v>
      </c>
      <c r="N534" s="2251"/>
      <c r="O534" s="930">
        <v>8.1132766973445208E-2</v>
      </c>
      <c r="P534" s="866"/>
      <c r="Q534" s="866"/>
      <c r="T534" s="235"/>
      <c r="U534" s="235"/>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8"/>
      <c r="BU534" s="238"/>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pans="3:104" s="242" customFormat="1" ht="25.15" customHeight="1" x14ac:dyDescent="0.2">
      <c r="C535" s="2250"/>
      <c r="D535" s="2251"/>
      <c r="E535" s="882"/>
      <c r="F535" s="866"/>
      <c r="G535" s="866"/>
      <c r="H535" s="2442" t="s">
        <v>289</v>
      </c>
      <c r="I535" s="2251"/>
      <c r="J535" s="929">
        <v>-2.367541608494933E-2</v>
      </c>
      <c r="K535" s="866"/>
      <c r="L535" s="866"/>
      <c r="M535" s="2446" t="s">
        <v>285</v>
      </c>
      <c r="N535" s="2251"/>
      <c r="O535" s="930">
        <v>4.751692575372591E-2</v>
      </c>
      <c r="P535" s="866"/>
      <c r="Q535" s="866"/>
      <c r="T535" s="235"/>
      <c r="U535" s="235"/>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8"/>
      <c r="BU535" s="238"/>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pans="3:104" s="242" customFormat="1" ht="25.15" customHeight="1" x14ac:dyDescent="0.2">
      <c r="C536" s="2250"/>
      <c r="D536" s="2251"/>
      <c r="E536" s="866"/>
      <c r="F536" s="866"/>
      <c r="G536" s="866"/>
      <c r="H536" s="2442" t="s">
        <v>293</v>
      </c>
      <c r="I536" s="2251"/>
      <c r="J536" s="929">
        <v>3.9858443634282779E-2</v>
      </c>
      <c r="K536" s="866"/>
      <c r="L536" s="866"/>
      <c r="M536" s="2446" t="s">
        <v>284</v>
      </c>
      <c r="N536" s="2251"/>
      <c r="O536" s="930">
        <v>5.9893955440045644E-2</v>
      </c>
      <c r="P536" s="866"/>
      <c r="Q536" s="866"/>
      <c r="T536" s="235"/>
      <c r="U536" s="235"/>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8"/>
      <c r="BU536" s="238"/>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pans="3:104" s="242" customFormat="1" ht="25.15" customHeight="1" x14ac:dyDescent="0.2">
      <c r="C537" s="2250"/>
      <c r="D537" s="2251"/>
      <c r="E537" s="866"/>
      <c r="F537" s="866"/>
      <c r="G537" s="866"/>
      <c r="H537" s="2442" t="s">
        <v>299</v>
      </c>
      <c r="I537" s="2251"/>
      <c r="J537" s="929">
        <v>-1.1659855948696683E-3</v>
      </c>
      <c r="K537" s="866"/>
      <c r="L537" s="866"/>
      <c r="M537" s="2446" t="s">
        <v>274</v>
      </c>
      <c r="N537" s="2251"/>
      <c r="O537" s="930">
        <v>7.9039476890654381E-2</v>
      </c>
      <c r="P537" s="866"/>
      <c r="Q537" s="866"/>
      <c r="T537" s="235"/>
      <c r="U537" s="235"/>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8"/>
      <c r="BU537" s="238"/>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pans="3:104" s="242" customFormat="1" ht="25.15" customHeight="1" x14ac:dyDescent="0.2">
      <c r="C538" s="2250"/>
      <c r="D538" s="2251"/>
      <c r="E538" s="866"/>
      <c r="F538" s="866"/>
      <c r="G538" s="866"/>
      <c r="H538" s="2442" t="s">
        <v>298</v>
      </c>
      <c r="I538" s="2251"/>
      <c r="J538" s="929">
        <v>-2.302482738375819E-3</v>
      </c>
      <c r="K538" s="866"/>
      <c r="L538" s="866"/>
      <c r="M538" s="2446" t="s">
        <v>278</v>
      </c>
      <c r="N538" s="2251"/>
      <c r="O538" s="930">
        <v>5.6416045924250466E-2</v>
      </c>
      <c r="P538" s="866"/>
      <c r="Q538" s="866"/>
      <c r="T538" s="235"/>
      <c r="U538" s="235"/>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8"/>
      <c r="BU538" s="238"/>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pans="3:104" s="242" customFormat="1" ht="25.15" customHeight="1" x14ac:dyDescent="0.2">
      <c r="C539" s="2250"/>
      <c r="D539" s="2251"/>
      <c r="E539" s="866"/>
      <c r="F539" s="866"/>
      <c r="G539" s="866"/>
      <c r="H539" s="2442" t="s">
        <v>287</v>
      </c>
      <c r="I539" s="2251"/>
      <c r="J539" s="929">
        <v>-2.4829491599088618E-2</v>
      </c>
      <c r="K539" s="866"/>
      <c r="L539" s="866"/>
      <c r="M539" s="2446" t="s">
        <v>282</v>
      </c>
      <c r="N539" s="2251"/>
      <c r="O539" s="930">
        <v>5.894992695400559E-2</v>
      </c>
      <c r="P539" s="866"/>
      <c r="Q539" s="866"/>
      <c r="T539" s="235"/>
      <c r="U539" s="235"/>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8"/>
      <c r="BU539" s="238"/>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pans="3:104" s="242" customFormat="1" ht="25.15" customHeight="1" x14ac:dyDescent="0.2">
      <c r="C540" s="2250"/>
      <c r="D540" s="2251"/>
      <c r="E540" s="866"/>
      <c r="F540" s="866"/>
      <c r="G540" s="866"/>
      <c r="H540" s="2442" t="s">
        <v>297</v>
      </c>
      <c r="I540" s="2251"/>
      <c r="J540" s="929">
        <v>1.0842975536421162E-2</v>
      </c>
      <c r="K540" s="866"/>
      <c r="L540" s="866"/>
      <c r="M540" s="2446" t="s">
        <v>272</v>
      </c>
      <c r="N540" s="2251"/>
      <c r="O540" s="930">
        <v>9.7056643092355455E-2</v>
      </c>
      <c r="P540" s="866"/>
      <c r="Q540" s="866"/>
      <c r="T540" s="235"/>
      <c r="U540" s="235"/>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8"/>
      <c r="BU540" s="238"/>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pans="3:104" s="242" customFormat="1" ht="25.15" customHeight="1" x14ac:dyDescent="0.2">
      <c r="C541" s="2250"/>
      <c r="D541" s="2251"/>
      <c r="E541" s="866"/>
      <c r="F541" s="866"/>
      <c r="G541" s="866"/>
      <c r="H541" s="2442" t="s">
        <v>286</v>
      </c>
      <c r="I541" s="2251"/>
      <c r="J541" s="929">
        <v>6.211436292518966E-2</v>
      </c>
      <c r="K541" s="866"/>
      <c r="L541" s="866"/>
      <c r="M541" s="2446" t="s">
        <v>262</v>
      </c>
      <c r="N541" s="2251"/>
      <c r="O541" s="930">
        <v>0.12656389350812444</v>
      </c>
      <c r="P541" s="866"/>
      <c r="Q541" s="866"/>
      <c r="T541" s="235"/>
      <c r="U541" s="235"/>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8"/>
      <c r="BU541" s="238"/>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pans="3:104" s="242" customFormat="1" ht="25.15" customHeight="1" x14ac:dyDescent="0.2">
      <c r="C542" s="2250"/>
      <c r="D542" s="2251"/>
      <c r="E542" s="866"/>
      <c r="F542" s="866"/>
      <c r="G542" s="866"/>
      <c r="H542" s="2442" t="s">
        <v>276</v>
      </c>
      <c r="I542" s="2251"/>
      <c r="J542" s="929">
        <v>4.931793247232568E-2</v>
      </c>
      <c r="K542" s="866"/>
      <c r="L542" s="866"/>
      <c r="M542" s="2446" t="s">
        <v>275</v>
      </c>
      <c r="N542" s="2251"/>
      <c r="O542" s="930">
        <v>9.650369832957359E-2</v>
      </c>
      <c r="P542" s="866"/>
      <c r="Q542" s="866"/>
      <c r="T542" s="235"/>
      <c r="U542" s="235"/>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8"/>
      <c r="BU542" s="238"/>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pans="3:104" s="242" customFormat="1" ht="25.15" customHeight="1" x14ac:dyDescent="0.2">
      <c r="C543" s="2250"/>
      <c r="D543" s="2251"/>
      <c r="E543" s="866"/>
      <c r="F543" s="866"/>
      <c r="G543" s="866"/>
      <c r="H543" s="2442" t="s">
        <v>266</v>
      </c>
      <c r="I543" s="2251"/>
      <c r="J543" s="929">
        <v>9.8850530539143042E-2</v>
      </c>
      <c r="K543" s="866"/>
      <c r="L543" s="866"/>
      <c r="M543" s="2446" t="s">
        <v>271</v>
      </c>
      <c r="N543" s="2251"/>
      <c r="O543" s="930">
        <v>8.6287026599888045E-2</v>
      </c>
      <c r="P543" s="866"/>
      <c r="Q543" s="866"/>
      <c r="T543" s="235"/>
      <c r="U543" s="235"/>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8"/>
      <c r="BU543" s="238"/>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pans="3:104" s="242" customFormat="1" ht="25.15" customHeight="1" x14ac:dyDescent="0.2">
      <c r="C544" s="2250"/>
      <c r="D544" s="2251"/>
      <c r="E544" s="866"/>
      <c r="F544" s="866"/>
      <c r="G544" s="866"/>
      <c r="H544" s="2442" t="s">
        <v>283</v>
      </c>
      <c r="I544" s="2251"/>
      <c r="J544" s="929">
        <v>5.5454590206177198E-2</v>
      </c>
      <c r="K544" s="866"/>
      <c r="L544" s="866"/>
      <c r="M544" s="2446" t="s">
        <v>273</v>
      </c>
      <c r="N544" s="2251"/>
      <c r="O544" s="930">
        <v>8.7620232003479487E-2</v>
      </c>
      <c r="P544" s="866"/>
      <c r="Q544" s="866"/>
      <c r="T544" s="235"/>
      <c r="U544" s="235"/>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8"/>
      <c r="BU544" s="238"/>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pans="3:104" s="242" customFormat="1" ht="25.15" customHeight="1" x14ac:dyDescent="0.2">
      <c r="C545" s="2250"/>
      <c r="D545" s="2251"/>
      <c r="E545" s="866"/>
      <c r="F545" s="866"/>
      <c r="G545" s="866"/>
      <c r="H545" s="2442" t="s">
        <v>285</v>
      </c>
      <c r="I545" s="2251"/>
      <c r="J545" s="929">
        <v>6.711058926666863E-2</v>
      </c>
      <c r="K545" s="866"/>
      <c r="L545" s="866"/>
      <c r="M545" s="2446" t="s">
        <v>263</v>
      </c>
      <c r="N545" s="2251"/>
      <c r="O545" s="930">
        <v>0.119427425058435</v>
      </c>
      <c r="P545" s="866"/>
      <c r="Q545" s="866"/>
      <c r="T545" s="235"/>
      <c r="U545" s="235"/>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8"/>
      <c r="BU545" s="238"/>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pans="3:104" s="242" customFormat="1" ht="25.15" customHeight="1" x14ac:dyDescent="0.2">
      <c r="C546" s="2250"/>
      <c r="D546" s="2251"/>
      <c r="E546" s="866"/>
      <c r="F546" s="866"/>
      <c r="G546" s="866"/>
      <c r="H546" s="2442" t="s">
        <v>284</v>
      </c>
      <c r="I546" s="2251"/>
      <c r="J546" s="929">
        <v>6.9198748262105994E-2</v>
      </c>
      <c r="K546" s="866"/>
      <c r="L546" s="866"/>
      <c r="M546" s="2446" t="s">
        <v>267</v>
      </c>
      <c r="N546" s="2251"/>
      <c r="O546" s="930">
        <v>9.9829357945944358E-2</v>
      </c>
      <c r="P546" s="866"/>
      <c r="Q546" s="866"/>
      <c r="T546" s="235"/>
      <c r="U546" s="235"/>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8"/>
      <c r="BU546" s="238"/>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pans="3:104" s="242" customFormat="1" ht="25.15" customHeight="1" x14ac:dyDescent="0.2">
      <c r="C547" s="2250"/>
      <c r="D547" s="2251"/>
      <c r="E547" s="866"/>
      <c r="F547" s="866"/>
      <c r="G547" s="866"/>
      <c r="H547" s="2442" t="s">
        <v>274</v>
      </c>
      <c r="I547" s="2251"/>
      <c r="J547" s="929">
        <v>8.1228812465881331E-2</v>
      </c>
      <c r="K547" s="866"/>
      <c r="L547" s="866"/>
      <c r="M547" s="2446" t="s">
        <v>265</v>
      </c>
      <c r="N547" s="2251"/>
      <c r="O547" s="930">
        <v>0.11232016201387496</v>
      </c>
      <c r="P547" s="866"/>
      <c r="Q547" s="866"/>
      <c r="T547" s="235"/>
      <c r="U547" s="235"/>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8"/>
      <c r="BU547" s="238"/>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pans="3:104" s="242" customFormat="1" ht="25.15" customHeight="1" x14ac:dyDescent="0.2">
      <c r="C548" s="2250"/>
      <c r="D548" s="2251"/>
      <c r="E548" s="866"/>
      <c r="F548" s="866"/>
      <c r="G548" s="866"/>
      <c r="H548" s="2442" t="s">
        <v>278</v>
      </c>
      <c r="I548" s="2251"/>
      <c r="J548" s="929">
        <v>7.782186770574466E-2</v>
      </c>
      <c r="K548" s="866"/>
      <c r="L548" s="866"/>
      <c r="M548" s="2446" t="s">
        <v>264</v>
      </c>
      <c r="N548" s="2251"/>
      <c r="O548" s="930">
        <v>9.8703550452492475E-2</v>
      </c>
      <c r="P548" s="866"/>
      <c r="Q548" s="866"/>
      <c r="T548" s="235"/>
      <c r="U548" s="235"/>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8"/>
      <c r="BU548" s="238"/>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pans="3:104" s="242" customFormat="1" ht="25.15" customHeight="1" x14ac:dyDescent="0.2">
      <c r="C549" s="2250"/>
      <c r="D549" s="2251"/>
      <c r="E549" s="866"/>
      <c r="F549" s="866"/>
      <c r="G549" s="866"/>
      <c r="H549" s="2442" t="s">
        <v>282</v>
      </c>
      <c r="I549" s="2251"/>
      <c r="J549" s="929">
        <v>7.0915485263313746E-2</v>
      </c>
      <c r="K549" s="866"/>
      <c r="L549" s="866"/>
      <c r="M549" s="2446" t="s">
        <v>270</v>
      </c>
      <c r="N549" s="2251"/>
      <c r="O549" s="930">
        <v>9.9938370935736001E-2</v>
      </c>
      <c r="P549" s="866"/>
      <c r="Q549" s="866"/>
      <c r="T549" s="235"/>
      <c r="U549" s="235"/>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8"/>
      <c r="BU549" s="238"/>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pans="3:104" s="242" customFormat="1" ht="25.15" customHeight="1" x14ac:dyDescent="0.2">
      <c r="C550" s="2250"/>
      <c r="D550" s="2251"/>
      <c r="E550" s="866"/>
      <c r="F550" s="866"/>
      <c r="G550" s="866"/>
      <c r="H550" s="2442" t="s">
        <v>272</v>
      </c>
      <c r="I550" s="2251"/>
      <c r="J550" s="929">
        <v>5.4717976358293605E-2</v>
      </c>
      <c r="K550" s="866"/>
      <c r="L550" s="866"/>
      <c r="M550" s="2446" t="s">
        <v>300</v>
      </c>
      <c r="N550" s="2251"/>
      <c r="O550" s="930">
        <v>3.2099993641042511E-2</v>
      </c>
      <c r="P550" s="866"/>
      <c r="Q550" s="866"/>
      <c r="T550" s="235"/>
      <c r="U550" s="235"/>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8"/>
      <c r="BU550" s="238"/>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pans="3:104" s="242" customFormat="1" ht="25.15" customHeight="1" x14ac:dyDescent="0.2">
      <c r="C551" s="2250"/>
      <c r="D551" s="2251"/>
      <c r="E551" s="866"/>
      <c r="F551" s="866"/>
      <c r="G551" s="866"/>
      <c r="H551" s="2442" t="s">
        <v>262</v>
      </c>
      <c r="I551" s="2251"/>
      <c r="J551" s="929">
        <v>0.13234999179719195</v>
      </c>
      <c r="K551" s="866"/>
      <c r="L551" s="866"/>
      <c r="M551" s="2446" t="s">
        <v>308</v>
      </c>
      <c r="N551" s="2251"/>
      <c r="O551" s="930">
        <v>-1.3307290786958392E-2</v>
      </c>
      <c r="P551" s="866"/>
      <c r="Q551" s="866"/>
      <c r="T551" s="235"/>
      <c r="U551" s="235"/>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8"/>
      <c r="BU551" s="238"/>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pans="3:104" s="242" customFormat="1" ht="25.15" customHeight="1" x14ac:dyDescent="0.2">
      <c r="C552" s="2250"/>
      <c r="D552" s="2251"/>
      <c r="E552" s="866"/>
      <c r="F552" s="866"/>
      <c r="G552" s="866"/>
      <c r="H552" s="2442" t="s">
        <v>275</v>
      </c>
      <c r="I552" s="2251"/>
      <c r="J552" s="929">
        <v>5.9856928608389141E-2</v>
      </c>
      <c r="K552" s="866"/>
      <c r="L552" s="866"/>
      <c r="M552" s="2446" t="s">
        <v>296</v>
      </c>
      <c r="N552" s="2251"/>
      <c r="O552" s="930">
        <v>-4.001626081375969E-2</v>
      </c>
      <c r="P552" s="866"/>
      <c r="Q552" s="866"/>
      <c r="T552" s="235"/>
      <c r="U552" s="235"/>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8"/>
      <c r="BU552" s="238"/>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pans="3:104" s="242" customFormat="1" ht="25.15" customHeight="1" x14ac:dyDescent="0.2">
      <c r="C553" s="2250"/>
      <c r="D553" s="2251"/>
      <c r="E553" s="866"/>
      <c r="F553" s="866"/>
      <c r="G553" s="866"/>
      <c r="H553" s="2442" t="s">
        <v>271</v>
      </c>
      <c r="I553" s="2251"/>
      <c r="J553" s="929">
        <v>9.5120113837206519E-2</v>
      </c>
      <c r="K553" s="866"/>
      <c r="L553" s="866"/>
      <c r="M553" s="2446" t="s">
        <v>301</v>
      </c>
      <c r="N553" s="2251"/>
      <c r="O553" s="930">
        <v>-3.1023473673200765E-2</v>
      </c>
      <c r="P553" s="866"/>
      <c r="Q553" s="866"/>
      <c r="T553" s="235"/>
      <c r="U553" s="235"/>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8"/>
      <c r="BU553" s="238"/>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pans="3:104" s="242" customFormat="1" ht="25.15" customHeight="1" x14ac:dyDescent="0.2">
      <c r="C554" s="2250"/>
      <c r="D554" s="2251"/>
      <c r="E554" s="866"/>
      <c r="F554" s="866"/>
      <c r="G554" s="866"/>
      <c r="H554" s="2442" t="s">
        <v>273</v>
      </c>
      <c r="I554" s="2251"/>
      <c r="J554" s="929">
        <v>7.8829963859935098E-2</v>
      </c>
      <c r="K554" s="866"/>
      <c r="L554" s="866"/>
      <c r="M554" s="2446" t="s">
        <v>306</v>
      </c>
      <c r="N554" s="2251"/>
      <c r="O554" s="930">
        <v>-2.5427789692853978E-2</v>
      </c>
      <c r="P554" s="866"/>
      <c r="Q554" s="866"/>
      <c r="T554" s="235"/>
      <c r="U554" s="235"/>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8"/>
      <c r="BU554" s="238"/>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pans="3:104" s="242" customFormat="1" ht="25.15" customHeight="1" x14ac:dyDescent="0.2">
      <c r="C555" s="2250"/>
      <c r="D555" s="2251"/>
      <c r="E555" s="866"/>
      <c r="F555" s="866"/>
      <c r="G555" s="866"/>
      <c r="H555" s="2442" t="s">
        <v>263</v>
      </c>
      <c r="I555" s="2251"/>
      <c r="J555" s="929">
        <v>0.12024422191010969</v>
      </c>
      <c r="K555" s="866"/>
      <c r="L555" s="866"/>
      <c r="M555" s="2446" t="s">
        <v>304</v>
      </c>
      <c r="N555" s="2251"/>
      <c r="O555" s="930">
        <v>-2.4618198112050335E-2</v>
      </c>
      <c r="P555" s="866"/>
      <c r="Q555" s="866"/>
      <c r="T555" s="235"/>
      <c r="U555" s="235"/>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8"/>
      <c r="BU555" s="238"/>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pans="3:104" s="242" customFormat="1" ht="25.15" customHeight="1" x14ac:dyDescent="0.2">
      <c r="C556" s="2250"/>
      <c r="D556" s="2251"/>
      <c r="E556" s="866"/>
      <c r="F556" s="866"/>
      <c r="G556" s="866"/>
      <c r="H556" s="2442" t="s">
        <v>267</v>
      </c>
      <c r="I556" s="2251"/>
      <c r="J556" s="929">
        <v>0.10567816463357498</v>
      </c>
      <c r="K556" s="866"/>
      <c r="L556" s="866"/>
      <c r="M556" s="2447" t="s">
        <v>310</v>
      </c>
      <c r="N556" s="2251"/>
      <c r="O556" s="932">
        <v>-6.450535893230594E-3</v>
      </c>
      <c r="P556" s="866"/>
      <c r="Q556" s="866"/>
      <c r="T556" s="235"/>
      <c r="U556" s="235"/>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8"/>
      <c r="BU556" s="238"/>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pans="3:104" s="242" customFormat="1" ht="25.15" customHeight="1" x14ac:dyDescent="0.2">
      <c r="C557" s="2250"/>
      <c r="D557" s="2251"/>
      <c r="E557" s="866"/>
      <c r="F557" s="866"/>
      <c r="G557" s="866"/>
      <c r="H557" s="2442" t="s">
        <v>265</v>
      </c>
      <c r="I557" s="2251"/>
      <c r="J557" s="929">
        <v>0.10996701198503654</v>
      </c>
      <c r="K557" s="866"/>
      <c r="L557" s="866"/>
      <c r="M557" s="2250"/>
      <c r="N557" s="2251"/>
      <c r="O557" s="882"/>
      <c r="P557" s="866"/>
      <c r="Q557" s="866"/>
      <c r="T557" s="235"/>
      <c r="U557" s="235"/>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8"/>
      <c r="BU557" s="238"/>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pans="3:104" s="242" customFormat="1" ht="25.15" customHeight="1" x14ac:dyDescent="0.2">
      <c r="C558" s="2250"/>
      <c r="D558" s="2251"/>
      <c r="E558" s="866"/>
      <c r="F558" s="866"/>
      <c r="G558" s="866"/>
      <c r="H558" s="2442" t="s">
        <v>264</v>
      </c>
      <c r="I558" s="2251"/>
      <c r="J558" s="929">
        <v>0.11668034043788802</v>
      </c>
      <c r="K558" s="866"/>
      <c r="L558" s="866"/>
      <c r="M558" s="2250"/>
      <c r="N558" s="2251"/>
      <c r="O558" s="866"/>
      <c r="P558" s="866"/>
      <c r="Q558" s="866"/>
      <c r="T558" s="235"/>
      <c r="U558" s="235"/>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8"/>
      <c r="BU558" s="238"/>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pans="3:104" s="242" customFormat="1" ht="25.15" customHeight="1" x14ac:dyDescent="0.2">
      <c r="C559" s="2250"/>
      <c r="D559" s="2251"/>
      <c r="E559" s="866"/>
      <c r="F559" s="866"/>
      <c r="G559" s="866"/>
      <c r="H559" s="2442" t="s">
        <v>270</v>
      </c>
      <c r="I559" s="2251"/>
      <c r="J559" s="929">
        <v>0.10006291872856705</v>
      </c>
      <c r="K559" s="866"/>
      <c r="L559" s="866"/>
      <c r="M559" s="2444" t="s">
        <v>247</v>
      </c>
      <c r="N559" s="2251"/>
      <c r="O559" s="2251"/>
      <c r="P559" s="866"/>
      <c r="Q559" s="866"/>
      <c r="T559" s="235"/>
      <c r="U559" s="235"/>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8"/>
      <c r="BU559" s="238"/>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pans="3:104" s="242" customFormat="1" ht="25.15" customHeight="1" x14ac:dyDescent="0.2">
      <c r="C560" s="2250"/>
      <c r="D560" s="2251"/>
      <c r="E560" s="866"/>
      <c r="F560" s="866"/>
      <c r="G560" s="866"/>
      <c r="H560" s="2442" t="s">
        <v>300</v>
      </c>
      <c r="I560" s="2251"/>
      <c r="J560" s="929">
        <v>2.3574529500288779E-2</v>
      </c>
      <c r="K560" s="866"/>
      <c r="L560" s="866"/>
      <c r="M560" s="2445" t="s">
        <v>203</v>
      </c>
      <c r="N560" s="2251"/>
      <c r="O560" s="949" t="s">
        <v>204</v>
      </c>
      <c r="P560" s="866"/>
      <c r="Q560" s="866"/>
      <c r="T560" s="235"/>
      <c r="U560" s="235"/>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8"/>
      <c r="BU560" s="238"/>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pans="3:104" s="242" customFormat="1" ht="25.15" customHeight="1" x14ac:dyDescent="0.2">
      <c r="C561" s="2250"/>
      <c r="D561" s="2251"/>
      <c r="E561" s="866"/>
      <c r="F561" s="866"/>
      <c r="G561" s="866"/>
      <c r="H561" s="2442" t="s">
        <v>308</v>
      </c>
      <c r="I561" s="2251"/>
      <c r="J561" s="929">
        <v>-4.0058401729186387E-3</v>
      </c>
      <c r="K561" s="866"/>
      <c r="L561" s="866"/>
      <c r="M561" s="2443" t="s">
        <v>204</v>
      </c>
      <c r="N561" s="2251"/>
      <c r="O561" s="950">
        <v>1</v>
      </c>
      <c r="P561" s="866"/>
      <c r="Q561" s="866"/>
      <c r="T561" s="235"/>
      <c r="U561" s="235"/>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8"/>
      <c r="BU561" s="238"/>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pans="3:104" s="242" customFormat="1" ht="25.15" customHeight="1" x14ac:dyDescent="0.2">
      <c r="C562" s="2250"/>
      <c r="D562" s="2251"/>
      <c r="E562" s="866"/>
      <c r="F562" s="866"/>
      <c r="G562" s="866"/>
      <c r="H562" s="2442" t="s">
        <v>296</v>
      </c>
      <c r="I562" s="2251"/>
      <c r="J562" s="929">
        <v>-1.0247277500065941E-2</v>
      </c>
      <c r="K562" s="866"/>
      <c r="L562" s="866"/>
      <c r="M562" s="2250"/>
      <c r="N562" s="2251"/>
      <c r="O562" s="882"/>
      <c r="P562" s="866"/>
      <c r="Q562" s="866"/>
      <c r="T562" s="235"/>
      <c r="U562" s="235"/>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8"/>
      <c r="BU562" s="238"/>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pans="3:104" s="242" customFormat="1" ht="25.15" customHeight="1" x14ac:dyDescent="0.2">
      <c r="C563" s="2250"/>
      <c r="D563" s="2251"/>
      <c r="E563" s="866"/>
      <c r="F563" s="866"/>
      <c r="G563" s="866"/>
      <c r="H563" s="2442" t="s">
        <v>301</v>
      </c>
      <c r="I563" s="2251"/>
      <c r="J563" s="929">
        <v>-2.2147573402304275E-3</v>
      </c>
      <c r="K563" s="866"/>
      <c r="L563" s="866"/>
      <c r="M563" s="2250"/>
      <c r="N563" s="2251"/>
      <c r="O563" s="866"/>
      <c r="P563" s="866"/>
      <c r="Q563" s="866"/>
      <c r="T563" s="235"/>
      <c r="U563" s="235"/>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8"/>
      <c r="BU563" s="238"/>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pans="3:104" s="242" customFormat="1" ht="25.15" customHeight="1" x14ac:dyDescent="0.2">
      <c r="C564" s="2250"/>
      <c r="D564" s="2251"/>
      <c r="E564" s="866"/>
      <c r="F564" s="866"/>
      <c r="G564" s="866"/>
      <c r="H564" s="2442" t="s">
        <v>306</v>
      </c>
      <c r="I564" s="2251"/>
      <c r="J564" s="929">
        <v>-1.4157175998044617E-3</v>
      </c>
      <c r="K564" s="866"/>
      <c r="L564" s="866"/>
      <c r="M564" s="2250"/>
      <c r="N564" s="2251"/>
      <c r="O564" s="866"/>
      <c r="P564" s="866"/>
      <c r="Q564" s="866"/>
      <c r="T564" s="235"/>
      <c r="U564" s="235"/>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8"/>
      <c r="BU564" s="238"/>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pans="3:104" s="242" customFormat="1" ht="25.15" customHeight="1" x14ac:dyDescent="0.2">
      <c r="C565" s="2250"/>
      <c r="D565" s="2251"/>
      <c r="E565" s="866"/>
      <c r="F565" s="866"/>
      <c r="G565" s="866"/>
      <c r="H565" s="2441" t="s">
        <v>304</v>
      </c>
      <c r="I565" s="2251"/>
      <c r="J565" s="933">
        <v>-1.0990153268053214E-2</v>
      </c>
      <c r="K565" s="866"/>
      <c r="L565" s="866"/>
      <c r="M565" s="2250"/>
      <c r="N565" s="2251"/>
      <c r="O565" s="866"/>
      <c r="P565" s="866"/>
      <c r="Q565" s="866"/>
      <c r="T565" s="235"/>
      <c r="U565" s="235"/>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8"/>
      <c r="BU565" s="238"/>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pans="3:104" s="242" customFormat="1" ht="25.15" customHeight="1" x14ac:dyDescent="0.2">
      <c r="C566" s="2250"/>
      <c r="D566" s="2251"/>
      <c r="E566" s="866"/>
      <c r="F566" s="866"/>
      <c r="G566" s="866"/>
      <c r="H566" s="2250"/>
      <c r="I566" s="2251"/>
      <c r="J566" s="882"/>
      <c r="K566" s="866"/>
      <c r="L566" s="866"/>
      <c r="M566" s="2250"/>
      <c r="N566" s="2251"/>
      <c r="O566" s="866"/>
      <c r="P566" s="866"/>
      <c r="Q566" s="866"/>
      <c r="T566" s="235"/>
      <c r="U566" s="235"/>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8"/>
      <c r="BU566" s="238"/>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pans="3:104" s="242" customFormat="1" ht="25.15" customHeight="1" x14ac:dyDescent="0.2">
      <c r="C567" s="2250"/>
      <c r="D567" s="2251"/>
      <c r="E567" s="866"/>
      <c r="F567" s="866"/>
      <c r="G567" s="866"/>
      <c r="H567" s="2250"/>
      <c r="I567" s="2251"/>
      <c r="J567" s="866"/>
      <c r="K567" s="866"/>
      <c r="L567" s="866"/>
      <c r="M567" s="2250"/>
      <c r="N567" s="2251"/>
      <c r="O567" s="866"/>
      <c r="P567" s="866"/>
      <c r="Q567" s="866"/>
      <c r="T567" s="235"/>
      <c r="U567" s="235"/>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8"/>
      <c r="BU567" s="238"/>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pans="3:104" s="242" customFormat="1" ht="25.15" customHeight="1" x14ac:dyDescent="0.2">
      <c r="C568" s="2250"/>
      <c r="D568" s="2251"/>
      <c r="E568" s="866"/>
      <c r="F568" s="866"/>
      <c r="G568" s="866"/>
      <c r="H568" s="2440" t="s">
        <v>247</v>
      </c>
      <c r="I568" s="2251"/>
      <c r="J568" s="2251"/>
      <c r="K568" s="866"/>
      <c r="L568" s="866"/>
      <c r="M568" s="2250"/>
      <c r="N568" s="2251"/>
      <c r="O568" s="866"/>
      <c r="P568" s="866"/>
      <c r="Q568" s="866"/>
      <c r="T568" s="235"/>
      <c r="U568" s="235"/>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8"/>
      <c r="BU568" s="238"/>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pans="3:104" s="242" customFormat="1" ht="25.15" customHeight="1" x14ac:dyDescent="0.2">
      <c r="C569" s="2250"/>
      <c r="D569" s="2251"/>
      <c r="E569" s="866"/>
      <c r="F569" s="866"/>
      <c r="G569" s="866"/>
      <c r="H569" s="2438" t="s">
        <v>203</v>
      </c>
      <c r="I569" s="2251"/>
      <c r="J569" s="951" t="s">
        <v>204</v>
      </c>
      <c r="K569" s="866"/>
      <c r="L569" s="866"/>
      <c r="M569" s="2250"/>
      <c r="N569" s="2251"/>
      <c r="O569" s="866"/>
      <c r="P569" s="866"/>
      <c r="Q569" s="866"/>
      <c r="T569" s="235"/>
      <c r="U569" s="235"/>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8"/>
      <c r="BU569" s="238"/>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pans="3:104" s="242" customFormat="1" ht="25.15" customHeight="1" x14ac:dyDescent="0.2">
      <c r="C570" s="2250"/>
      <c r="D570" s="2251"/>
      <c r="E570" s="866"/>
      <c r="F570" s="866"/>
      <c r="G570" s="866"/>
      <c r="H570" s="2439" t="s">
        <v>204</v>
      </c>
      <c r="I570" s="2251"/>
      <c r="J570" s="952">
        <v>1.0000000000000002</v>
      </c>
      <c r="K570" s="866"/>
      <c r="L570" s="866"/>
      <c r="M570" s="2250"/>
      <c r="N570" s="2251"/>
      <c r="O570" s="866"/>
      <c r="P570" s="866"/>
      <c r="Q570" s="866"/>
      <c r="T570" s="235"/>
      <c r="U570" s="235"/>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8"/>
      <c r="BU570" s="238"/>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pans="3:104" s="242" customFormat="1" ht="25.15" customHeight="1" x14ac:dyDescent="0.2">
      <c r="C571" s="2250"/>
      <c r="D571" s="2251"/>
      <c r="E571" s="866"/>
      <c r="F571" s="866"/>
      <c r="G571" s="866"/>
      <c r="H571" s="2250"/>
      <c r="I571" s="2251"/>
      <c r="J571" s="882"/>
      <c r="K571" s="866"/>
      <c r="L571" s="866"/>
      <c r="M571" s="2250"/>
      <c r="N571" s="2251"/>
      <c r="O571" s="866"/>
      <c r="P571" s="866"/>
      <c r="Q571" s="866"/>
      <c r="T571" s="235"/>
      <c r="U571" s="235"/>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8"/>
      <c r="BU571" s="238"/>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pans="3:104" s="242" customFormat="1" ht="25.15" customHeight="1" x14ac:dyDescent="0.2">
      <c r="C572" s="2250"/>
      <c r="D572" s="2251"/>
      <c r="E572" s="866"/>
      <c r="F572" s="866"/>
      <c r="G572" s="866"/>
      <c r="H572" s="2250"/>
      <c r="I572" s="2251"/>
      <c r="J572" s="866"/>
      <c r="K572" s="866"/>
      <c r="L572" s="866"/>
      <c r="M572" s="2250"/>
      <c r="N572" s="2251"/>
      <c r="O572" s="866"/>
      <c r="P572" s="866"/>
      <c r="Q572" s="866"/>
      <c r="T572" s="235"/>
      <c r="U572" s="235"/>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8"/>
      <c r="BU572" s="238"/>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pans="3:104" s="242" customFormat="1" ht="25.15" customHeight="1" x14ac:dyDescent="0.2">
      <c r="C573" s="2250"/>
      <c r="D573" s="2251"/>
      <c r="E573" s="866"/>
      <c r="F573" s="866"/>
      <c r="G573" s="866"/>
      <c r="H573" s="2250"/>
      <c r="I573" s="2251"/>
      <c r="J573" s="866"/>
      <c r="K573" s="866"/>
      <c r="L573" s="866"/>
      <c r="M573" s="2250"/>
      <c r="N573" s="2251"/>
      <c r="O573" s="866"/>
      <c r="P573" s="866"/>
      <c r="Q573" s="866"/>
      <c r="T573" s="235"/>
      <c r="U573" s="235"/>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8"/>
      <c r="BU573" s="238"/>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pans="3:104" s="242" customFormat="1" ht="25.15" customHeight="1" x14ac:dyDescent="0.2">
      <c r="C574" s="2250"/>
      <c r="D574" s="2251"/>
      <c r="E574" s="866"/>
      <c r="F574" s="866"/>
      <c r="G574" s="866"/>
      <c r="H574" s="2250"/>
      <c r="I574" s="2251"/>
      <c r="J574" s="866"/>
      <c r="K574" s="866"/>
      <c r="L574" s="866"/>
      <c r="M574" s="2250"/>
      <c r="N574" s="2251"/>
      <c r="O574" s="866"/>
      <c r="P574" s="866"/>
      <c r="Q574" s="866"/>
      <c r="T574" s="235"/>
      <c r="U574" s="235"/>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8"/>
      <c r="BU574" s="238"/>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pans="3:104" s="242" customFormat="1" ht="25.15" customHeight="1" x14ac:dyDescent="0.2">
      <c r="C575" s="2250"/>
      <c r="D575" s="2251"/>
      <c r="E575" s="866"/>
      <c r="F575" s="866"/>
      <c r="G575" s="866"/>
      <c r="H575" s="2250"/>
      <c r="I575" s="2251"/>
      <c r="J575" s="866"/>
      <c r="K575" s="866"/>
      <c r="L575" s="866"/>
      <c r="M575" s="2250"/>
      <c r="N575" s="2251"/>
      <c r="O575" s="866"/>
      <c r="P575" s="866"/>
      <c r="Q575" s="866"/>
      <c r="T575" s="235"/>
      <c r="U575" s="235"/>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8"/>
      <c r="BU575" s="238"/>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pans="3:104" s="242" customFormat="1" ht="25.15" customHeight="1" x14ac:dyDescent="0.2">
      <c r="C576" s="2250"/>
      <c r="D576" s="2251"/>
      <c r="E576" s="866"/>
      <c r="F576" s="866"/>
      <c r="G576" s="866"/>
      <c r="H576" s="2250"/>
      <c r="I576" s="2251"/>
      <c r="J576" s="866"/>
      <c r="K576" s="866"/>
      <c r="L576" s="866"/>
      <c r="M576" s="2250"/>
      <c r="N576" s="2251"/>
      <c r="O576" s="866"/>
      <c r="P576" s="866"/>
      <c r="Q576" s="866"/>
      <c r="T576" s="235"/>
      <c r="U576" s="235"/>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8"/>
      <c r="BU576" s="238"/>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pans="3:104" s="242" customFormat="1" ht="25.15" customHeight="1" x14ac:dyDescent="0.2">
      <c r="C577" s="2250"/>
      <c r="D577" s="2251"/>
      <c r="E577" s="866"/>
      <c r="F577" s="866"/>
      <c r="G577" s="866"/>
      <c r="H577" s="2250"/>
      <c r="I577" s="2251"/>
      <c r="J577" s="866"/>
      <c r="K577" s="866"/>
      <c r="L577" s="866"/>
      <c r="M577" s="2250"/>
      <c r="N577" s="2251"/>
      <c r="O577" s="866"/>
      <c r="P577" s="866"/>
      <c r="Q577" s="866"/>
      <c r="T577" s="235"/>
      <c r="U577" s="235"/>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8"/>
      <c r="BU577" s="238"/>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pans="3:104" s="242" customFormat="1" ht="25.15" customHeight="1" x14ac:dyDescent="0.2">
      <c r="C578" s="2250"/>
      <c r="D578" s="2251"/>
      <c r="E578" s="866"/>
      <c r="F578" s="866"/>
      <c r="G578" s="866"/>
      <c r="H578" s="2250"/>
      <c r="I578" s="2251"/>
      <c r="J578" s="866"/>
      <c r="K578" s="866"/>
      <c r="L578" s="866"/>
      <c r="M578" s="2250"/>
      <c r="N578" s="2251"/>
      <c r="O578" s="866"/>
      <c r="P578" s="866"/>
      <c r="Q578" s="866"/>
      <c r="T578" s="235"/>
      <c r="U578" s="235"/>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8"/>
      <c r="BU578" s="238"/>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pans="3:104" s="242" customFormat="1" ht="25.15" customHeight="1" x14ac:dyDescent="0.2">
      <c r="C579" s="2250"/>
      <c r="D579" s="2251"/>
      <c r="E579" s="866"/>
      <c r="F579" s="866"/>
      <c r="G579" s="866"/>
      <c r="H579" s="2250"/>
      <c r="I579" s="2251"/>
      <c r="J579" s="866"/>
      <c r="K579" s="866"/>
      <c r="L579" s="866"/>
      <c r="M579" s="2250"/>
      <c r="N579" s="2251"/>
      <c r="O579" s="866"/>
      <c r="P579" s="866"/>
      <c r="Q579" s="866"/>
      <c r="T579" s="235"/>
      <c r="U579" s="235"/>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8"/>
      <c r="BU579" s="238"/>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pans="3:104" s="242" customFormat="1" ht="25.15" customHeight="1" x14ac:dyDescent="0.2">
      <c r="C580" s="2250"/>
      <c r="D580" s="2251"/>
      <c r="E580" s="866"/>
      <c r="F580" s="866"/>
      <c r="G580" s="866"/>
      <c r="H580" s="2250"/>
      <c r="I580" s="2251"/>
      <c r="J580" s="866"/>
      <c r="K580" s="866"/>
      <c r="L580" s="866"/>
      <c r="M580" s="2250"/>
      <c r="N580" s="2251"/>
      <c r="O580" s="866"/>
      <c r="P580" s="866"/>
      <c r="Q580" s="866"/>
      <c r="T580" s="235"/>
      <c r="U580" s="235"/>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8"/>
      <c r="BU580" s="238"/>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pans="3:104" s="242" customFormat="1" ht="25.15" customHeight="1" x14ac:dyDescent="0.2">
      <c r="C581" s="2250"/>
      <c r="D581" s="2251"/>
      <c r="E581" s="866"/>
      <c r="F581" s="866"/>
      <c r="G581" s="866"/>
      <c r="H581" s="2250"/>
      <c r="I581" s="2251"/>
      <c r="J581" s="866"/>
      <c r="K581" s="866"/>
      <c r="L581" s="866"/>
      <c r="M581" s="2250"/>
      <c r="N581" s="2251"/>
      <c r="O581" s="866"/>
      <c r="P581" s="866"/>
      <c r="Q581" s="866"/>
      <c r="T581" s="235"/>
      <c r="U581" s="235"/>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8"/>
      <c r="BU581" s="238"/>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pans="3:104" s="242" customFormat="1" ht="25.15" customHeight="1" x14ac:dyDescent="0.2">
      <c r="C582" s="2250"/>
      <c r="D582" s="2251"/>
      <c r="E582" s="866"/>
      <c r="F582" s="866"/>
      <c r="G582" s="866"/>
      <c r="H582" s="2250"/>
      <c r="I582" s="2251"/>
      <c r="J582" s="866"/>
      <c r="K582" s="866"/>
      <c r="L582" s="866"/>
      <c r="M582" s="2250"/>
      <c r="N582" s="2251"/>
      <c r="O582" s="866"/>
      <c r="P582" s="866"/>
      <c r="Q582" s="866"/>
      <c r="T582" s="235"/>
      <c r="U582" s="235"/>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8"/>
      <c r="BU582" s="238"/>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pans="3:104" s="242" customFormat="1" ht="25.15" customHeight="1" x14ac:dyDescent="0.2">
      <c r="C583" s="2250"/>
      <c r="D583" s="2251"/>
      <c r="E583" s="866"/>
      <c r="F583" s="866"/>
      <c r="G583" s="866"/>
      <c r="H583" s="2250"/>
      <c r="I583" s="2251"/>
      <c r="J583" s="866"/>
      <c r="K583" s="866"/>
      <c r="L583" s="866"/>
      <c r="M583" s="2250"/>
      <c r="N583" s="2251"/>
      <c r="O583" s="866"/>
      <c r="P583" s="866"/>
      <c r="Q583" s="866"/>
      <c r="T583" s="235"/>
      <c r="U583" s="235"/>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8"/>
      <c r="BU583" s="238"/>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pans="3:104" s="242" customFormat="1" ht="25.15" customHeight="1" x14ac:dyDescent="0.2">
      <c r="C584" s="2250"/>
      <c r="D584" s="2251"/>
      <c r="E584" s="866"/>
      <c r="F584" s="866"/>
      <c r="G584" s="866"/>
      <c r="H584" s="2250"/>
      <c r="I584" s="2251"/>
      <c r="J584" s="866"/>
      <c r="K584" s="866"/>
      <c r="L584" s="866"/>
      <c r="M584" s="2250"/>
      <c r="N584" s="2251"/>
      <c r="O584" s="866"/>
      <c r="P584" s="866"/>
      <c r="Q584" s="866"/>
      <c r="T584" s="235"/>
      <c r="U584" s="235"/>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8"/>
      <c r="BU584" s="238"/>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pans="3:104" s="242" customFormat="1" ht="25.15" customHeight="1" x14ac:dyDescent="0.2">
      <c r="C585" s="2250"/>
      <c r="D585" s="2251"/>
      <c r="E585" s="866"/>
      <c r="F585" s="866"/>
      <c r="G585" s="866"/>
      <c r="H585" s="2250"/>
      <c r="I585" s="2251"/>
      <c r="J585" s="866"/>
      <c r="K585" s="866"/>
      <c r="L585" s="866"/>
      <c r="M585" s="2250"/>
      <c r="N585" s="2251"/>
      <c r="O585" s="866"/>
      <c r="P585" s="866"/>
      <c r="Q585" s="866"/>
      <c r="T585" s="235"/>
      <c r="U585" s="235"/>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8"/>
      <c r="BU585" s="238"/>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pans="3:104" s="242" customFormat="1" ht="25.15" customHeight="1" x14ac:dyDescent="0.2">
      <c r="C586" s="2250"/>
      <c r="D586" s="2251"/>
      <c r="E586" s="866"/>
      <c r="F586" s="866"/>
      <c r="G586" s="866"/>
      <c r="H586" s="2250"/>
      <c r="I586" s="2251"/>
      <c r="J586" s="866"/>
      <c r="K586" s="866"/>
      <c r="L586" s="866"/>
      <c r="M586" s="2250"/>
      <c r="N586" s="2251"/>
      <c r="O586" s="866"/>
      <c r="P586" s="866"/>
      <c r="Q586" s="866"/>
      <c r="T586" s="235"/>
      <c r="U586" s="235"/>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8"/>
      <c r="BU586" s="238"/>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pans="3:104" s="242" customFormat="1" ht="25.15" customHeight="1" x14ac:dyDescent="0.2">
      <c r="C587" s="2250"/>
      <c r="D587" s="2251"/>
      <c r="E587" s="866"/>
      <c r="F587" s="866"/>
      <c r="G587" s="866"/>
      <c r="H587" s="2250"/>
      <c r="I587" s="2251"/>
      <c r="J587" s="866"/>
      <c r="K587" s="866"/>
      <c r="L587" s="866"/>
      <c r="M587" s="2250"/>
      <c r="N587" s="2251"/>
      <c r="O587" s="866"/>
      <c r="P587" s="866"/>
      <c r="Q587" s="866"/>
      <c r="T587" s="235"/>
      <c r="U587" s="235"/>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8"/>
      <c r="BU587" s="238"/>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pans="3:104" s="242" customFormat="1" ht="25.15" customHeight="1" x14ac:dyDescent="0.2">
      <c r="C588" s="2250"/>
      <c r="D588" s="2251"/>
      <c r="E588" s="866"/>
      <c r="F588" s="866"/>
      <c r="G588" s="866"/>
      <c r="H588" s="2250"/>
      <c r="I588" s="2251"/>
      <c r="J588" s="866"/>
      <c r="K588" s="866"/>
      <c r="L588" s="866"/>
      <c r="M588" s="2250"/>
      <c r="N588" s="2251"/>
      <c r="O588" s="866"/>
      <c r="P588" s="866"/>
      <c r="Q588" s="866"/>
      <c r="T588" s="235"/>
      <c r="U588" s="235"/>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8"/>
      <c r="BU588" s="238"/>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pans="3:104" s="242" customFormat="1" ht="25.15" customHeight="1" x14ac:dyDescent="0.2">
      <c r="C589" s="2250"/>
      <c r="D589" s="2251"/>
      <c r="E589" s="866"/>
      <c r="F589" s="866"/>
      <c r="G589" s="866"/>
      <c r="H589" s="2250"/>
      <c r="I589" s="2251"/>
      <c r="J589" s="866"/>
      <c r="K589" s="866"/>
      <c r="L589" s="866"/>
      <c r="M589" s="2250"/>
      <c r="N589" s="2251"/>
      <c r="O589" s="866"/>
      <c r="P589" s="866"/>
      <c r="Q589" s="866"/>
      <c r="T589" s="235"/>
      <c r="U589" s="235"/>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8"/>
      <c r="BU589" s="238"/>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pans="3:104" s="242" customFormat="1" ht="25.15" customHeight="1" x14ac:dyDescent="0.2">
      <c r="C590" s="2250"/>
      <c r="D590" s="2251"/>
      <c r="E590" s="866"/>
      <c r="F590" s="866"/>
      <c r="G590" s="866"/>
      <c r="H590" s="2250"/>
      <c r="I590" s="2251"/>
      <c r="J590" s="866"/>
      <c r="K590" s="866"/>
      <c r="L590" s="866"/>
      <c r="M590" s="2250"/>
      <c r="N590" s="2251"/>
      <c r="O590" s="866"/>
      <c r="P590" s="866"/>
      <c r="Q590" s="866"/>
      <c r="T590" s="235"/>
      <c r="U590" s="235"/>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8"/>
      <c r="BU590" s="238"/>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pans="3:104" s="242" customFormat="1" ht="25.15" customHeight="1" x14ac:dyDescent="0.2">
      <c r="C591" s="2250"/>
      <c r="D591" s="2251"/>
      <c r="E591" s="866"/>
      <c r="F591" s="866"/>
      <c r="G591" s="866"/>
      <c r="H591" s="2250"/>
      <c r="I591" s="2251"/>
      <c r="J591" s="866"/>
      <c r="K591" s="866"/>
      <c r="L591" s="866"/>
      <c r="M591" s="2250"/>
      <c r="N591" s="2251"/>
      <c r="O591" s="866"/>
      <c r="P591" s="866"/>
      <c r="Q591" s="866"/>
      <c r="T591" s="235"/>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8"/>
      <c r="BU591" s="238"/>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pans="3:104" s="242" customFormat="1" ht="25.15" customHeight="1" x14ac:dyDescent="0.2">
      <c r="C592" s="2250"/>
      <c r="D592" s="2251"/>
      <c r="E592" s="866"/>
      <c r="F592" s="866"/>
      <c r="G592" s="866"/>
      <c r="H592" s="2250"/>
      <c r="I592" s="2251"/>
      <c r="J592" s="866"/>
      <c r="K592" s="866"/>
      <c r="L592" s="866"/>
      <c r="M592" s="2250"/>
      <c r="N592" s="2251"/>
      <c r="O592" s="866"/>
      <c r="P592" s="866"/>
      <c r="Q592" s="866"/>
      <c r="T592" s="235"/>
      <c r="U592" s="235"/>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8"/>
      <c r="BU592" s="238"/>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pans="3:104" s="242" customFormat="1" ht="25.15" customHeight="1" x14ac:dyDescent="0.2">
      <c r="C593" s="2250"/>
      <c r="D593" s="2251"/>
      <c r="E593" s="866"/>
      <c r="F593" s="866"/>
      <c r="G593" s="866"/>
      <c r="H593" s="2250"/>
      <c r="I593" s="2251"/>
      <c r="J593" s="866"/>
      <c r="K593" s="866"/>
      <c r="L593" s="866"/>
      <c r="M593" s="2250"/>
      <c r="N593" s="2251"/>
      <c r="O593" s="866"/>
      <c r="P593" s="866"/>
      <c r="Q593" s="866"/>
      <c r="T593" s="235"/>
      <c r="U593" s="235"/>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8"/>
      <c r="BU593" s="238"/>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pans="3:104" s="242" customFormat="1" ht="25.15" customHeight="1" x14ac:dyDescent="0.2">
      <c r="C594" s="2250"/>
      <c r="D594" s="2251"/>
      <c r="E594" s="866"/>
      <c r="F594" s="866"/>
      <c r="G594" s="866"/>
      <c r="H594" s="2250"/>
      <c r="I594" s="2251"/>
      <c r="J594" s="866"/>
      <c r="K594" s="866"/>
      <c r="L594" s="866"/>
      <c r="M594" s="2250"/>
      <c r="N594" s="2251"/>
      <c r="O594" s="866"/>
      <c r="P594" s="866"/>
      <c r="Q594" s="866"/>
      <c r="T594" s="235"/>
      <c r="U594" s="235"/>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8"/>
      <c r="BU594" s="238"/>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pans="3:104" s="242" customFormat="1" ht="25.15" customHeight="1" x14ac:dyDescent="0.2">
      <c r="C595" s="2250"/>
      <c r="D595" s="2251"/>
      <c r="E595" s="866"/>
      <c r="F595" s="866"/>
      <c r="G595" s="866"/>
      <c r="H595" s="2250"/>
      <c r="I595" s="2251"/>
      <c r="J595" s="866"/>
      <c r="K595" s="866"/>
      <c r="L595" s="866"/>
      <c r="M595" s="2250"/>
      <c r="N595" s="2251"/>
      <c r="O595" s="866"/>
      <c r="P595" s="866"/>
      <c r="Q595" s="866"/>
      <c r="T595" s="235"/>
      <c r="U595" s="235"/>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8"/>
      <c r="BU595" s="238"/>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pans="3:104" s="242" customFormat="1" ht="25.15" customHeight="1" x14ac:dyDescent="0.2">
      <c r="C596" s="2250"/>
      <c r="D596" s="2251"/>
      <c r="E596" s="866"/>
      <c r="F596" s="866"/>
      <c r="G596" s="866"/>
      <c r="H596" s="2250"/>
      <c r="I596" s="2251"/>
      <c r="J596" s="866"/>
      <c r="K596" s="866"/>
      <c r="L596" s="866"/>
      <c r="M596" s="2250"/>
      <c r="N596" s="2251"/>
      <c r="O596" s="866"/>
      <c r="P596" s="866"/>
      <c r="Q596" s="866"/>
      <c r="T596" s="235"/>
      <c r="U596" s="235"/>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8"/>
      <c r="BU596" s="238"/>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pans="3:104" s="242" customFormat="1" ht="25.15" customHeight="1" x14ac:dyDescent="0.2">
      <c r="C597" s="2250"/>
      <c r="D597" s="2251"/>
      <c r="E597" s="866"/>
      <c r="F597" s="866"/>
      <c r="G597" s="866"/>
      <c r="H597" s="2250"/>
      <c r="I597" s="2251"/>
      <c r="J597" s="866"/>
      <c r="K597" s="866"/>
      <c r="L597" s="866"/>
      <c r="M597" s="2250"/>
      <c r="N597" s="2251"/>
      <c r="O597" s="866"/>
      <c r="P597" s="866"/>
      <c r="Q597" s="866"/>
      <c r="T597" s="235"/>
      <c r="U597" s="235"/>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8"/>
      <c r="BU597" s="238"/>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pans="3:104" s="242" customFormat="1" ht="25.15" customHeight="1" x14ac:dyDescent="0.2">
      <c r="C598" s="2250"/>
      <c r="D598" s="2251"/>
      <c r="E598" s="866"/>
      <c r="F598" s="866"/>
      <c r="G598" s="866"/>
      <c r="H598" s="2250"/>
      <c r="I598" s="2251"/>
      <c r="J598" s="866"/>
      <c r="K598" s="866"/>
      <c r="L598" s="866"/>
      <c r="M598" s="2250"/>
      <c r="N598" s="2251"/>
      <c r="O598" s="866"/>
      <c r="P598" s="866"/>
      <c r="Q598" s="866"/>
      <c r="T598" s="235"/>
      <c r="U598" s="235"/>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8"/>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pans="3:104" s="242" customFormat="1" ht="25.15" customHeight="1" x14ac:dyDescent="0.2">
      <c r="C599" s="2250"/>
      <c r="D599" s="2251"/>
      <c r="E599" s="866"/>
      <c r="F599" s="866"/>
      <c r="G599" s="866"/>
      <c r="H599" s="2250"/>
      <c r="I599" s="2251"/>
      <c r="J599" s="866"/>
      <c r="K599" s="866"/>
      <c r="L599" s="866"/>
      <c r="M599" s="2250"/>
      <c r="N599" s="2251"/>
      <c r="O599" s="866"/>
      <c r="P599" s="866"/>
      <c r="Q599" s="866"/>
      <c r="T599" s="235"/>
      <c r="U599" s="235"/>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8"/>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pans="3:104" s="242" customFormat="1" ht="25.15" customHeight="1" x14ac:dyDescent="0.2">
      <c r="C600" s="2250"/>
      <c r="D600" s="2251"/>
      <c r="E600" s="866"/>
      <c r="F600" s="866"/>
      <c r="G600" s="866"/>
      <c r="H600" s="2250"/>
      <c r="I600" s="2251"/>
      <c r="J600" s="866"/>
      <c r="K600" s="866"/>
      <c r="L600" s="866"/>
      <c r="M600" s="2250"/>
      <c r="N600" s="2251"/>
      <c r="O600" s="866"/>
      <c r="P600" s="866"/>
      <c r="Q600" s="866"/>
      <c r="T600" s="235"/>
      <c r="U600" s="235"/>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8"/>
      <c r="BU600" s="238"/>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pans="3:104" s="242" customFormat="1" ht="25.15" customHeight="1" x14ac:dyDescent="0.2">
      <c r="C601" s="2250"/>
      <c r="D601" s="2251"/>
      <c r="E601" s="866"/>
      <c r="F601" s="866"/>
      <c r="G601" s="866"/>
      <c r="H601" s="2250"/>
      <c r="I601" s="2251"/>
      <c r="J601" s="866"/>
      <c r="K601" s="866"/>
      <c r="L601" s="866"/>
      <c r="M601" s="2250"/>
      <c r="N601" s="2251"/>
      <c r="O601" s="866"/>
      <c r="P601" s="866"/>
      <c r="Q601" s="866"/>
      <c r="T601" s="235"/>
      <c r="U601" s="235"/>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8"/>
      <c r="BU601" s="238"/>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pans="3:104" s="242" customFormat="1" ht="25.15" customHeight="1" x14ac:dyDescent="0.2">
      <c r="C602" s="2250"/>
      <c r="D602" s="2251"/>
      <c r="E602" s="866"/>
      <c r="F602" s="866"/>
      <c r="G602" s="866"/>
      <c r="H602" s="2250"/>
      <c r="I602" s="2251"/>
      <c r="J602" s="866"/>
      <c r="K602" s="866"/>
      <c r="L602" s="866"/>
      <c r="M602" s="2250"/>
      <c r="N602" s="2251"/>
      <c r="O602" s="866"/>
      <c r="P602" s="866"/>
      <c r="Q602" s="866"/>
      <c r="T602" s="235"/>
      <c r="U602" s="235"/>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8"/>
      <c r="BU602" s="238"/>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pans="3:104" s="242" customFormat="1" ht="25.15" customHeight="1" x14ac:dyDescent="0.2">
      <c r="C603" s="2250"/>
      <c r="D603" s="2251"/>
      <c r="E603" s="866"/>
      <c r="F603" s="866"/>
      <c r="G603" s="866"/>
      <c r="H603" s="2250"/>
      <c r="I603" s="2251"/>
      <c r="J603" s="866"/>
      <c r="K603" s="866"/>
      <c r="L603" s="866"/>
      <c r="M603" s="2250"/>
      <c r="N603" s="2251"/>
      <c r="O603" s="866"/>
      <c r="P603" s="866"/>
      <c r="Q603" s="866"/>
      <c r="T603" s="235"/>
      <c r="U603" s="235"/>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8"/>
      <c r="BU603" s="238"/>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pans="3:104" s="242" customFormat="1" ht="25.15" customHeight="1" x14ac:dyDescent="0.2">
      <c r="C604" s="2250"/>
      <c r="D604" s="2251"/>
      <c r="E604" s="866"/>
      <c r="F604" s="866"/>
      <c r="G604" s="866"/>
      <c r="H604" s="2250"/>
      <c r="I604" s="2251"/>
      <c r="J604" s="866"/>
      <c r="K604" s="866"/>
      <c r="L604" s="866"/>
      <c r="M604" s="2250"/>
      <c r="N604" s="2251"/>
      <c r="O604" s="866"/>
      <c r="P604" s="866"/>
      <c r="Q604" s="866"/>
      <c r="T604" s="235"/>
      <c r="U604" s="235"/>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pans="3:104" s="242" customFormat="1" ht="25.15" customHeight="1" x14ac:dyDescent="0.2">
      <c r="C605" s="2250"/>
      <c r="D605" s="2251"/>
      <c r="E605" s="866"/>
      <c r="F605" s="866"/>
      <c r="G605" s="866"/>
      <c r="H605" s="2250"/>
      <c r="I605" s="2251"/>
      <c r="J605" s="866"/>
      <c r="K605" s="866"/>
      <c r="L605" s="866"/>
      <c r="M605" s="2250"/>
      <c r="N605" s="2251"/>
      <c r="O605" s="866"/>
      <c r="P605" s="866"/>
      <c r="Q605" s="866"/>
      <c r="T605" s="235"/>
      <c r="U605" s="235"/>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pans="3:104" s="242" customFormat="1" ht="25.15" customHeight="1" x14ac:dyDescent="0.2">
      <c r="C606" s="2250"/>
      <c r="D606" s="2251"/>
      <c r="E606" s="866"/>
      <c r="F606" s="866"/>
      <c r="G606" s="866"/>
      <c r="H606" s="2250"/>
      <c r="I606" s="2251"/>
      <c r="J606" s="866"/>
      <c r="K606" s="866"/>
      <c r="L606" s="866"/>
      <c r="M606" s="2250"/>
      <c r="N606" s="2251"/>
      <c r="O606" s="866"/>
      <c r="P606" s="866"/>
      <c r="Q606" s="866"/>
      <c r="T606" s="235"/>
      <c r="U606" s="235"/>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pans="3:104" s="242" customFormat="1" ht="25.15" customHeight="1" x14ac:dyDescent="0.2">
      <c r="C607" s="2250"/>
      <c r="D607" s="2251"/>
      <c r="E607" s="866"/>
      <c r="F607" s="866"/>
      <c r="G607" s="866"/>
      <c r="H607" s="2250"/>
      <c r="I607" s="2251"/>
      <c r="J607" s="866"/>
      <c r="K607" s="866"/>
      <c r="L607" s="866"/>
      <c r="M607" s="2250"/>
      <c r="N607" s="2251"/>
      <c r="O607" s="866"/>
      <c r="P607" s="866"/>
      <c r="Q607" s="866"/>
      <c r="T607" s="235"/>
      <c r="U607" s="235"/>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pans="3:104" s="242" customFormat="1" ht="25.15" customHeight="1" x14ac:dyDescent="0.2">
      <c r="C608" s="2250"/>
      <c r="D608" s="2251"/>
      <c r="E608" s="866"/>
      <c r="F608" s="866"/>
      <c r="G608" s="866"/>
      <c r="H608" s="2250"/>
      <c r="I608" s="2251"/>
      <c r="J608" s="866"/>
      <c r="K608" s="866"/>
      <c r="L608" s="866"/>
      <c r="M608" s="2250"/>
      <c r="N608" s="2251"/>
      <c r="O608" s="866"/>
      <c r="P608" s="866"/>
      <c r="Q608" s="866"/>
      <c r="T608" s="235"/>
      <c r="U608" s="235"/>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pans="3:104" s="242" customFormat="1" ht="25.15" customHeight="1" x14ac:dyDescent="0.2">
      <c r="C609" s="2250"/>
      <c r="D609" s="2251"/>
      <c r="E609" s="866"/>
      <c r="F609" s="866"/>
      <c r="G609" s="866"/>
      <c r="H609" s="2250"/>
      <c r="I609" s="2251"/>
      <c r="J609" s="866"/>
      <c r="K609" s="866"/>
      <c r="L609" s="866"/>
      <c r="M609" s="2250"/>
      <c r="N609" s="2251"/>
      <c r="O609" s="866"/>
      <c r="P609" s="866"/>
      <c r="Q609" s="866"/>
      <c r="T609" s="235"/>
      <c r="U609" s="235"/>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pans="3:104" s="242" customFormat="1" ht="25.15" customHeight="1" x14ac:dyDescent="0.2">
      <c r="C610" s="2250"/>
      <c r="D610" s="2251"/>
      <c r="E610" s="866"/>
      <c r="F610" s="866"/>
      <c r="G610" s="866"/>
      <c r="H610" s="2250"/>
      <c r="I610" s="2251"/>
      <c r="J610" s="866"/>
      <c r="K610" s="866"/>
      <c r="L610" s="866"/>
      <c r="M610" s="2250"/>
      <c r="N610" s="2251"/>
      <c r="O610" s="866"/>
      <c r="P610" s="866"/>
      <c r="Q610" s="866"/>
      <c r="T610" s="235"/>
      <c r="U610" s="235"/>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pans="3:104" s="242" customFormat="1" ht="25.15" customHeight="1" x14ac:dyDescent="0.2">
      <c r="C611" s="2250"/>
      <c r="D611" s="2251"/>
      <c r="E611" s="866"/>
      <c r="F611" s="866"/>
      <c r="G611" s="866"/>
      <c r="H611" s="2250"/>
      <c r="I611" s="2251"/>
      <c r="J611" s="866"/>
      <c r="K611" s="866"/>
      <c r="L611" s="866"/>
      <c r="M611" s="2250"/>
      <c r="N611" s="2251"/>
      <c r="O611" s="866"/>
      <c r="P611" s="866"/>
      <c r="Q611" s="866"/>
      <c r="T611" s="235"/>
      <c r="U611" s="235"/>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pans="3:104" s="242" customFormat="1" ht="25.15" customHeight="1" x14ac:dyDescent="0.2">
      <c r="C612" s="2250"/>
      <c r="D612" s="2251"/>
      <c r="E612" s="866"/>
      <c r="F612" s="866"/>
      <c r="G612" s="866"/>
      <c r="H612" s="2250"/>
      <c r="I612" s="2251"/>
      <c r="J612" s="866"/>
      <c r="K612" s="866"/>
      <c r="L612" s="866"/>
      <c r="M612" s="2250"/>
      <c r="N612" s="2251"/>
      <c r="O612" s="866"/>
      <c r="P612" s="866"/>
      <c r="Q612" s="866"/>
      <c r="T612" s="235"/>
      <c r="U612" s="235"/>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pans="3:104" s="242" customFormat="1" ht="25.15" customHeight="1" x14ac:dyDescent="0.2">
      <c r="C613" s="2250"/>
      <c r="D613" s="2251"/>
      <c r="E613" s="866"/>
      <c r="F613" s="866"/>
      <c r="G613" s="866"/>
      <c r="H613" s="2250"/>
      <c r="I613" s="2251"/>
      <c r="J613" s="866"/>
      <c r="K613" s="866"/>
      <c r="L613" s="866"/>
      <c r="M613" s="2250"/>
      <c r="N613" s="2251"/>
      <c r="O613" s="866"/>
      <c r="P613" s="866"/>
      <c r="Q613" s="866"/>
      <c r="T613" s="235"/>
      <c r="U613" s="235"/>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pans="3:104" s="242" customFormat="1" ht="25.15" customHeight="1" x14ac:dyDescent="0.2">
      <c r="C614" s="2250"/>
      <c r="D614" s="2251"/>
      <c r="E614" s="866"/>
      <c r="F614" s="866"/>
      <c r="G614" s="866"/>
      <c r="H614" s="2250"/>
      <c r="I614" s="2251"/>
      <c r="J614" s="866"/>
      <c r="K614" s="866"/>
      <c r="L614" s="866"/>
      <c r="M614" s="2250"/>
      <c r="N614" s="2251"/>
      <c r="O614" s="866"/>
      <c r="P614" s="866"/>
      <c r="Q614" s="866"/>
      <c r="T614" s="235"/>
      <c r="U614" s="235"/>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pans="3:104" s="242" customFormat="1" ht="25.15" customHeight="1" x14ac:dyDescent="0.2">
      <c r="C615" s="2250"/>
      <c r="D615" s="2251"/>
      <c r="E615" s="866"/>
      <c r="F615" s="866"/>
      <c r="G615" s="866"/>
      <c r="H615" s="2250"/>
      <c r="I615" s="2251"/>
      <c r="J615" s="866"/>
      <c r="K615" s="866"/>
      <c r="L615" s="866"/>
      <c r="M615" s="2250"/>
      <c r="N615" s="2251"/>
      <c r="O615" s="866"/>
      <c r="P615" s="866"/>
      <c r="Q615" s="866"/>
      <c r="T615" s="235"/>
      <c r="U615" s="235"/>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pans="3:104" s="242" customFormat="1" ht="25.15" customHeight="1" x14ac:dyDescent="0.2">
      <c r="C616" s="2250"/>
      <c r="D616" s="2251"/>
      <c r="E616" s="866"/>
      <c r="F616" s="866"/>
      <c r="G616" s="866"/>
      <c r="H616" s="2250"/>
      <c r="I616" s="2251"/>
      <c r="J616" s="866"/>
      <c r="K616" s="866"/>
      <c r="L616" s="866"/>
      <c r="M616" s="2250"/>
      <c r="N616" s="2251"/>
      <c r="O616" s="866"/>
      <c r="P616" s="866"/>
      <c r="Q616" s="866"/>
      <c r="T616" s="235"/>
      <c r="U616" s="235"/>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pans="3:104" s="242" customFormat="1" ht="25.15" customHeight="1" x14ac:dyDescent="0.2">
      <c r="C617" s="2250"/>
      <c r="D617" s="2251"/>
      <c r="E617" s="866"/>
      <c r="F617" s="866"/>
      <c r="G617" s="866"/>
      <c r="H617" s="2250"/>
      <c r="I617" s="2251"/>
      <c r="J617" s="866"/>
      <c r="K617" s="866"/>
      <c r="L617" s="866"/>
      <c r="M617" s="2250"/>
      <c r="N617" s="2251"/>
      <c r="O617" s="866"/>
      <c r="P617" s="866"/>
      <c r="Q617" s="866"/>
      <c r="T617" s="235"/>
      <c r="U617" s="235"/>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pans="3:104" s="242" customFormat="1" ht="25.15" customHeight="1" x14ac:dyDescent="0.2">
      <c r="C618" s="2250"/>
      <c r="D618" s="2251"/>
      <c r="E618" s="866"/>
      <c r="F618" s="866"/>
      <c r="G618" s="866"/>
      <c r="H618" s="2250"/>
      <c r="I618" s="2251"/>
      <c r="J618" s="866"/>
      <c r="K618" s="866"/>
      <c r="L618" s="866"/>
      <c r="M618" s="2250"/>
      <c r="N618" s="2251"/>
      <c r="O618" s="866"/>
      <c r="P618" s="866"/>
      <c r="Q618" s="866"/>
      <c r="T618" s="235"/>
      <c r="U618" s="235"/>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pans="3:104" s="242" customFormat="1" ht="25.15" customHeight="1" x14ac:dyDescent="0.2">
      <c r="C619" s="2250"/>
      <c r="D619" s="2251"/>
      <c r="E619" s="866"/>
      <c r="F619" s="866"/>
      <c r="G619" s="866"/>
      <c r="H619" s="2250"/>
      <c r="I619" s="2251"/>
      <c r="J619" s="866"/>
      <c r="K619" s="866"/>
      <c r="L619" s="866"/>
      <c r="M619" s="2250"/>
      <c r="N619" s="2251"/>
      <c r="O619" s="866"/>
      <c r="P619" s="866"/>
      <c r="Q619" s="866"/>
      <c r="T619" s="235"/>
      <c r="U619" s="235"/>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pans="3:104" s="242" customFormat="1" ht="25.15" customHeight="1" x14ac:dyDescent="0.2">
      <c r="C620" s="2250"/>
      <c r="D620" s="2251"/>
      <c r="E620" s="866"/>
      <c r="F620" s="866"/>
      <c r="G620" s="866"/>
      <c r="H620" s="2250"/>
      <c r="I620" s="2251"/>
      <c r="J620" s="866"/>
      <c r="K620" s="866"/>
      <c r="L620" s="866"/>
      <c r="M620" s="2250"/>
      <c r="N620" s="2251"/>
      <c r="O620" s="866"/>
      <c r="P620" s="866"/>
      <c r="Q620" s="866"/>
      <c r="T620" s="235"/>
      <c r="U620" s="235"/>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pans="3:104" s="242" customFormat="1" ht="25.15" customHeight="1" x14ac:dyDescent="0.2">
      <c r="C621" s="2250"/>
      <c r="D621" s="2251"/>
      <c r="E621" s="866"/>
      <c r="F621" s="866"/>
      <c r="G621" s="866"/>
      <c r="H621" s="2250"/>
      <c r="I621" s="2251"/>
      <c r="J621" s="866"/>
      <c r="K621" s="866"/>
      <c r="L621" s="866"/>
      <c r="M621" s="2250"/>
      <c r="N621" s="2251"/>
      <c r="O621" s="866"/>
      <c r="P621" s="866"/>
      <c r="Q621" s="866"/>
      <c r="T621" s="235"/>
      <c r="U621" s="235"/>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pans="3:104" s="242" customFormat="1" ht="25.15" customHeight="1" x14ac:dyDescent="0.2">
      <c r="C622" s="2250"/>
      <c r="D622" s="2251"/>
      <c r="E622" s="866"/>
      <c r="F622" s="866"/>
      <c r="G622" s="866"/>
      <c r="H622" s="2250"/>
      <c r="I622" s="2251"/>
      <c r="J622" s="866"/>
      <c r="K622" s="866"/>
      <c r="L622" s="866"/>
      <c r="M622" s="2250"/>
      <c r="N622" s="2251"/>
      <c r="O622" s="866"/>
      <c r="P622" s="866"/>
      <c r="Q622" s="866"/>
      <c r="T622" s="235"/>
      <c r="U622" s="235"/>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pans="3:104" s="242" customFormat="1" ht="25.15" customHeight="1" x14ac:dyDescent="0.2">
      <c r="C623" s="2250"/>
      <c r="D623" s="2251"/>
      <c r="E623" s="866"/>
      <c r="F623" s="866"/>
      <c r="G623" s="866"/>
      <c r="H623" s="2250"/>
      <c r="I623" s="2251"/>
      <c r="J623" s="866"/>
      <c r="K623" s="866"/>
      <c r="L623" s="866"/>
      <c r="M623" s="2250"/>
      <c r="N623" s="2251"/>
      <c r="O623" s="866"/>
      <c r="P623" s="866"/>
      <c r="Q623" s="866"/>
      <c r="T623" s="235"/>
      <c r="U623" s="235"/>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pans="3:104" s="242" customFormat="1" ht="25.15" customHeight="1" x14ac:dyDescent="0.2">
      <c r="C624" s="2250"/>
      <c r="D624" s="2251"/>
      <c r="E624" s="866"/>
      <c r="F624" s="866"/>
      <c r="G624" s="866"/>
      <c r="H624" s="2250"/>
      <c r="I624" s="2251"/>
      <c r="J624" s="866"/>
      <c r="K624" s="866"/>
      <c r="L624" s="866"/>
      <c r="M624" s="2250"/>
      <c r="N624" s="2251"/>
      <c r="O624" s="866"/>
      <c r="P624" s="866"/>
      <c r="Q624" s="866"/>
      <c r="T624" s="235"/>
      <c r="U624" s="235"/>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pans="3:104" s="242" customFormat="1" ht="25.15" customHeight="1" x14ac:dyDescent="0.2">
      <c r="C625" s="2250"/>
      <c r="D625" s="2251"/>
      <c r="E625" s="866"/>
      <c r="F625" s="866"/>
      <c r="G625" s="866"/>
      <c r="H625" s="2250"/>
      <c r="I625" s="2251"/>
      <c r="J625" s="866"/>
      <c r="K625" s="866"/>
      <c r="L625" s="866"/>
      <c r="M625" s="2250"/>
      <c r="N625" s="2251"/>
      <c r="O625" s="866"/>
      <c r="P625" s="866"/>
      <c r="Q625" s="866"/>
      <c r="T625" s="235"/>
      <c r="U625" s="235"/>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pans="3:104" s="242" customFormat="1" ht="25.15" customHeight="1" x14ac:dyDescent="0.2">
      <c r="C626" s="2250"/>
      <c r="D626" s="2251"/>
      <c r="E626" s="866"/>
      <c r="F626" s="866"/>
      <c r="G626" s="866"/>
      <c r="H626" s="2250"/>
      <c r="I626" s="2251"/>
      <c r="J626" s="866"/>
      <c r="K626" s="866"/>
      <c r="L626" s="866"/>
      <c r="M626" s="2250"/>
      <c r="N626" s="2251"/>
      <c r="O626" s="866"/>
      <c r="P626" s="866"/>
      <c r="Q626" s="866"/>
      <c r="T626" s="235"/>
      <c r="U626" s="235"/>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pans="3:104" s="242" customFormat="1" ht="25.15" customHeight="1" x14ac:dyDescent="0.2">
      <c r="C627" s="2250"/>
      <c r="D627" s="2251"/>
      <c r="E627" s="866"/>
      <c r="F627" s="866"/>
      <c r="G627" s="866"/>
      <c r="H627" s="2250"/>
      <c r="I627" s="2251"/>
      <c r="J627" s="866"/>
      <c r="K627" s="866"/>
      <c r="L627" s="866"/>
      <c r="M627" s="2250"/>
      <c r="N627" s="2251"/>
      <c r="O627" s="866"/>
      <c r="P627" s="866"/>
      <c r="Q627" s="866"/>
      <c r="T627" s="235"/>
      <c r="U627" s="235"/>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pans="3:104" s="242" customFormat="1" ht="25.15" customHeight="1" x14ac:dyDescent="0.2">
      <c r="C628" s="2250"/>
      <c r="D628" s="2251"/>
      <c r="E628" s="866"/>
      <c r="F628" s="866"/>
      <c r="G628" s="866"/>
      <c r="H628" s="2250"/>
      <c r="I628" s="2251"/>
      <c r="J628" s="866"/>
      <c r="K628" s="866"/>
      <c r="L628" s="866"/>
      <c r="M628" s="2250"/>
      <c r="N628" s="2251"/>
      <c r="O628" s="866"/>
      <c r="P628" s="866"/>
      <c r="Q628" s="866"/>
      <c r="T628" s="235"/>
      <c r="U628" s="235"/>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pans="3:104" s="242" customFormat="1" ht="25.15" customHeight="1" x14ac:dyDescent="0.2">
      <c r="C629" s="2250"/>
      <c r="D629" s="2251"/>
      <c r="E629" s="866"/>
      <c r="F629" s="866"/>
      <c r="G629" s="866"/>
      <c r="H629" s="2250"/>
      <c r="I629" s="2251"/>
      <c r="J629" s="866"/>
      <c r="K629" s="866"/>
      <c r="L629" s="866"/>
      <c r="M629" s="2250"/>
      <c r="N629" s="2251"/>
      <c r="O629" s="866"/>
      <c r="P629" s="866"/>
      <c r="Q629" s="866"/>
      <c r="T629" s="235"/>
      <c r="U629" s="235"/>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pans="3:104" s="242" customFormat="1" ht="25.15" customHeight="1" x14ac:dyDescent="0.2">
      <c r="C630" s="2250"/>
      <c r="D630" s="2251"/>
      <c r="E630" s="866"/>
      <c r="F630" s="866"/>
      <c r="G630" s="866"/>
      <c r="H630" s="2250"/>
      <c r="I630" s="2251"/>
      <c r="J630" s="866"/>
      <c r="K630" s="866"/>
      <c r="L630" s="866"/>
      <c r="M630" s="2250"/>
      <c r="N630" s="2251"/>
      <c r="O630" s="866"/>
      <c r="P630" s="866"/>
      <c r="Q630" s="866"/>
      <c r="T630" s="235"/>
      <c r="U630" s="235"/>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pans="3:104" s="242" customFormat="1" ht="25.15" customHeight="1" x14ac:dyDescent="0.2">
      <c r="C631" s="2250"/>
      <c r="D631" s="2251"/>
      <c r="E631" s="866"/>
      <c r="F631" s="866"/>
      <c r="G631" s="866"/>
      <c r="H631" s="2250"/>
      <c r="I631" s="2251"/>
      <c r="J631" s="866"/>
      <c r="K631" s="866"/>
      <c r="L631" s="866"/>
      <c r="M631" s="2250"/>
      <c r="N631" s="2251"/>
      <c r="O631" s="866"/>
      <c r="P631" s="866"/>
      <c r="Q631" s="866"/>
      <c r="T631" s="235"/>
      <c r="U631" s="235"/>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pans="3:104" s="242" customFormat="1" ht="25.15" customHeight="1" x14ac:dyDescent="0.2">
      <c r="C632" s="2250"/>
      <c r="D632" s="2251"/>
      <c r="E632" s="866"/>
      <c r="F632" s="866"/>
      <c r="G632" s="866"/>
      <c r="H632" s="2250"/>
      <c r="I632" s="2251"/>
      <c r="J632" s="866"/>
      <c r="K632" s="866"/>
      <c r="L632" s="866"/>
      <c r="M632" s="2250"/>
      <c r="N632" s="2251"/>
      <c r="O632" s="866"/>
      <c r="P632" s="866"/>
      <c r="Q632" s="866"/>
      <c r="T632" s="235"/>
      <c r="U632" s="235"/>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pans="3:104" s="242" customFormat="1" ht="25.15" customHeight="1" x14ac:dyDescent="0.2">
      <c r="C633" s="2250"/>
      <c r="D633" s="2251"/>
      <c r="E633" s="866"/>
      <c r="F633" s="866"/>
      <c r="G633" s="866"/>
      <c r="H633" s="2250"/>
      <c r="I633" s="2251"/>
      <c r="J633" s="866"/>
      <c r="K633" s="866"/>
      <c r="L633" s="866"/>
      <c r="M633" s="2250"/>
      <c r="N633" s="2251"/>
      <c r="O633" s="866"/>
      <c r="P633" s="866"/>
      <c r="Q633" s="866"/>
      <c r="T633" s="235"/>
      <c r="U633" s="235"/>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pans="3:104" s="242" customFormat="1" ht="25.15" customHeight="1" x14ac:dyDescent="0.2">
      <c r="C634" s="2250"/>
      <c r="D634" s="2251"/>
      <c r="E634" s="866"/>
      <c r="F634" s="866"/>
      <c r="G634" s="866"/>
      <c r="H634" s="2250"/>
      <c r="I634" s="2251"/>
      <c r="J634" s="866"/>
      <c r="K634" s="866"/>
      <c r="L634" s="866"/>
      <c r="M634" s="2250"/>
      <c r="N634" s="2251"/>
      <c r="O634" s="866"/>
      <c r="P634" s="866"/>
      <c r="Q634" s="866"/>
      <c r="T634" s="235"/>
      <c r="U634" s="235"/>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pans="3:104" s="242" customFormat="1" ht="25.15" customHeight="1" x14ac:dyDescent="0.2">
      <c r="C635" s="2250"/>
      <c r="D635" s="2251"/>
      <c r="E635" s="866"/>
      <c r="F635" s="866"/>
      <c r="G635" s="866"/>
      <c r="H635" s="2250"/>
      <c r="I635" s="2251"/>
      <c r="J635" s="866"/>
      <c r="K635" s="866"/>
      <c r="L635" s="866"/>
      <c r="M635" s="2250"/>
      <c r="N635" s="2251"/>
      <c r="O635" s="866"/>
      <c r="P635" s="866"/>
      <c r="Q635" s="866"/>
      <c r="T635" s="235"/>
      <c r="U635" s="235"/>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pans="3:104" s="242" customFormat="1" ht="25.15" customHeight="1" x14ac:dyDescent="0.2">
      <c r="C636" s="2250"/>
      <c r="D636" s="2251"/>
      <c r="E636" s="866"/>
      <c r="F636" s="866"/>
      <c r="G636" s="866"/>
      <c r="H636" s="2250"/>
      <c r="I636" s="2251"/>
      <c r="J636" s="866"/>
      <c r="K636" s="866"/>
      <c r="L636" s="866"/>
      <c r="M636" s="2250"/>
      <c r="N636" s="2251"/>
      <c r="O636" s="866"/>
      <c r="P636" s="866"/>
      <c r="Q636" s="866"/>
      <c r="T636" s="235"/>
      <c r="U636" s="235"/>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pans="3:104" s="242" customFormat="1" ht="25.15" customHeight="1" x14ac:dyDescent="0.2">
      <c r="C637" s="2250"/>
      <c r="D637" s="2251"/>
      <c r="E637" s="866"/>
      <c r="F637" s="866"/>
      <c r="G637" s="866"/>
      <c r="H637" s="2250"/>
      <c r="I637" s="2251"/>
      <c r="J637" s="866"/>
      <c r="K637" s="866"/>
      <c r="L637" s="866"/>
      <c r="M637" s="2250"/>
      <c r="N637" s="2251"/>
      <c r="O637" s="866"/>
      <c r="P637" s="866"/>
      <c r="Q637" s="866"/>
      <c r="T637" s="235"/>
      <c r="U637" s="235"/>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pans="3:104" s="242" customFormat="1" ht="25.15" customHeight="1" x14ac:dyDescent="0.2">
      <c r="C638" s="2250"/>
      <c r="D638" s="2251"/>
      <c r="E638" s="866"/>
      <c r="F638" s="866"/>
      <c r="G638" s="866"/>
      <c r="H638" s="2250"/>
      <c r="I638" s="2251"/>
      <c r="J638" s="866"/>
      <c r="K638" s="866"/>
      <c r="L638" s="866"/>
      <c r="M638" s="2250"/>
      <c r="N638" s="2251"/>
      <c r="O638" s="866"/>
      <c r="P638" s="866"/>
      <c r="Q638" s="866"/>
      <c r="T638" s="235"/>
      <c r="U638" s="235"/>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pans="3:104" s="242" customFormat="1" ht="25.15" customHeight="1" x14ac:dyDescent="0.2">
      <c r="C639" s="2250"/>
      <c r="D639" s="2251"/>
      <c r="E639" s="866"/>
      <c r="F639" s="866"/>
      <c r="G639" s="866"/>
      <c r="H639" s="2250"/>
      <c r="I639" s="2251"/>
      <c r="J639" s="866"/>
      <c r="K639" s="866"/>
      <c r="L639" s="866"/>
      <c r="M639" s="2250"/>
      <c r="N639" s="2251"/>
      <c r="O639" s="866"/>
      <c r="P639" s="866"/>
      <c r="Q639" s="866"/>
      <c r="T639" s="235"/>
      <c r="U639" s="235"/>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pans="3:104" s="242" customFormat="1" ht="25.15" customHeight="1" x14ac:dyDescent="0.2">
      <c r="C640" s="2250"/>
      <c r="D640" s="2251"/>
      <c r="E640" s="866"/>
      <c r="F640" s="866"/>
      <c r="G640" s="866"/>
      <c r="H640" s="2250"/>
      <c r="I640" s="2251"/>
      <c r="J640" s="866"/>
      <c r="K640" s="866"/>
      <c r="L640" s="866"/>
      <c r="M640" s="2250"/>
      <c r="N640" s="2251"/>
      <c r="O640" s="866"/>
      <c r="P640" s="866"/>
      <c r="Q640" s="866"/>
      <c r="T640" s="235"/>
      <c r="U640" s="235"/>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pans="3:104" s="242" customFormat="1" ht="25.15" customHeight="1" x14ac:dyDescent="0.2">
      <c r="C641" s="2250"/>
      <c r="D641" s="2251"/>
      <c r="E641" s="866"/>
      <c r="F641" s="866"/>
      <c r="G641" s="866"/>
      <c r="H641" s="2250"/>
      <c r="I641" s="2251"/>
      <c r="J641" s="866"/>
      <c r="K641" s="866"/>
      <c r="L641" s="866"/>
      <c r="M641" s="2250"/>
      <c r="N641" s="2251"/>
      <c r="O641" s="866"/>
      <c r="P641" s="866"/>
      <c r="Q641" s="866"/>
      <c r="T641" s="235"/>
      <c r="U641" s="235"/>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pans="3:104" s="242" customFormat="1" ht="25.15" customHeight="1" x14ac:dyDescent="0.2">
      <c r="C642" s="2250"/>
      <c r="D642" s="2251"/>
      <c r="E642" s="866"/>
      <c r="F642" s="866"/>
      <c r="G642" s="866"/>
      <c r="H642" s="2250"/>
      <c r="I642" s="2251"/>
      <c r="J642" s="866"/>
      <c r="K642" s="866"/>
      <c r="L642" s="866"/>
      <c r="M642" s="2250"/>
      <c r="N642" s="2251"/>
      <c r="O642" s="866"/>
      <c r="P642" s="866"/>
      <c r="Q642" s="866"/>
      <c r="T642" s="235"/>
      <c r="U642" s="235"/>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pans="3:104" s="242" customFormat="1" ht="25.15" customHeight="1" x14ac:dyDescent="0.2">
      <c r="C643" s="2250"/>
      <c r="D643" s="2251"/>
      <c r="E643" s="866"/>
      <c r="F643" s="866"/>
      <c r="G643" s="866"/>
      <c r="H643" s="2250"/>
      <c r="I643" s="2251"/>
      <c r="J643" s="866"/>
      <c r="K643" s="866"/>
      <c r="L643" s="866"/>
      <c r="M643" s="2250"/>
      <c r="N643" s="2251"/>
      <c r="O643" s="866"/>
      <c r="P643" s="866"/>
      <c r="Q643" s="866"/>
      <c r="T643" s="235"/>
      <c r="U643" s="235"/>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pans="3:104" s="242" customFormat="1" ht="25.15" customHeight="1" x14ac:dyDescent="0.2">
      <c r="C644" s="2250"/>
      <c r="D644" s="2251"/>
      <c r="E644" s="866"/>
      <c r="F644" s="866"/>
      <c r="G644" s="866"/>
      <c r="H644" s="2250"/>
      <c r="I644" s="2251"/>
      <c r="J644" s="866"/>
      <c r="K644" s="866"/>
      <c r="L644" s="866"/>
      <c r="M644" s="2250"/>
      <c r="N644" s="2251"/>
      <c r="O644" s="866"/>
      <c r="P644" s="866"/>
      <c r="Q644" s="866"/>
      <c r="T644" s="235"/>
      <c r="U644" s="235"/>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pans="3:104" s="242" customFormat="1" ht="25.15" customHeight="1" x14ac:dyDescent="0.2">
      <c r="C645" s="2250"/>
      <c r="D645" s="2251"/>
      <c r="E645" s="866"/>
      <c r="F645" s="866"/>
      <c r="G645" s="866"/>
      <c r="H645" s="2250"/>
      <c r="I645" s="2251"/>
      <c r="J645" s="866"/>
      <c r="K645" s="866"/>
      <c r="L645" s="866"/>
      <c r="M645" s="2250"/>
      <c r="N645" s="2251"/>
      <c r="O645" s="866"/>
      <c r="P645" s="866"/>
      <c r="Q645" s="866"/>
      <c r="T645" s="235"/>
      <c r="U645" s="235"/>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pans="3:104" s="242" customFormat="1" ht="25.15" customHeight="1" x14ac:dyDescent="0.2">
      <c r="C646" s="2250"/>
      <c r="D646" s="2251"/>
      <c r="E646" s="866"/>
      <c r="F646" s="866"/>
      <c r="G646" s="866"/>
      <c r="H646" s="2250"/>
      <c r="I646" s="2251"/>
      <c r="J646" s="866"/>
      <c r="K646" s="866"/>
      <c r="L646" s="866"/>
      <c r="M646" s="2250"/>
      <c r="N646" s="2251"/>
      <c r="O646" s="866"/>
      <c r="P646" s="866"/>
      <c r="Q646" s="866"/>
      <c r="T646" s="235"/>
      <c r="U646" s="235"/>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pans="3:104" s="242" customFormat="1" ht="25.15" customHeight="1" x14ac:dyDescent="0.2">
      <c r="C647" s="2250"/>
      <c r="D647" s="2251"/>
      <c r="E647" s="866"/>
      <c r="F647" s="866"/>
      <c r="G647" s="866"/>
      <c r="H647" s="2250"/>
      <c r="I647" s="2251"/>
      <c r="J647" s="866"/>
      <c r="K647" s="866"/>
      <c r="L647" s="866"/>
      <c r="M647" s="2250"/>
      <c r="N647" s="2251"/>
      <c r="O647" s="866"/>
      <c r="P647" s="866"/>
      <c r="Q647" s="866"/>
      <c r="T647" s="235"/>
      <c r="U647" s="235"/>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pans="3:104" s="242" customFormat="1" ht="25.15" customHeight="1" x14ac:dyDescent="0.2">
      <c r="C648" s="2250"/>
      <c r="D648" s="2251"/>
      <c r="E648" s="866"/>
      <c r="F648" s="866"/>
      <c r="G648" s="866"/>
      <c r="H648" s="2250"/>
      <c r="I648" s="2251"/>
      <c r="J648" s="866"/>
      <c r="K648" s="866"/>
      <c r="L648" s="866"/>
      <c r="M648" s="2250"/>
      <c r="N648" s="2251"/>
      <c r="O648" s="866"/>
      <c r="P648" s="866"/>
      <c r="Q648" s="866"/>
      <c r="T648" s="235"/>
      <c r="U648" s="235"/>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pans="3:104" s="242" customFormat="1" ht="25.15" customHeight="1" x14ac:dyDescent="0.2">
      <c r="C649" s="2250"/>
      <c r="D649" s="2251"/>
      <c r="E649" s="866"/>
      <c r="F649" s="866"/>
      <c r="G649" s="866"/>
      <c r="H649" s="2250"/>
      <c r="I649" s="2251"/>
      <c r="J649" s="866"/>
      <c r="K649" s="866"/>
      <c r="L649" s="866"/>
      <c r="M649" s="2250"/>
      <c r="N649" s="2251"/>
      <c r="O649" s="866"/>
      <c r="P649" s="866"/>
      <c r="Q649" s="866"/>
      <c r="T649" s="235"/>
      <c r="U649" s="235"/>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pans="3:104" s="242" customFormat="1" ht="25.15" customHeight="1" x14ac:dyDescent="0.2">
      <c r="C650" s="2250"/>
      <c r="D650" s="2251"/>
      <c r="E650" s="866"/>
      <c r="F650" s="866"/>
      <c r="G650" s="866"/>
      <c r="H650" s="2250"/>
      <c r="I650" s="2251"/>
      <c r="J650" s="866"/>
      <c r="K650" s="866"/>
      <c r="L650" s="866"/>
      <c r="M650" s="2250"/>
      <c r="N650" s="2251"/>
      <c r="O650" s="866"/>
      <c r="P650" s="866"/>
      <c r="Q650" s="866"/>
      <c r="T650" s="235"/>
      <c r="U650" s="235"/>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pans="3:104" s="242" customFormat="1" ht="25.15" customHeight="1" x14ac:dyDescent="0.2">
      <c r="C651" s="2250"/>
      <c r="D651" s="2251"/>
      <c r="E651" s="866"/>
      <c r="F651" s="866"/>
      <c r="G651" s="866"/>
      <c r="H651" s="2250"/>
      <c r="I651" s="2251"/>
      <c r="J651" s="866"/>
      <c r="K651" s="866"/>
      <c r="L651" s="866"/>
      <c r="M651" s="2250"/>
      <c r="N651" s="2251"/>
      <c r="O651" s="866"/>
      <c r="P651" s="866"/>
      <c r="Q651" s="866"/>
      <c r="T651" s="235"/>
      <c r="U651" s="235"/>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pans="3:104" s="242" customFormat="1" ht="25.15" customHeight="1" x14ac:dyDescent="0.2">
      <c r="C652" s="2250"/>
      <c r="D652" s="2251"/>
      <c r="E652" s="866"/>
      <c r="F652" s="866"/>
      <c r="G652" s="866"/>
      <c r="H652" s="2250"/>
      <c r="I652" s="2251"/>
      <c r="J652" s="866"/>
      <c r="K652" s="866"/>
      <c r="L652" s="866"/>
      <c r="M652" s="2250"/>
      <c r="N652" s="2251"/>
      <c r="O652" s="866"/>
      <c r="P652" s="866"/>
      <c r="Q652" s="866"/>
      <c r="T652" s="235"/>
      <c r="U652" s="235"/>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pans="3:104" s="242" customFormat="1" ht="25.15" customHeight="1" x14ac:dyDescent="0.2">
      <c r="C653" s="2250"/>
      <c r="D653" s="2251"/>
      <c r="E653" s="866"/>
      <c r="F653" s="866"/>
      <c r="G653" s="866"/>
      <c r="H653" s="2250"/>
      <c r="I653" s="2251"/>
      <c r="J653" s="866"/>
      <c r="K653" s="866"/>
      <c r="L653" s="866"/>
      <c r="M653" s="2250"/>
      <c r="N653" s="2251"/>
      <c r="O653" s="866"/>
      <c r="P653" s="866"/>
      <c r="Q653" s="866"/>
      <c r="T653" s="235"/>
      <c r="U653" s="235"/>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pans="3:104" s="242" customFormat="1" ht="25.15" customHeight="1" x14ac:dyDescent="0.2">
      <c r="C654" s="2250"/>
      <c r="D654" s="2251"/>
      <c r="E654" s="866"/>
      <c r="F654" s="866"/>
      <c r="G654" s="866"/>
      <c r="H654" s="2250"/>
      <c r="I654" s="2251"/>
      <c r="J654" s="866"/>
      <c r="K654" s="866"/>
      <c r="L654" s="866"/>
      <c r="M654" s="2250"/>
      <c r="N654" s="2251"/>
      <c r="O654" s="866"/>
      <c r="P654" s="866"/>
      <c r="Q654" s="866"/>
      <c r="T654" s="235"/>
      <c r="U654" s="235"/>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pans="3:104" s="242" customFormat="1" ht="25.15" customHeight="1" x14ac:dyDescent="0.2">
      <c r="C655" s="2250"/>
      <c r="D655" s="2251"/>
      <c r="E655" s="866"/>
      <c r="F655" s="866"/>
      <c r="G655" s="866"/>
      <c r="H655" s="2250"/>
      <c r="I655" s="2251"/>
      <c r="J655" s="866"/>
      <c r="K655" s="866"/>
      <c r="L655" s="866"/>
      <c r="M655" s="2250"/>
      <c r="N655" s="2251"/>
      <c r="O655" s="866"/>
      <c r="P655" s="866"/>
      <c r="Q655" s="866"/>
      <c r="T655" s="235"/>
      <c r="U655" s="235"/>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pans="3:104" s="242" customFormat="1" ht="25.15" customHeight="1" x14ac:dyDescent="0.2">
      <c r="C656" s="2250"/>
      <c r="D656" s="2251"/>
      <c r="E656" s="866"/>
      <c r="F656" s="866"/>
      <c r="G656" s="866"/>
      <c r="H656" s="2250"/>
      <c r="I656" s="2251"/>
      <c r="J656" s="866"/>
      <c r="K656" s="866"/>
      <c r="L656" s="866"/>
      <c r="M656" s="2250"/>
      <c r="N656" s="2251"/>
      <c r="O656" s="866"/>
      <c r="P656" s="866"/>
      <c r="Q656" s="866"/>
      <c r="T656" s="235"/>
      <c r="U656" s="235"/>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pans="3:104" s="242" customFormat="1" ht="25.15" customHeight="1" x14ac:dyDescent="0.2">
      <c r="C657" s="2250"/>
      <c r="D657" s="2251"/>
      <c r="E657" s="866"/>
      <c r="F657" s="866"/>
      <c r="G657" s="866"/>
      <c r="H657" s="2250"/>
      <c r="I657" s="2251"/>
      <c r="J657" s="866"/>
      <c r="K657" s="866"/>
      <c r="L657" s="866"/>
      <c r="M657" s="2250"/>
      <c r="N657" s="2251"/>
      <c r="O657" s="866"/>
      <c r="P657" s="866"/>
      <c r="Q657" s="866"/>
      <c r="T657" s="235"/>
      <c r="U657" s="235"/>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pans="3:104" s="242" customFormat="1" ht="25.15" customHeight="1" x14ac:dyDescent="0.2">
      <c r="C658" s="2250"/>
      <c r="D658" s="2251"/>
      <c r="E658" s="866"/>
      <c r="F658" s="866"/>
      <c r="G658" s="866"/>
      <c r="H658" s="2250"/>
      <c r="I658" s="2251"/>
      <c r="J658" s="866"/>
      <c r="K658" s="866"/>
      <c r="L658" s="866"/>
      <c r="M658" s="2250"/>
      <c r="N658" s="2251"/>
      <c r="O658" s="866"/>
      <c r="P658" s="866"/>
      <c r="Q658" s="866"/>
      <c r="T658" s="235"/>
      <c r="U658" s="235"/>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pans="3:104" s="242" customFormat="1" ht="25.15" customHeight="1" x14ac:dyDescent="0.2">
      <c r="C659" s="2250"/>
      <c r="D659" s="2251"/>
      <c r="E659" s="866"/>
      <c r="F659" s="866"/>
      <c r="G659" s="866"/>
      <c r="H659" s="2250"/>
      <c r="I659" s="2251"/>
      <c r="J659" s="866"/>
      <c r="K659" s="866"/>
      <c r="L659" s="866"/>
      <c r="M659" s="2250"/>
      <c r="N659" s="2251"/>
      <c r="O659" s="866"/>
      <c r="P659" s="866"/>
      <c r="Q659" s="866"/>
      <c r="T659" s="235"/>
      <c r="U659" s="235"/>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pans="3:104" s="242" customFormat="1" ht="25.15" customHeight="1" x14ac:dyDescent="0.2">
      <c r="C660" s="2250"/>
      <c r="D660" s="2251"/>
      <c r="E660" s="866"/>
      <c r="F660" s="866"/>
      <c r="G660" s="866"/>
      <c r="H660" s="2250"/>
      <c r="I660" s="2251"/>
      <c r="J660" s="866"/>
      <c r="K660" s="866"/>
      <c r="L660" s="866"/>
      <c r="M660" s="2250"/>
      <c r="N660" s="2251"/>
      <c r="O660" s="866"/>
      <c r="P660" s="866"/>
      <c r="Q660" s="866"/>
      <c r="T660" s="235"/>
      <c r="U660" s="235"/>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pans="3:104" s="242" customFormat="1" ht="25.15" customHeight="1" x14ac:dyDescent="0.2">
      <c r="C661" s="2250"/>
      <c r="D661" s="2251"/>
      <c r="E661" s="866"/>
      <c r="F661" s="866"/>
      <c r="G661" s="866"/>
      <c r="H661" s="2250"/>
      <c r="I661" s="2251"/>
      <c r="J661" s="866"/>
      <c r="K661" s="866"/>
      <c r="L661" s="866"/>
      <c r="M661" s="2250"/>
      <c r="N661" s="2251"/>
      <c r="O661" s="866"/>
      <c r="P661" s="866"/>
      <c r="Q661" s="866"/>
      <c r="T661" s="235"/>
      <c r="U661" s="235"/>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pans="3:104" s="242" customFormat="1" ht="25.15" customHeight="1" x14ac:dyDescent="0.2">
      <c r="C662" s="2250"/>
      <c r="D662" s="2251"/>
      <c r="E662" s="866"/>
      <c r="F662" s="866"/>
      <c r="G662" s="866"/>
      <c r="H662" s="2250"/>
      <c r="I662" s="2251"/>
      <c r="J662" s="866"/>
      <c r="K662" s="866"/>
      <c r="L662" s="866"/>
      <c r="M662" s="2250"/>
      <c r="N662" s="2251"/>
      <c r="O662" s="866"/>
      <c r="P662" s="866"/>
      <c r="Q662" s="866"/>
      <c r="T662" s="235"/>
      <c r="U662" s="235"/>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pans="3:104" s="242" customFormat="1" ht="25.15" customHeight="1" x14ac:dyDescent="0.2">
      <c r="C663" s="2250"/>
      <c r="D663" s="2251"/>
      <c r="E663" s="866"/>
      <c r="F663" s="866"/>
      <c r="G663" s="866"/>
      <c r="H663" s="2250"/>
      <c r="I663" s="2251"/>
      <c r="J663" s="866"/>
      <c r="K663" s="866"/>
      <c r="L663" s="866"/>
      <c r="M663" s="2250"/>
      <c r="N663" s="2251"/>
      <c r="O663" s="866"/>
      <c r="P663" s="866"/>
      <c r="Q663" s="866"/>
      <c r="T663" s="235"/>
      <c r="U663" s="235"/>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pans="3:104" s="242" customFormat="1" ht="25.15" customHeight="1" x14ac:dyDescent="0.2">
      <c r="C664" s="2250"/>
      <c r="D664" s="2251"/>
      <c r="E664" s="866"/>
      <c r="F664" s="866"/>
      <c r="G664" s="866"/>
      <c r="H664" s="2250"/>
      <c r="I664" s="2251"/>
      <c r="J664" s="866"/>
      <c r="K664" s="866"/>
      <c r="L664" s="866"/>
      <c r="M664" s="2250"/>
      <c r="N664" s="2251"/>
      <c r="O664" s="866"/>
      <c r="P664" s="866"/>
      <c r="Q664" s="866"/>
      <c r="T664" s="235"/>
      <c r="U664" s="235"/>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pans="3:104" s="242" customFormat="1" ht="25.15" customHeight="1" x14ac:dyDescent="0.2">
      <c r="C665" s="2250"/>
      <c r="D665" s="2251"/>
      <c r="E665" s="866"/>
      <c r="F665" s="866"/>
      <c r="G665" s="866"/>
      <c r="H665" s="2250"/>
      <c r="I665" s="2251"/>
      <c r="J665" s="866"/>
      <c r="K665" s="866"/>
      <c r="L665" s="866"/>
      <c r="M665" s="2250"/>
      <c r="N665" s="2251"/>
      <c r="O665" s="866"/>
      <c r="P665" s="866"/>
      <c r="Q665" s="866"/>
      <c r="T665" s="235"/>
      <c r="U665" s="235"/>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pans="3:104" s="242" customFormat="1" ht="25.15" customHeight="1" x14ac:dyDescent="0.2">
      <c r="C666" s="2250"/>
      <c r="D666" s="2251"/>
      <c r="E666" s="866"/>
      <c r="F666" s="866"/>
      <c r="G666" s="866"/>
      <c r="H666" s="2250"/>
      <c r="I666" s="2251"/>
      <c r="J666" s="866"/>
      <c r="K666" s="866"/>
      <c r="L666" s="866"/>
      <c r="M666" s="2250"/>
      <c r="N666" s="2251"/>
      <c r="O666" s="866"/>
      <c r="P666" s="866"/>
      <c r="Q666" s="866"/>
      <c r="T666" s="235"/>
      <c r="U666" s="235"/>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pans="3:104" s="242" customFormat="1" ht="25.15" customHeight="1" x14ac:dyDescent="0.2">
      <c r="C667" s="2250"/>
      <c r="D667" s="2251"/>
      <c r="E667" s="866"/>
      <c r="F667" s="866"/>
      <c r="G667" s="866"/>
      <c r="H667" s="2250"/>
      <c r="I667" s="2251"/>
      <c r="J667" s="866"/>
      <c r="K667" s="866"/>
      <c r="L667" s="866"/>
      <c r="M667" s="2250"/>
      <c r="N667" s="2251"/>
      <c r="O667" s="866"/>
      <c r="P667" s="866"/>
      <c r="Q667" s="866"/>
      <c r="T667" s="235"/>
      <c r="U667" s="235"/>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pans="3:104" s="242" customFormat="1" ht="25.15" customHeight="1" x14ac:dyDescent="0.2">
      <c r="C668" s="2250"/>
      <c r="D668" s="2251"/>
      <c r="E668" s="866"/>
      <c r="F668" s="866"/>
      <c r="G668" s="866"/>
      <c r="H668" s="2250"/>
      <c r="I668" s="2251"/>
      <c r="J668" s="866"/>
      <c r="K668" s="866"/>
      <c r="L668" s="866"/>
      <c r="M668" s="2250"/>
      <c r="N668" s="2251"/>
      <c r="O668" s="866"/>
      <c r="P668" s="866"/>
      <c r="Q668" s="866"/>
      <c r="T668" s="235"/>
      <c r="U668" s="235"/>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pans="3:104" s="242" customFormat="1" ht="25.15" customHeight="1" x14ac:dyDescent="0.2">
      <c r="C669" s="2250"/>
      <c r="D669" s="2251"/>
      <c r="E669" s="866"/>
      <c r="F669" s="866"/>
      <c r="G669" s="866"/>
      <c r="H669" s="2250"/>
      <c r="I669" s="2251"/>
      <c r="J669" s="866"/>
      <c r="K669" s="866"/>
      <c r="L669" s="866"/>
      <c r="M669" s="2250"/>
      <c r="N669" s="2251"/>
      <c r="O669" s="866"/>
      <c r="P669" s="866"/>
      <c r="Q669" s="866"/>
      <c r="T669" s="235"/>
      <c r="U669" s="235"/>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pans="3:104" s="242" customFormat="1" ht="25.15" customHeight="1" x14ac:dyDescent="0.2">
      <c r="C670" s="2250"/>
      <c r="D670" s="2251"/>
      <c r="E670" s="866"/>
      <c r="F670" s="866"/>
      <c r="G670" s="866"/>
      <c r="H670" s="2250"/>
      <c r="I670" s="2251"/>
      <c r="J670" s="866"/>
      <c r="K670" s="866"/>
      <c r="L670" s="866"/>
      <c r="M670" s="2250"/>
      <c r="N670" s="2251"/>
      <c r="O670" s="866"/>
      <c r="P670" s="866"/>
      <c r="Q670" s="866"/>
      <c r="T670" s="235"/>
      <c r="U670" s="235"/>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pans="3:104" s="242" customFormat="1" ht="25.15" customHeight="1" x14ac:dyDescent="0.2">
      <c r="C671" s="2250"/>
      <c r="D671" s="2251"/>
      <c r="E671" s="866"/>
      <c r="F671" s="866"/>
      <c r="G671" s="866"/>
      <c r="H671" s="2250"/>
      <c r="I671" s="2251"/>
      <c r="J671" s="866"/>
      <c r="K671" s="866"/>
      <c r="L671" s="866"/>
      <c r="M671" s="2250"/>
      <c r="N671" s="2251"/>
      <c r="O671" s="866"/>
      <c r="P671" s="866"/>
      <c r="Q671" s="866"/>
      <c r="T671" s="235"/>
      <c r="U671" s="235"/>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pans="3:104" s="242" customFormat="1" ht="25.15" customHeight="1" x14ac:dyDescent="0.2">
      <c r="C672" s="2250"/>
      <c r="D672" s="2251"/>
      <c r="E672" s="866"/>
      <c r="F672" s="866"/>
      <c r="G672" s="866"/>
      <c r="H672" s="2250"/>
      <c r="I672" s="2251"/>
      <c r="J672" s="866"/>
      <c r="K672" s="866"/>
      <c r="L672" s="866"/>
      <c r="M672" s="2250"/>
      <c r="N672" s="2251"/>
      <c r="O672" s="866"/>
      <c r="P672" s="866"/>
      <c r="Q672" s="866"/>
      <c r="T672" s="235"/>
      <c r="U672" s="235"/>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pans="3:104" s="242" customFormat="1" ht="25.15" customHeight="1" x14ac:dyDescent="0.2">
      <c r="C673" s="2250"/>
      <c r="D673" s="2251"/>
      <c r="E673" s="866"/>
      <c r="F673" s="866"/>
      <c r="G673" s="866"/>
      <c r="H673" s="2250"/>
      <c r="I673" s="2251"/>
      <c r="J673" s="866"/>
      <c r="K673" s="866"/>
      <c r="L673" s="866"/>
      <c r="M673" s="2250"/>
      <c r="N673" s="2251"/>
      <c r="O673" s="866"/>
      <c r="P673" s="866"/>
      <c r="Q673" s="866"/>
      <c r="T673" s="235"/>
      <c r="U673" s="235"/>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pans="3:104" s="242" customFormat="1" ht="25.15" customHeight="1" x14ac:dyDescent="0.2">
      <c r="C674" s="2250"/>
      <c r="D674" s="2251"/>
      <c r="E674" s="866"/>
      <c r="F674" s="866"/>
      <c r="G674" s="866"/>
      <c r="H674" s="2250"/>
      <c r="I674" s="2251"/>
      <c r="J674" s="866"/>
      <c r="K674" s="866"/>
      <c r="L674" s="866"/>
      <c r="M674" s="2250"/>
      <c r="N674" s="2251"/>
      <c r="O674" s="866"/>
      <c r="P674" s="866"/>
      <c r="Q674" s="866"/>
      <c r="T674" s="235"/>
      <c r="U674" s="235"/>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pans="3:104" s="242" customFormat="1" ht="25.15" customHeight="1" x14ac:dyDescent="0.2">
      <c r="C675" s="2250"/>
      <c r="D675" s="2251"/>
      <c r="E675" s="866"/>
      <c r="F675" s="866"/>
      <c r="G675" s="866"/>
      <c r="H675" s="2250"/>
      <c r="I675" s="2251"/>
      <c r="J675" s="866"/>
      <c r="K675" s="866"/>
      <c r="L675" s="866"/>
      <c r="M675" s="2250"/>
      <c r="N675" s="2251"/>
      <c r="O675" s="866"/>
      <c r="P675" s="866"/>
      <c r="Q675" s="866"/>
      <c r="T675" s="235"/>
      <c r="U675" s="235"/>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pans="3:104" s="242" customFormat="1" ht="25.15" customHeight="1" x14ac:dyDescent="0.2">
      <c r="C676" s="2250"/>
      <c r="D676" s="2251"/>
      <c r="E676" s="866"/>
      <c r="F676" s="866"/>
      <c r="G676" s="866"/>
      <c r="H676" s="2250"/>
      <c r="I676" s="2251"/>
      <c r="J676" s="866"/>
      <c r="K676" s="866"/>
      <c r="L676" s="866"/>
      <c r="M676" s="2250"/>
      <c r="N676" s="2251"/>
      <c r="O676" s="866"/>
      <c r="P676" s="866"/>
      <c r="Q676" s="866"/>
      <c r="T676" s="235"/>
      <c r="U676" s="235"/>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pans="3:104" s="242" customFormat="1" ht="25.15" customHeight="1" x14ac:dyDescent="0.2">
      <c r="C677" s="2250"/>
      <c r="D677" s="2251"/>
      <c r="E677" s="866"/>
      <c r="F677" s="866"/>
      <c r="G677" s="866"/>
      <c r="H677" s="2250"/>
      <c r="I677" s="2251"/>
      <c r="J677" s="866"/>
      <c r="K677" s="866"/>
      <c r="L677" s="866"/>
      <c r="M677" s="2250"/>
      <c r="N677" s="2251"/>
      <c r="O677" s="866"/>
      <c r="P677" s="866"/>
      <c r="Q677" s="866"/>
      <c r="T677" s="235"/>
      <c r="U677" s="235"/>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pans="3:104" s="242" customFormat="1" ht="25.15" customHeight="1" x14ac:dyDescent="0.2">
      <c r="C678" s="2250"/>
      <c r="D678" s="2251"/>
      <c r="E678" s="866"/>
      <c r="F678" s="866"/>
      <c r="G678" s="866"/>
      <c r="H678" s="2250"/>
      <c r="I678" s="2251"/>
      <c r="J678" s="866"/>
      <c r="K678" s="866"/>
      <c r="L678" s="866"/>
      <c r="M678" s="2250"/>
      <c r="N678" s="2251"/>
      <c r="O678" s="866"/>
      <c r="P678" s="866"/>
      <c r="Q678" s="866"/>
      <c r="T678" s="235"/>
      <c r="U678" s="235"/>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pans="3:104" s="242" customFormat="1" ht="25.15" customHeight="1" x14ac:dyDescent="0.2">
      <c r="C679" s="2250"/>
      <c r="D679" s="2251"/>
      <c r="E679" s="866"/>
      <c r="F679" s="866"/>
      <c r="G679" s="866"/>
      <c r="H679" s="2250"/>
      <c r="I679" s="2251"/>
      <c r="J679" s="866"/>
      <c r="K679" s="866"/>
      <c r="L679" s="866"/>
      <c r="M679" s="2250"/>
      <c r="N679" s="2251"/>
      <c r="O679" s="866"/>
      <c r="P679" s="866"/>
      <c r="Q679" s="866"/>
      <c r="T679" s="235"/>
      <c r="U679" s="235"/>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pans="3:104" s="242" customFormat="1" ht="25.15" customHeight="1" x14ac:dyDescent="0.2">
      <c r="C680" s="2250"/>
      <c r="D680" s="2251"/>
      <c r="E680" s="866"/>
      <c r="F680" s="866"/>
      <c r="G680" s="866"/>
      <c r="H680" s="2250"/>
      <c r="I680" s="2251"/>
      <c r="J680" s="866"/>
      <c r="K680" s="866"/>
      <c r="L680" s="866"/>
      <c r="M680" s="2250"/>
      <c r="N680" s="2251"/>
      <c r="O680" s="866"/>
      <c r="P680" s="866"/>
      <c r="Q680" s="866"/>
      <c r="T680" s="235"/>
      <c r="U680" s="235"/>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pans="3:104" s="242" customFormat="1" ht="25.15" customHeight="1" x14ac:dyDescent="0.2">
      <c r="C681" s="2250"/>
      <c r="D681" s="2251"/>
      <c r="E681" s="866"/>
      <c r="F681" s="866"/>
      <c r="G681" s="866"/>
      <c r="H681" s="2250"/>
      <c r="I681" s="2251"/>
      <c r="J681" s="866"/>
      <c r="K681" s="866"/>
      <c r="L681" s="866"/>
      <c r="M681" s="2250"/>
      <c r="N681" s="2251"/>
      <c r="O681" s="866"/>
      <c r="P681" s="866"/>
      <c r="Q681" s="866"/>
      <c r="T681" s="235"/>
      <c r="U681" s="235"/>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pans="3:104" s="242" customFormat="1" ht="25.15" customHeight="1" x14ac:dyDescent="0.2">
      <c r="C682" s="2250"/>
      <c r="D682" s="2251"/>
      <c r="E682" s="866"/>
      <c r="F682" s="866"/>
      <c r="G682" s="866"/>
      <c r="H682" s="2250"/>
      <c r="I682" s="2251"/>
      <c r="J682" s="866"/>
      <c r="K682" s="866"/>
      <c r="L682" s="866"/>
      <c r="M682" s="2250"/>
      <c r="N682" s="2251"/>
      <c r="O682" s="866"/>
      <c r="P682" s="866"/>
      <c r="Q682" s="866"/>
      <c r="T682" s="235"/>
      <c r="U682" s="235"/>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pans="3:104" s="242" customFormat="1" ht="25.15" customHeight="1" x14ac:dyDescent="0.2">
      <c r="C683" s="2250"/>
      <c r="D683" s="2251"/>
      <c r="E683" s="866"/>
      <c r="F683" s="866"/>
      <c r="G683" s="866"/>
      <c r="H683" s="2250"/>
      <c r="I683" s="2251"/>
      <c r="J683" s="866"/>
      <c r="K683" s="866"/>
      <c r="L683" s="866"/>
      <c r="M683" s="2250"/>
      <c r="N683" s="2251"/>
      <c r="O683" s="866"/>
      <c r="P683" s="866"/>
      <c r="Q683" s="866"/>
      <c r="T683" s="235"/>
      <c r="U683" s="235"/>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pans="3:104" s="242" customFormat="1" ht="25.15" customHeight="1" x14ac:dyDescent="0.2">
      <c r="C684" s="2250"/>
      <c r="D684" s="2251"/>
      <c r="E684" s="866"/>
      <c r="F684" s="866"/>
      <c r="G684" s="866"/>
      <c r="H684" s="2250"/>
      <c r="I684" s="2251"/>
      <c r="J684" s="866"/>
      <c r="K684" s="866"/>
      <c r="L684" s="866"/>
      <c r="M684" s="2250"/>
      <c r="N684" s="2251"/>
      <c r="O684" s="866"/>
      <c r="P684" s="866"/>
      <c r="Q684" s="866"/>
      <c r="T684" s="235"/>
      <c r="U684" s="235"/>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pans="3:104" s="242" customFormat="1" ht="25.15" customHeight="1" x14ac:dyDescent="0.2">
      <c r="C685" s="2250"/>
      <c r="D685" s="2251"/>
      <c r="E685" s="866"/>
      <c r="F685" s="866"/>
      <c r="G685" s="866"/>
      <c r="H685" s="2250"/>
      <c r="I685" s="2251"/>
      <c r="J685" s="866"/>
      <c r="K685" s="866"/>
      <c r="L685" s="866"/>
      <c r="M685" s="2250"/>
      <c r="N685" s="2251"/>
      <c r="O685" s="866"/>
      <c r="P685" s="866"/>
      <c r="Q685" s="866"/>
      <c r="T685" s="235"/>
      <c r="U685" s="235"/>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pans="3:104" s="242" customFormat="1" ht="25.15" customHeight="1" x14ac:dyDescent="0.2">
      <c r="C686" s="2250"/>
      <c r="D686" s="2251"/>
      <c r="E686" s="866"/>
      <c r="F686" s="866"/>
      <c r="G686" s="866"/>
      <c r="H686" s="2250"/>
      <c r="I686" s="2251"/>
      <c r="J686" s="866"/>
      <c r="K686" s="866"/>
      <c r="L686" s="866"/>
      <c r="M686" s="2250"/>
      <c r="N686" s="2251"/>
      <c r="O686" s="866"/>
      <c r="P686" s="866"/>
      <c r="Q686" s="866"/>
      <c r="T686" s="235"/>
      <c r="U686" s="235"/>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pans="3:104" s="242" customFormat="1" ht="25.15" customHeight="1" x14ac:dyDescent="0.2">
      <c r="C687" s="2250"/>
      <c r="D687" s="2251"/>
      <c r="E687" s="866"/>
      <c r="F687" s="866"/>
      <c r="G687" s="866"/>
      <c r="H687" s="2250"/>
      <c r="I687" s="2251"/>
      <c r="J687" s="866"/>
      <c r="K687" s="866"/>
      <c r="L687" s="866"/>
      <c r="M687" s="2250"/>
      <c r="N687" s="2251"/>
      <c r="O687" s="866"/>
      <c r="P687" s="866"/>
      <c r="Q687" s="866"/>
      <c r="T687" s="235"/>
      <c r="U687" s="235"/>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pans="3:104" s="242" customFormat="1" ht="25.15" customHeight="1" x14ac:dyDescent="0.2">
      <c r="C688" s="2250"/>
      <c r="D688" s="2251"/>
      <c r="E688" s="866"/>
      <c r="F688" s="866"/>
      <c r="G688" s="866"/>
      <c r="H688" s="2250"/>
      <c r="I688" s="2251"/>
      <c r="J688" s="866"/>
      <c r="K688" s="866"/>
      <c r="L688" s="866"/>
      <c r="M688" s="2250"/>
      <c r="N688" s="2251"/>
      <c r="O688" s="866"/>
      <c r="P688" s="866"/>
      <c r="Q688" s="866"/>
      <c r="T688" s="235"/>
      <c r="U688" s="235"/>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pans="3:104" s="242" customFormat="1" ht="25.15" customHeight="1" x14ac:dyDescent="0.2">
      <c r="C689" s="2250"/>
      <c r="D689" s="2251"/>
      <c r="E689" s="866"/>
      <c r="F689" s="866"/>
      <c r="G689" s="866"/>
      <c r="H689" s="2250"/>
      <c r="I689" s="2251"/>
      <c r="J689" s="866"/>
      <c r="K689" s="866"/>
      <c r="L689" s="866"/>
      <c r="M689" s="2250"/>
      <c r="N689" s="2251"/>
      <c r="O689" s="866"/>
      <c r="P689" s="866"/>
      <c r="Q689" s="866"/>
      <c r="T689" s="235"/>
      <c r="U689" s="235"/>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pans="3:104" s="242" customFormat="1" ht="25.15" customHeight="1" x14ac:dyDescent="0.2">
      <c r="C690" s="2250"/>
      <c r="D690" s="2251"/>
      <c r="E690" s="866"/>
      <c r="F690" s="866"/>
      <c r="G690" s="866"/>
      <c r="H690" s="2250"/>
      <c r="I690" s="2251"/>
      <c r="J690" s="866"/>
      <c r="K690" s="866"/>
      <c r="L690" s="866"/>
      <c r="M690" s="2250"/>
      <c r="N690" s="2251"/>
      <c r="O690" s="866"/>
      <c r="P690" s="866"/>
      <c r="Q690" s="866"/>
      <c r="T690" s="235"/>
      <c r="U690" s="235"/>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pans="3:104" s="242" customFormat="1" ht="25.15" customHeight="1" x14ac:dyDescent="0.2">
      <c r="C691" s="2250"/>
      <c r="D691" s="2251"/>
      <c r="E691" s="866"/>
      <c r="F691" s="866"/>
      <c r="G691" s="866"/>
      <c r="H691" s="2250"/>
      <c r="I691" s="2251"/>
      <c r="J691" s="866"/>
      <c r="K691" s="866"/>
      <c r="L691" s="866"/>
      <c r="M691" s="2250"/>
      <c r="N691" s="2251"/>
      <c r="O691" s="866"/>
      <c r="P691" s="866"/>
      <c r="Q691" s="866"/>
      <c r="T691" s="235"/>
      <c r="U691" s="235"/>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pans="3:104" s="242" customFormat="1" ht="25.15" customHeight="1" x14ac:dyDescent="0.2">
      <c r="C692" s="2250"/>
      <c r="D692" s="2251"/>
      <c r="E692" s="866"/>
      <c r="F692" s="866"/>
      <c r="G692" s="866"/>
      <c r="H692" s="2250"/>
      <c r="I692" s="2251"/>
      <c r="J692" s="866"/>
      <c r="K692" s="866"/>
      <c r="L692" s="866"/>
      <c r="M692" s="2250"/>
      <c r="N692" s="2251"/>
      <c r="O692" s="866"/>
      <c r="P692" s="866"/>
      <c r="Q692" s="866"/>
      <c r="T692" s="235"/>
      <c r="U692" s="235"/>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pans="3:104" s="242" customFormat="1" ht="25.15" customHeight="1" x14ac:dyDescent="0.2">
      <c r="C693" s="866"/>
      <c r="D693" s="866"/>
      <c r="E693" s="866"/>
      <c r="F693" s="866"/>
      <c r="G693" s="866"/>
      <c r="H693" s="866"/>
      <c r="I693" s="866"/>
      <c r="J693" s="866"/>
      <c r="K693" s="866"/>
      <c r="L693" s="866"/>
      <c r="M693" s="866"/>
      <c r="N693" s="866"/>
      <c r="O693" s="866"/>
      <c r="P693" s="866"/>
      <c r="Q693" s="866"/>
      <c r="T693" s="235"/>
      <c r="U693" s="235"/>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pans="3:104" s="242" customFormat="1" ht="25.15" customHeight="1" x14ac:dyDescent="0.2">
      <c r="C694" s="866"/>
      <c r="D694" s="866"/>
      <c r="E694" s="866"/>
      <c r="F694" s="866"/>
      <c r="G694" s="866"/>
      <c r="H694" s="866"/>
      <c r="I694" s="866"/>
      <c r="J694" s="866"/>
      <c r="K694" s="866"/>
      <c r="L694" s="866"/>
      <c r="M694" s="866"/>
      <c r="N694" s="866"/>
      <c r="O694" s="866"/>
      <c r="P694" s="866"/>
      <c r="Q694" s="866"/>
      <c r="T694" s="235"/>
      <c r="U694" s="235"/>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pans="3:104" s="242" customFormat="1" ht="25.15" customHeight="1" x14ac:dyDescent="0.2">
      <c r="C695" s="866"/>
      <c r="D695" s="866"/>
      <c r="E695" s="866"/>
      <c r="F695" s="866"/>
      <c r="G695" s="866"/>
      <c r="H695" s="866"/>
      <c r="I695" s="866"/>
      <c r="J695" s="866"/>
      <c r="K695" s="866"/>
      <c r="L695" s="866"/>
      <c r="M695" s="866"/>
      <c r="N695" s="866"/>
      <c r="O695" s="866"/>
      <c r="P695" s="866"/>
      <c r="Q695" s="866"/>
      <c r="T695" s="235"/>
      <c r="U695" s="235"/>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pans="3:104" s="242" customFormat="1" ht="25.15" customHeight="1" x14ac:dyDescent="0.2">
      <c r="C696" s="866"/>
      <c r="D696" s="866"/>
      <c r="E696" s="866"/>
      <c r="F696" s="866"/>
      <c r="G696" s="866"/>
      <c r="H696" s="866"/>
      <c r="I696" s="866"/>
      <c r="J696" s="866"/>
      <c r="K696" s="866"/>
      <c r="L696" s="866"/>
      <c r="M696" s="866"/>
      <c r="N696" s="866"/>
      <c r="O696" s="866"/>
      <c r="P696" s="866"/>
      <c r="Q696" s="866"/>
      <c r="T696" s="235"/>
      <c r="U696" s="235"/>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pans="3:104" s="242" customFormat="1" ht="25.15" customHeight="1" x14ac:dyDescent="0.2">
      <c r="C697" s="866"/>
      <c r="D697" s="866"/>
      <c r="E697" s="866"/>
      <c r="F697" s="866"/>
      <c r="G697" s="866"/>
      <c r="H697" s="866"/>
      <c r="I697" s="866"/>
      <c r="J697" s="866"/>
      <c r="K697" s="866"/>
      <c r="L697" s="866"/>
      <c r="M697" s="866"/>
      <c r="N697" s="866"/>
      <c r="O697" s="866"/>
      <c r="P697" s="866"/>
      <c r="Q697" s="866"/>
      <c r="T697" s="235"/>
      <c r="U697" s="235"/>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pans="3:104" s="242" customFormat="1" ht="25.15" customHeight="1" x14ac:dyDescent="0.2">
      <c r="C698" s="866"/>
      <c r="D698" s="866"/>
      <c r="E698" s="866"/>
      <c r="F698" s="866"/>
      <c r="G698" s="866"/>
      <c r="H698" s="866"/>
      <c r="I698" s="866"/>
      <c r="J698" s="866"/>
      <c r="K698" s="866"/>
      <c r="L698" s="866"/>
      <c r="M698" s="866"/>
      <c r="N698" s="866"/>
      <c r="O698" s="866"/>
      <c r="P698" s="866"/>
      <c r="Q698" s="866"/>
      <c r="T698" s="235"/>
      <c r="U698" s="235"/>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pans="3:104" s="242" customFormat="1" ht="25.15" customHeight="1" x14ac:dyDescent="0.2">
      <c r="C699" s="866"/>
      <c r="D699" s="866"/>
      <c r="E699" s="866"/>
      <c r="F699" s="866"/>
      <c r="G699" s="866"/>
      <c r="H699" s="866"/>
      <c r="I699" s="866"/>
      <c r="J699" s="866"/>
      <c r="K699" s="866"/>
      <c r="L699" s="866"/>
      <c r="M699" s="866"/>
      <c r="N699" s="866"/>
      <c r="O699" s="866"/>
      <c r="P699" s="866"/>
      <c r="Q699" s="866"/>
      <c r="T699" s="235"/>
      <c r="U699" s="235"/>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pans="3:104" s="242" customFormat="1" ht="25.15" customHeight="1" x14ac:dyDescent="0.2">
      <c r="C700" s="866"/>
      <c r="D700" s="866"/>
      <c r="E700" s="866"/>
      <c r="F700" s="866"/>
      <c r="G700" s="866"/>
      <c r="H700" s="866"/>
      <c r="I700" s="866"/>
      <c r="J700" s="866"/>
      <c r="K700" s="866"/>
      <c r="L700" s="866"/>
      <c r="M700" s="866"/>
      <c r="N700" s="866"/>
      <c r="O700" s="866"/>
      <c r="P700" s="866"/>
      <c r="Q700" s="866"/>
      <c r="T700" s="235"/>
      <c r="U700" s="235"/>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spans="3:104" ht="25.15" customHeight="1" x14ac:dyDescent="0.2">
      <c r="C701" s="882"/>
      <c r="D701" s="882"/>
      <c r="E701" s="882"/>
      <c r="F701" s="882"/>
      <c r="G701" s="882"/>
      <c r="H701" s="882"/>
      <c r="I701" s="882"/>
      <c r="J701" s="882"/>
      <c r="K701" s="882"/>
      <c r="L701" s="882"/>
      <c r="M701" s="882"/>
      <c r="N701" s="882"/>
      <c r="O701" s="882"/>
      <c r="P701" s="882"/>
      <c r="Q701" s="882"/>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spans="3:104" ht="25.15" customHeight="1" x14ac:dyDescent="0.2">
      <c r="C702" s="882"/>
      <c r="D702" s="882"/>
      <c r="E702" s="882"/>
      <c r="F702" s="882"/>
      <c r="G702" s="882"/>
      <c r="H702" s="882"/>
      <c r="I702" s="882"/>
      <c r="J702" s="882"/>
      <c r="K702" s="882"/>
      <c r="L702" s="882"/>
      <c r="M702" s="882"/>
      <c r="N702" s="882"/>
      <c r="O702" s="882"/>
      <c r="P702" s="882"/>
      <c r="Q702" s="882"/>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spans="3:104" ht="25.15" customHeight="1" x14ac:dyDescent="0.2">
      <c r="C703" s="882"/>
      <c r="D703" s="882"/>
      <c r="E703" s="882"/>
      <c r="F703" s="882"/>
      <c r="G703" s="882"/>
      <c r="H703" s="882"/>
      <c r="I703" s="882"/>
      <c r="J703" s="882"/>
      <c r="K703" s="882"/>
      <c r="L703" s="882"/>
      <c r="M703" s="882"/>
      <c r="N703" s="882"/>
      <c r="O703" s="882"/>
      <c r="P703" s="882"/>
      <c r="Q703" s="882"/>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spans="3:104" ht="25.15" customHeight="1" x14ac:dyDescent="0.2">
      <c r="C704" s="882"/>
      <c r="D704" s="882"/>
      <c r="E704" s="882"/>
      <c r="F704" s="882"/>
      <c r="G704" s="882"/>
      <c r="H704" s="882"/>
      <c r="I704" s="882"/>
      <c r="J704" s="882"/>
      <c r="K704" s="882"/>
      <c r="L704" s="882"/>
      <c r="M704" s="882"/>
      <c r="N704" s="882"/>
      <c r="O704" s="882"/>
      <c r="P704" s="882"/>
      <c r="Q704" s="882"/>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spans="3:104" ht="25.15" customHeight="1" x14ac:dyDescent="0.2">
      <c r="C705" s="882"/>
      <c r="D705" s="882"/>
      <c r="E705" s="882"/>
      <c r="F705" s="882"/>
      <c r="G705" s="882"/>
      <c r="H705" s="882"/>
      <c r="I705" s="882"/>
      <c r="J705" s="882"/>
      <c r="K705" s="882"/>
      <c r="L705" s="882"/>
      <c r="M705" s="882"/>
      <c r="N705" s="882"/>
      <c r="O705" s="882"/>
      <c r="P705" s="882"/>
      <c r="Q705" s="882"/>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spans="3:104" ht="25.15" customHeight="1" x14ac:dyDescent="0.2">
      <c r="C706" s="882"/>
      <c r="D706" s="882"/>
      <c r="E706" s="882"/>
      <c r="F706" s="882"/>
      <c r="G706" s="882"/>
      <c r="H706" s="882"/>
      <c r="I706" s="882"/>
      <c r="J706" s="882"/>
      <c r="K706" s="882"/>
      <c r="L706" s="882"/>
      <c r="M706" s="882"/>
      <c r="N706" s="882"/>
      <c r="O706" s="882"/>
      <c r="P706" s="882"/>
      <c r="Q706" s="882"/>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spans="3:104" ht="25.15" customHeight="1" x14ac:dyDescent="0.2">
      <c r="C707" s="882"/>
      <c r="D707" s="882"/>
      <c r="E707" s="882"/>
      <c r="F707" s="882"/>
      <c r="G707" s="882"/>
      <c r="H707" s="882"/>
      <c r="I707" s="882"/>
      <c r="J707" s="882"/>
      <c r="K707" s="882"/>
      <c r="L707" s="882"/>
      <c r="M707" s="882"/>
      <c r="N707" s="882"/>
      <c r="O707" s="882"/>
      <c r="P707" s="882"/>
      <c r="Q707" s="882"/>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spans="3:104" ht="25.15" customHeight="1" x14ac:dyDescent="0.2">
      <c r="C708" s="882"/>
      <c r="D708" s="882"/>
      <c r="E708" s="882"/>
      <c r="F708" s="882"/>
      <c r="G708" s="882"/>
      <c r="H708" s="882"/>
      <c r="I708" s="882"/>
      <c r="J708" s="882"/>
      <c r="K708" s="882"/>
      <c r="L708" s="882"/>
      <c r="M708" s="882"/>
      <c r="N708" s="882"/>
      <c r="O708" s="882"/>
      <c r="P708" s="882"/>
      <c r="Q708" s="882"/>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spans="3:104" ht="25.15" customHeight="1" x14ac:dyDescent="0.2">
      <c r="C709" s="882"/>
      <c r="D709" s="882"/>
      <c r="E709" s="882"/>
      <c r="F709" s="882"/>
      <c r="G709" s="882"/>
      <c r="H709" s="882"/>
      <c r="I709" s="882"/>
      <c r="J709" s="882"/>
      <c r="K709" s="882"/>
      <c r="L709" s="882"/>
      <c r="M709" s="882"/>
      <c r="N709" s="882"/>
      <c r="O709" s="882"/>
      <c r="P709" s="882"/>
      <c r="Q709" s="882"/>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spans="3:104" ht="25.15" customHeight="1" x14ac:dyDescent="0.2">
      <c r="C710" s="882"/>
      <c r="D710" s="882"/>
      <c r="E710" s="882"/>
      <c r="F710" s="882"/>
      <c r="G710" s="882"/>
      <c r="H710" s="882"/>
      <c r="I710" s="882"/>
      <c r="J710" s="882"/>
      <c r="K710" s="882"/>
      <c r="L710" s="882"/>
      <c r="M710" s="882"/>
      <c r="N710" s="882"/>
      <c r="O710" s="882"/>
      <c r="P710" s="882"/>
      <c r="Q710" s="882"/>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spans="3:104" ht="25.15" customHeight="1" x14ac:dyDescent="0.2">
      <c r="C711" s="882"/>
      <c r="D711" s="882"/>
      <c r="E711" s="882"/>
      <c r="F711" s="882"/>
      <c r="G711" s="882"/>
      <c r="H711" s="882"/>
      <c r="I711" s="882"/>
      <c r="J711" s="882"/>
      <c r="K711" s="882"/>
      <c r="L711" s="882"/>
      <c r="M711" s="882"/>
      <c r="N711" s="882"/>
      <c r="O711" s="882"/>
      <c r="P711" s="882"/>
      <c r="Q711" s="882"/>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spans="3:104" ht="25.15" customHeight="1" x14ac:dyDescent="0.2">
      <c r="C712" s="882"/>
      <c r="D712" s="882"/>
      <c r="E712" s="882"/>
      <c r="F712" s="882"/>
      <c r="G712" s="882"/>
      <c r="H712" s="882"/>
      <c r="I712" s="882"/>
      <c r="J712" s="882"/>
      <c r="K712" s="882"/>
      <c r="L712" s="882"/>
      <c r="M712" s="882"/>
      <c r="N712" s="882"/>
      <c r="O712" s="882"/>
      <c r="P712" s="882"/>
      <c r="Q712" s="882"/>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spans="3:104" ht="25.15" customHeight="1" x14ac:dyDescent="0.2">
      <c r="C713" s="882"/>
      <c r="D713" s="882"/>
      <c r="E713" s="882"/>
      <c r="F713" s="882"/>
      <c r="G713" s="882"/>
      <c r="H713" s="882"/>
      <c r="I713" s="882"/>
      <c r="J713" s="882"/>
      <c r="K713" s="882"/>
      <c r="L713" s="882"/>
      <c r="M713" s="882"/>
      <c r="N713" s="882"/>
      <c r="O713" s="882"/>
      <c r="P713" s="882"/>
      <c r="Q713" s="882"/>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spans="3:104" ht="25.15" customHeight="1" x14ac:dyDescent="0.2">
      <c r="C714" s="882"/>
      <c r="D714" s="882"/>
      <c r="E714" s="882"/>
      <c r="F714" s="882"/>
      <c r="G714" s="882"/>
      <c r="H714" s="882"/>
      <c r="I714" s="882"/>
      <c r="J714" s="882"/>
      <c r="K714" s="882"/>
      <c r="L714" s="882"/>
      <c r="M714" s="882"/>
      <c r="N714" s="882"/>
      <c r="O714" s="882"/>
      <c r="P714" s="882"/>
      <c r="Q714" s="882"/>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spans="3:104" ht="25.15" customHeight="1" x14ac:dyDescent="0.2">
      <c r="C715" s="882"/>
      <c r="D715" s="882"/>
      <c r="E715" s="882"/>
      <c r="F715" s="882"/>
      <c r="G715" s="882"/>
      <c r="H715" s="882"/>
      <c r="I715" s="882"/>
      <c r="J715" s="882"/>
      <c r="K715" s="882"/>
      <c r="L715" s="882"/>
      <c r="M715" s="882"/>
      <c r="N715" s="882"/>
      <c r="O715" s="882"/>
      <c r="P715" s="882"/>
      <c r="Q715" s="882"/>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spans="3:104" ht="25.15" customHeight="1" x14ac:dyDescent="0.2">
      <c r="C716" s="882"/>
      <c r="D716" s="882"/>
      <c r="E716" s="882"/>
      <c r="F716" s="882"/>
      <c r="G716" s="882"/>
      <c r="H716" s="882"/>
      <c r="I716" s="882"/>
      <c r="J716" s="882"/>
      <c r="K716" s="882"/>
      <c r="L716" s="882"/>
      <c r="M716" s="882"/>
      <c r="N716" s="882"/>
      <c r="O716" s="882"/>
      <c r="P716" s="882"/>
      <c r="Q716" s="882"/>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spans="3:104" ht="25.15" customHeight="1" x14ac:dyDescent="0.2">
      <c r="C717" s="882"/>
      <c r="D717" s="882"/>
      <c r="E717" s="882"/>
      <c r="F717" s="882"/>
      <c r="G717" s="882"/>
      <c r="H717" s="882"/>
      <c r="I717" s="882"/>
      <c r="J717" s="882"/>
      <c r="K717" s="882"/>
      <c r="L717" s="882"/>
      <c r="M717" s="882"/>
      <c r="N717" s="882"/>
      <c r="O717" s="882"/>
      <c r="P717" s="882"/>
      <c r="Q717" s="882"/>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spans="3:104" ht="25.15" customHeight="1" x14ac:dyDescent="0.2">
      <c r="C718" s="882"/>
      <c r="D718" s="882"/>
      <c r="E718" s="882"/>
      <c r="F718" s="882"/>
      <c r="G718" s="882"/>
      <c r="H718" s="882"/>
      <c r="I718" s="882"/>
      <c r="J718" s="882"/>
      <c r="K718" s="882"/>
      <c r="L718" s="882"/>
      <c r="M718" s="882"/>
      <c r="N718" s="882"/>
      <c r="O718" s="882"/>
      <c r="P718" s="882"/>
      <c r="Q718" s="882"/>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spans="3:104" ht="25.15" customHeight="1" x14ac:dyDescent="0.2">
      <c r="C719" s="882"/>
      <c r="D719" s="882"/>
      <c r="E719" s="882"/>
      <c r="F719" s="882"/>
      <c r="G719" s="882"/>
      <c r="H719" s="882"/>
      <c r="I719" s="882"/>
      <c r="J719" s="882"/>
      <c r="K719" s="882"/>
      <c r="L719" s="882"/>
      <c r="M719" s="882"/>
      <c r="N719" s="882"/>
      <c r="O719" s="882"/>
      <c r="P719" s="882"/>
      <c r="Q719" s="882"/>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spans="3:104" ht="25.15" customHeight="1" x14ac:dyDescent="0.2">
      <c r="C720" s="882"/>
      <c r="D720" s="882"/>
      <c r="E720" s="882"/>
      <c r="F720" s="882"/>
      <c r="G720" s="882"/>
      <c r="H720" s="882"/>
      <c r="I720" s="882"/>
      <c r="J720" s="882"/>
      <c r="K720" s="882"/>
      <c r="L720" s="882"/>
      <c r="M720" s="882"/>
      <c r="N720" s="882"/>
      <c r="O720" s="882"/>
      <c r="P720" s="882"/>
      <c r="Q720" s="882"/>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spans="3:104" ht="25.15" customHeight="1" x14ac:dyDescent="0.2">
      <c r="C721" s="882"/>
      <c r="D721" s="882"/>
      <c r="E721" s="882"/>
      <c r="F721" s="882"/>
      <c r="G721" s="882"/>
      <c r="H721" s="882"/>
      <c r="I721" s="882"/>
      <c r="J721" s="882"/>
      <c r="K721" s="882"/>
      <c r="L721" s="882"/>
      <c r="M721" s="882"/>
      <c r="N721" s="882"/>
      <c r="O721" s="882"/>
      <c r="P721" s="882"/>
      <c r="Q721" s="882"/>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spans="3:104" ht="25.15" customHeight="1" x14ac:dyDescent="0.2">
      <c r="C722" s="882"/>
      <c r="D722" s="882"/>
      <c r="E722" s="882"/>
      <c r="F722" s="882"/>
      <c r="G722" s="882"/>
      <c r="H722" s="882"/>
      <c r="I722" s="882"/>
      <c r="J722" s="882"/>
      <c r="K722" s="882"/>
      <c r="L722" s="882"/>
      <c r="M722" s="882"/>
      <c r="N722" s="882"/>
      <c r="O722" s="882"/>
      <c r="P722" s="882"/>
      <c r="Q722" s="882"/>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spans="3:104" ht="25.15" customHeight="1" x14ac:dyDescent="0.2">
      <c r="C723" s="882"/>
      <c r="D723" s="882"/>
      <c r="E723" s="882"/>
      <c r="F723" s="882"/>
      <c r="G723" s="882"/>
      <c r="H723" s="882"/>
      <c r="I723" s="882"/>
      <c r="J723" s="882"/>
      <c r="K723" s="882"/>
      <c r="L723" s="882"/>
      <c r="M723" s="882"/>
      <c r="N723" s="882"/>
      <c r="O723" s="882"/>
      <c r="P723" s="882"/>
      <c r="Q723" s="882"/>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spans="3:104" ht="25.15" customHeight="1" x14ac:dyDescent="0.2">
      <c r="C724" s="882"/>
      <c r="D724" s="882"/>
      <c r="E724" s="882"/>
      <c r="F724" s="882"/>
      <c r="G724" s="882"/>
      <c r="H724" s="882"/>
      <c r="I724" s="882"/>
      <c r="J724" s="882"/>
      <c r="K724" s="882"/>
      <c r="L724" s="882"/>
      <c r="M724" s="882"/>
      <c r="N724" s="882"/>
      <c r="O724" s="882"/>
      <c r="P724" s="882"/>
      <c r="Q724" s="882"/>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spans="3:104" ht="25.15" customHeight="1" x14ac:dyDescent="0.2">
      <c r="C725" s="882"/>
      <c r="D725" s="882"/>
      <c r="E725" s="882"/>
      <c r="F725" s="882"/>
      <c r="G725" s="882"/>
      <c r="H725" s="882"/>
      <c r="I725" s="882"/>
      <c r="J725" s="882"/>
      <c r="K725" s="882"/>
      <c r="L725" s="882"/>
      <c r="M725" s="882"/>
      <c r="N725" s="882"/>
      <c r="O725" s="882"/>
      <c r="P725" s="882"/>
      <c r="Q725" s="882"/>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spans="3:104" ht="25.15" customHeight="1" x14ac:dyDescent="0.2">
      <c r="C726" s="882"/>
      <c r="D726" s="882"/>
      <c r="E726" s="882"/>
      <c r="F726" s="882"/>
      <c r="G726" s="882"/>
      <c r="H726" s="882"/>
      <c r="I726" s="882"/>
      <c r="J726" s="882"/>
      <c r="K726" s="882"/>
      <c r="L726" s="882"/>
      <c r="M726" s="882"/>
      <c r="N726" s="882"/>
      <c r="O726" s="882"/>
      <c r="P726" s="882"/>
      <c r="Q726" s="882"/>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spans="3:104" ht="25.15" customHeight="1" x14ac:dyDescent="0.2">
      <c r="C727" s="882"/>
      <c r="D727" s="882"/>
      <c r="E727" s="882"/>
      <c r="F727" s="882"/>
      <c r="G727" s="882"/>
      <c r="H727" s="882"/>
      <c r="I727" s="882"/>
      <c r="J727" s="882"/>
      <c r="K727" s="882"/>
      <c r="L727" s="882"/>
      <c r="M727" s="882"/>
      <c r="N727" s="882"/>
      <c r="O727" s="882"/>
      <c r="P727" s="882"/>
      <c r="Q727" s="882"/>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spans="3:104" ht="25.15" customHeight="1" x14ac:dyDescent="0.2">
      <c r="C728" s="882"/>
      <c r="D728" s="882"/>
      <c r="E728" s="882"/>
      <c r="F728" s="882"/>
      <c r="G728" s="882"/>
      <c r="H728" s="882"/>
      <c r="I728" s="882"/>
      <c r="J728" s="882"/>
      <c r="K728" s="882"/>
      <c r="L728" s="882"/>
      <c r="M728" s="882"/>
      <c r="N728" s="882"/>
      <c r="O728" s="882"/>
      <c r="P728" s="882"/>
      <c r="Q728" s="882"/>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spans="3:104" ht="25.15" customHeight="1" x14ac:dyDescent="0.2">
      <c r="C729" s="882"/>
      <c r="D729" s="882"/>
      <c r="E729" s="882"/>
      <c r="F729" s="882"/>
      <c r="G729" s="882"/>
      <c r="H729" s="882"/>
      <c r="I729" s="882"/>
      <c r="J729" s="882"/>
      <c r="K729" s="882"/>
      <c r="L729" s="882"/>
      <c r="M729" s="882"/>
      <c r="N729" s="882"/>
      <c r="O729" s="882"/>
      <c r="P729" s="882"/>
      <c r="Q729" s="882"/>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spans="3:104" ht="25.15" customHeight="1" x14ac:dyDescent="0.2">
      <c r="C730" s="882"/>
      <c r="D730" s="882"/>
      <c r="E730" s="882"/>
      <c r="F730" s="882"/>
      <c r="G730" s="882"/>
      <c r="H730" s="882"/>
      <c r="I730" s="882"/>
      <c r="J730" s="882"/>
      <c r="K730" s="882"/>
      <c r="L730" s="882"/>
      <c r="M730" s="882"/>
      <c r="N730" s="882"/>
      <c r="O730" s="882"/>
      <c r="P730" s="882"/>
      <c r="Q730" s="882"/>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spans="3:104" ht="25.15" customHeight="1" x14ac:dyDescent="0.2">
      <c r="C731" s="882"/>
      <c r="D731" s="882"/>
      <c r="E731" s="882"/>
      <c r="F731" s="882"/>
      <c r="G731" s="882"/>
      <c r="H731" s="882"/>
      <c r="I731" s="882"/>
      <c r="J731" s="882"/>
      <c r="K731" s="882"/>
      <c r="L731" s="882"/>
      <c r="M731" s="882"/>
      <c r="N731" s="882"/>
      <c r="O731" s="882"/>
      <c r="P731" s="882"/>
      <c r="Q731" s="882"/>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spans="3:104" ht="25.15" customHeight="1" x14ac:dyDescent="0.2">
      <c r="C732" s="882"/>
      <c r="D732" s="882"/>
      <c r="E732" s="882"/>
      <c r="F732" s="882"/>
      <c r="G732" s="882"/>
      <c r="H732" s="882"/>
      <c r="I732" s="882"/>
      <c r="J732" s="882"/>
      <c r="K732" s="882"/>
      <c r="L732" s="882"/>
      <c r="M732" s="882"/>
      <c r="N732" s="882"/>
      <c r="O732" s="882"/>
      <c r="P732" s="882"/>
      <c r="Q732" s="882"/>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spans="3:104" ht="25.15" customHeight="1" x14ac:dyDescent="0.2">
      <c r="C733" s="882"/>
      <c r="D733" s="882"/>
      <c r="E733" s="882"/>
      <c r="F733" s="882"/>
      <c r="G733" s="882"/>
      <c r="H733" s="882"/>
      <c r="I733" s="882"/>
      <c r="J733" s="882"/>
      <c r="K733" s="882"/>
      <c r="L733" s="882"/>
      <c r="M733" s="882"/>
      <c r="N733" s="882"/>
      <c r="O733" s="882"/>
      <c r="P733" s="882"/>
      <c r="Q733" s="882"/>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spans="3:104" ht="25.15" customHeight="1" x14ac:dyDescent="0.2">
      <c r="C734" s="882"/>
      <c r="D734" s="882"/>
      <c r="E734" s="882"/>
      <c r="F734" s="882"/>
      <c r="G734" s="882"/>
      <c r="H734" s="882"/>
      <c r="I734" s="882"/>
      <c r="J734" s="882"/>
      <c r="K734" s="882"/>
      <c r="L734" s="882"/>
      <c r="M734" s="882"/>
      <c r="N734" s="882"/>
      <c r="O734" s="882"/>
      <c r="P734" s="882"/>
      <c r="Q734" s="882"/>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spans="3:104" ht="25.15" customHeight="1" x14ac:dyDescent="0.2">
      <c r="C735" s="882"/>
      <c r="D735" s="882"/>
      <c r="E735" s="882"/>
      <c r="F735" s="882"/>
      <c r="G735" s="882"/>
      <c r="H735" s="882"/>
      <c r="I735" s="882"/>
      <c r="J735" s="882"/>
      <c r="K735" s="882"/>
      <c r="L735" s="882"/>
      <c r="M735" s="882"/>
      <c r="N735" s="882"/>
      <c r="O735" s="882"/>
      <c r="P735" s="882"/>
      <c r="Q735" s="882"/>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spans="3:104" ht="25.15" customHeight="1" x14ac:dyDescent="0.2">
      <c r="C736" s="882"/>
      <c r="D736" s="882"/>
      <c r="E736" s="882"/>
      <c r="F736" s="882"/>
      <c r="G736" s="882"/>
      <c r="H736" s="882"/>
      <c r="I736" s="882"/>
      <c r="J736" s="882"/>
      <c r="K736" s="882"/>
      <c r="L736" s="882"/>
      <c r="M736" s="882"/>
      <c r="N736" s="882"/>
      <c r="O736" s="882"/>
      <c r="P736" s="882"/>
      <c r="Q736" s="882"/>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spans="3:104" ht="25.15" customHeight="1" x14ac:dyDescent="0.2">
      <c r="C737" s="882"/>
      <c r="D737" s="882"/>
      <c r="E737" s="882"/>
      <c r="F737" s="882"/>
      <c r="G737" s="882"/>
      <c r="H737" s="882"/>
      <c r="I737" s="882"/>
      <c r="J737" s="882"/>
      <c r="K737" s="882"/>
      <c r="L737" s="882"/>
      <c r="M737" s="882"/>
      <c r="N737" s="882"/>
      <c r="O737" s="882"/>
      <c r="P737" s="882"/>
      <c r="Q737" s="882"/>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spans="3:104" ht="25.15" customHeight="1" x14ac:dyDescent="0.2">
      <c r="C738" s="882"/>
      <c r="D738" s="882"/>
      <c r="E738" s="882"/>
      <c r="F738" s="882"/>
      <c r="G738" s="882"/>
      <c r="H738" s="882"/>
      <c r="I738" s="882"/>
      <c r="J738" s="882"/>
      <c r="K738" s="882"/>
      <c r="L738" s="882"/>
      <c r="M738" s="882"/>
      <c r="N738" s="882"/>
      <c r="O738" s="882"/>
      <c r="P738" s="882"/>
      <c r="Q738" s="882"/>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spans="3:104" ht="25.15" customHeight="1" x14ac:dyDescent="0.2">
      <c r="C739" s="882"/>
      <c r="D739" s="882"/>
      <c r="E739" s="882"/>
      <c r="F739" s="882"/>
      <c r="G739" s="882"/>
      <c r="H739" s="882"/>
      <c r="I739" s="882"/>
      <c r="J739" s="882"/>
      <c r="K739" s="882"/>
      <c r="L739" s="882"/>
      <c r="M739" s="882"/>
      <c r="N739" s="882"/>
      <c r="O739" s="882"/>
      <c r="P739" s="882"/>
      <c r="Q739" s="882"/>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spans="3:104" ht="25.15" customHeight="1" x14ac:dyDescent="0.2">
      <c r="C740" s="882"/>
      <c r="D740" s="882"/>
      <c r="E740" s="882"/>
      <c r="F740" s="882"/>
      <c r="G740" s="882"/>
      <c r="H740" s="882"/>
      <c r="I740" s="882"/>
      <c r="J740" s="882"/>
      <c r="K740" s="882"/>
      <c r="L740" s="882"/>
      <c r="M740" s="882"/>
      <c r="N740" s="882"/>
      <c r="O740" s="882"/>
      <c r="P740" s="882"/>
      <c r="Q740" s="882"/>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spans="3:104" ht="25.15" customHeight="1" x14ac:dyDescent="0.2">
      <c r="C741" s="882"/>
      <c r="D741" s="882"/>
      <c r="E741" s="882"/>
      <c r="F741" s="882"/>
      <c r="G741" s="882"/>
      <c r="H741" s="882"/>
      <c r="I741" s="882"/>
      <c r="J741" s="882"/>
      <c r="K741" s="882"/>
      <c r="L741" s="882"/>
      <c r="M741" s="882"/>
      <c r="N741" s="882"/>
      <c r="O741" s="882"/>
      <c r="P741" s="882"/>
      <c r="Q741" s="882"/>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spans="3:104" ht="25.15" customHeight="1" x14ac:dyDescent="0.2">
      <c r="C742" s="882"/>
      <c r="D742" s="882"/>
      <c r="E742" s="882"/>
      <c r="F742" s="882"/>
      <c r="G742" s="882"/>
      <c r="H742" s="882"/>
      <c r="I742" s="882"/>
      <c r="J742" s="882"/>
      <c r="K742" s="882"/>
      <c r="L742" s="882"/>
      <c r="M742" s="882"/>
      <c r="N742" s="882"/>
      <c r="O742" s="882"/>
      <c r="P742" s="882"/>
      <c r="Q742" s="882"/>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spans="3:104" ht="25.15" customHeight="1" x14ac:dyDescent="0.2">
      <c r="C743" s="882"/>
      <c r="D743" s="882"/>
      <c r="E743" s="882"/>
      <c r="F743" s="882"/>
      <c r="G743" s="882"/>
      <c r="H743" s="882"/>
      <c r="I743" s="882"/>
      <c r="J743" s="882"/>
      <c r="K743" s="882"/>
      <c r="L743" s="882"/>
      <c r="M743" s="882"/>
      <c r="N743" s="882"/>
      <c r="O743" s="882"/>
      <c r="P743" s="882"/>
      <c r="Q743" s="882"/>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spans="3:104" ht="25.15" customHeight="1" x14ac:dyDescent="0.2">
      <c r="C744" s="882"/>
      <c r="D744" s="882"/>
      <c r="E744" s="882"/>
      <c r="F744" s="882"/>
      <c r="G744" s="882"/>
      <c r="H744" s="882"/>
      <c r="I744" s="882"/>
      <c r="J744" s="882"/>
      <c r="K744" s="882"/>
      <c r="L744" s="882"/>
      <c r="M744" s="882"/>
      <c r="N744" s="882"/>
      <c r="O744" s="882"/>
      <c r="P744" s="882"/>
      <c r="Q744" s="882"/>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spans="3:104" ht="25.15" customHeight="1" x14ac:dyDescent="0.2">
      <c r="C745" s="882"/>
      <c r="D745" s="882"/>
      <c r="E745" s="882"/>
      <c r="F745" s="882"/>
      <c r="G745" s="882"/>
      <c r="H745" s="882"/>
      <c r="I745" s="882"/>
      <c r="J745" s="882"/>
      <c r="K745" s="882"/>
      <c r="L745" s="882"/>
      <c r="M745" s="882"/>
      <c r="N745" s="882"/>
      <c r="O745" s="882"/>
      <c r="P745" s="882"/>
      <c r="Q745" s="882"/>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spans="3:104" ht="25.15" customHeight="1" x14ac:dyDescent="0.2">
      <c r="C746" s="882"/>
      <c r="D746" s="882"/>
      <c r="E746" s="882"/>
      <c r="F746" s="882"/>
      <c r="G746" s="882"/>
      <c r="H746" s="882"/>
      <c r="I746" s="882"/>
      <c r="J746" s="882"/>
      <c r="K746" s="882"/>
      <c r="L746" s="882"/>
      <c r="M746" s="882"/>
      <c r="N746" s="882"/>
      <c r="O746" s="882"/>
      <c r="P746" s="882"/>
      <c r="Q746" s="882"/>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spans="3:104" ht="25.15" customHeight="1" x14ac:dyDescent="0.2">
      <c r="C747" s="882"/>
      <c r="D747" s="882"/>
      <c r="E747" s="882"/>
      <c r="F747" s="882"/>
      <c r="G747" s="882"/>
      <c r="H747" s="882"/>
      <c r="I747" s="882"/>
      <c r="J747" s="882"/>
      <c r="K747" s="882"/>
      <c r="L747" s="882"/>
      <c r="M747" s="882"/>
      <c r="N747" s="882"/>
      <c r="O747" s="882"/>
      <c r="P747" s="882"/>
      <c r="Q747" s="882"/>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spans="3:104" ht="25.15" customHeight="1" x14ac:dyDescent="0.2">
      <c r="C748" s="882"/>
      <c r="D748" s="882"/>
      <c r="E748" s="882"/>
      <c r="F748" s="882"/>
      <c r="G748" s="882"/>
      <c r="H748" s="882"/>
      <c r="I748" s="882"/>
      <c r="J748" s="882"/>
      <c r="K748" s="882"/>
      <c r="L748" s="882"/>
      <c r="M748" s="882"/>
      <c r="N748" s="882"/>
      <c r="O748" s="882"/>
      <c r="P748" s="882"/>
      <c r="Q748" s="882"/>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spans="3:104" ht="25.15" customHeight="1" x14ac:dyDescent="0.2">
      <c r="C749" s="882"/>
      <c r="D749" s="882"/>
      <c r="E749" s="882"/>
      <c r="F749" s="882"/>
      <c r="G749" s="882"/>
      <c r="H749" s="882"/>
      <c r="I749" s="882"/>
      <c r="J749" s="882"/>
      <c r="K749" s="882"/>
      <c r="L749" s="882"/>
      <c r="M749" s="882"/>
      <c r="N749" s="882"/>
      <c r="O749" s="882"/>
      <c r="P749" s="882"/>
      <c r="Q749" s="882"/>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spans="3:104" ht="25.15" customHeight="1" x14ac:dyDescent="0.2">
      <c r="C750" s="882"/>
      <c r="D750" s="882"/>
      <c r="E750" s="882"/>
      <c r="F750" s="882"/>
      <c r="G750" s="882"/>
      <c r="H750" s="882"/>
      <c r="I750" s="882"/>
      <c r="J750" s="882"/>
      <c r="K750" s="882"/>
      <c r="L750" s="882"/>
      <c r="M750" s="882"/>
      <c r="N750" s="882"/>
      <c r="O750" s="882"/>
      <c r="P750" s="882"/>
      <c r="Q750" s="882"/>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spans="3:104" ht="25.15" customHeight="1" x14ac:dyDescent="0.2">
      <c r="C751" s="882"/>
      <c r="D751" s="882"/>
      <c r="E751" s="882"/>
      <c r="F751" s="882"/>
      <c r="G751" s="882"/>
      <c r="H751" s="882"/>
      <c r="I751" s="882"/>
      <c r="J751" s="882"/>
      <c r="K751" s="882"/>
      <c r="L751" s="882"/>
      <c r="M751" s="882"/>
      <c r="N751" s="882"/>
      <c r="O751" s="882"/>
      <c r="P751" s="882"/>
      <c r="Q751" s="882"/>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spans="3:104" ht="25.15" customHeight="1" x14ac:dyDescent="0.2">
      <c r="C752" s="882"/>
      <c r="D752" s="882"/>
      <c r="E752" s="882"/>
      <c r="F752" s="882"/>
      <c r="G752" s="882"/>
      <c r="H752" s="882"/>
      <c r="I752" s="882"/>
      <c r="J752" s="882"/>
      <c r="K752" s="882"/>
      <c r="L752" s="882"/>
      <c r="M752" s="882"/>
      <c r="N752" s="882"/>
      <c r="O752" s="882"/>
      <c r="P752" s="882"/>
      <c r="Q752" s="882"/>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spans="3:104" ht="25.15" customHeight="1" x14ac:dyDescent="0.2">
      <c r="C753" s="882"/>
      <c r="D753" s="882"/>
      <c r="E753" s="882"/>
      <c r="F753" s="882"/>
      <c r="G753" s="882"/>
      <c r="H753" s="882"/>
      <c r="I753" s="882"/>
      <c r="J753" s="882"/>
      <c r="K753" s="882"/>
      <c r="L753" s="882"/>
      <c r="M753" s="882"/>
      <c r="N753" s="882"/>
      <c r="O753" s="882"/>
      <c r="P753" s="882"/>
      <c r="Q753" s="882"/>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spans="3:104" ht="25.15" customHeight="1" x14ac:dyDescent="0.2">
      <c r="C754" s="882"/>
      <c r="D754" s="882"/>
      <c r="E754" s="882"/>
      <c r="F754" s="882"/>
      <c r="G754" s="882"/>
      <c r="H754" s="882"/>
      <c r="I754" s="882"/>
      <c r="J754" s="882"/>
      <c r="K754" s="882"/>
      <c r="L754" s="882"/>
      <c r="M754" s="882"/>
      <c r="N754" s="882"/>
      <c r="O754" s="882"/>
      <c r="P754" s="882"/>
      <c r="Q754" s="882"/>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spans="3:104" ht="25.15" customHeight="1" x14ac:dyDescent="0.2">
      <c r="C755" s="882"/>
      <c r="D755" s="882"/>
      <c r="E755" s="882"/>
      <c r="F755" s="882"/>
      <c r="G755" s="882"/>
      <c r="H755" s="882"/>
      <c r="I755" s="882"/>
      <c r="J755" s="882"/>
      <c r="K755" s="882"/>
      <c r="L755" s="882"/>
      <c r="M755" s="882"/>
      <c r="N755" s="882"/>
      <c r="O755" s="882"/>
      <c r="P755" s="882"/>
      <c r="Q755" s="882"/>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spans="3:104" ht="25.15" customHeight="1" x14ac:dyDescent="0.2">
      <c r="C756" s="882"/>
      <c r="D756" s="882"/>
      <c r="E756" s="882"/>
      <c r="F756" s="882"/>
      <c r="G756" s="882"/>
      <c r="H756" s="882"/>
      <c r="I756" s="882"/>
      <c r="J756" s="882"/>
      <c r="K756" s="882"/>
      <c r="L756" s="882"/>
      <c r="M756" s="882"/>
      <c r="N756" s="882"/>
      <c r="O756" s="882"/>
      <c r="P756" s="882"/>
      <c r="Q756" s="882"/>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spans="3:104" ht="25.15" customHeight="1" x14ac:dyDescent="0.2">
      <c r="C757" s="882"/>
      <c r="D757" s="882"/>
      <c r="E757" s="882"/>
      <c r="F757" s="882"/>
      <c r="G757" s="882"/>
      <c r="H757" s="882"/>
      <c r="I757" s="882"/>
      <c r="J757" s="882"/>
      <c r="K757" s="882"/>
      <c r="L757" s="882"/>
      <c r="M757" s="882"/>
      <c r="N757" s="882"/>
      <c r="O757" s="882"/>
      <c r="P757" s="882"/>
      <c r="Q757" s="882"/>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spans="3:104" ht="25.15" customHeight="1" x14ac:dyDescent="0.2">
      <c r="C758" s="882"/>
      <c r="D758" s="882"/>
      <c r="E758" s="882"/>
      <c r="F758" s="882"/>
      <c r="G758" s="882"/>
      <c r="H758" s="882"/>
      <c r="I758" s="882"/>
      <c r="J758" s="882"/>
      <c r="K758" s="882"/>
      <c r="L758" s="882"/>
      <c r="M758" s="882"/>
      <c r="N758" s="882"/>
      <c r="O758" s="882"/>
      <c r="P758" s="882"/>
      <c r="Q758" s="882"/>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spans="3:104" ht="25.15" customHeight="1" x14ac:dyDescent="0.2">
      <c r="C759" s="882"/>
      <c r="D759" s="882"/>
      <c r="E759" s="882"/>
      <c r="F759" s="882"/>
      <c r="G759" s="882"/>
      <c r="H759" s="882"/>
      <c r="I759" s="882"/>
      <c r="J759" s="882"/>
      <c r="K759" s="882"/>
      <c r="L759" s="882"/>
      <c r="M759" s="882"/>
      <c r="N759" s="882"/>
      <c r="O759" s="882"/>
      <c r="P759" s="882"/>
      <c r="Q759" s="882"/>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spans="3:104" ht="25.15" customHeight="1" x14ac:dyDescent="0.2">
      <c r="C760" s="882"/>
      <c r="D760" s="882"/>
      <c r="E760" s="882"/>
      <c r="F760" s="882"/>
      <c r="G760" s="882"/>
      <c r="H760" s="882"/>
      <c r="I760" s="882"/>
      <c r="J760" s="882"/>
      <c r="K760" s="882"/>
      <c r="L760" s="882"/>
      <c r="M760" s="882"/>
      <c r="N760" s="882"/>
      <c r="O760" s="882"/>
      <c r="P760" s="882"/>
      <c r="Q760" s="882"/>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spans="3:104" ht="25.15" customHeight="1" x14ac:dyDescent="0.2">
      <c r="C761" s="882"/>
      <c r="D761" s="882"/>
      <c r="E761" s="882"/>
      <c r="F761" s="882"/>
      <c r="G761" s="882"/>
      <c r="H761" s="882"/>
      <c r="I761" s="882"/>
      <c r="J761" s="882"/>
      <c r="K761" s="882"/>
      <c r="L761" s="882"/>
      <c r="M761" s="882"/>
      <c r="N761" s="882"/>
      <c r="O761" s="882"/>
      <c r="P761" s="882"/>
      <c r="Q761" s="882"/>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spans="3:104" ht="25.15" customHeight="1" x14ac:dyDescent="0.2">
      <c r="C762" s="882"/>
      <c r="D762" s="882"/>
      <c r="E762" s="882"/>
      <c r="F762" s="882"/>
      <c r="G762" s="882"/>
      <c r="H762" s="882"/>
      <c r="I762" s="882"/>
      <c r="J762" s="882"/>
      <c r="K762" s="882"/>
      <c r="L762" s="882"/>
      <c r="M762" s="882"/>
      <c r="N762" s="882"/>
      <c r="O762" s="882"/>
      <c r="P762" s="882"/>
      <c r="Q762" s="882"/>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spans="3:104" ht="25.15" customHeight="1" x14ac:dyDescent="0.2">
      <c r="C763" s="882"/>
      <c r="D763" s="882"/>
      <c r="E763" s="882"/>
      <c r="F763" s="882"/>
      <c r="G763" s="882"/>
      <c r="H763" s="882"/>
      <c r="I763" s="882"/>
      <c r="J763" s="882"/>
      <c r="K763" s="882"/>
      <c r="L763" s="882"/>
      <c r="M763" s="882"/>
      <c r="N763" s="882"/>
      <c r="O763" s="882"/>
      <c r="P763" s="882"/>
      <c r="Q763" s="882"/>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spans="3:104" ht="25.15" customHeight="1" x14ac:dyDescent="0.2">
      <c r="C764" s="882"/>
      <c r="D764" s="882"/>
      <c r="E764" s="882"/>
      <c r="F764" s="882"/>
      <c r="G764" s="882"/>
      <c r="H764" s="882"/>
      <c r="I764" s="882"/>
      <c r="J764" s="882"/>
      <c r="K764" s="882"/>
      <c r="L764" s="882"/>
      <c r="M764" s="882"/>
      <c r="N764" s="882"/>
      <c r="O764" s="882"/>
      <c r="P764" s="882"/>
      <c r="Q764" s="882"/>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spans="3:104" ht="25.15" customHeight="1" x14ac:dyDescent="0.2">
      <c r="C765" s="882"/>
      <c r="D765" s="882"/>
      <c r="E765" s="882"/>
      <c r="F765" s="882"/>
      <c r="G765" s="882"/>
      <c r="H765" s="882"/>
      <c r="I765" s="882"/>
      <c r="J765" s="882"/>
      <c r="K765" s="882"/>
      <c r="L765" s="882"/>
      <c r="M765" s="882"/>
      <c r="N765" s="882"/>
      <c r="O765" s="882"/>
      <c r="P765" s="882"/>
      <c r="Q765" s="882"/>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spans="3:104" ht="25.15" customHeight="1" x14ac:dyDescent="0.2">
      <c r="C766" s="882"/>
      <c r="D766" s="882"/>
      <c r="E766" s="882"/>
      <c r="F766" s="882"/>
      <c r="G766" s="882"/>
      <c r="H766" s="882"/>
      <c r="I766" s="882"/>
      <c r="J766" s="882"/>
      <c r="K766" s="882"/>
      <c r="L766" s="882"/>
      <c r="M766" s="882"/>
      <c r="N766" s="882"/>
      <c r="O766" s="882"/>
      <c r="P766" s="882"/>
      <c r="Q766" s="882"/>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spans="3:104" ht="25.15" customHeight="1" x14ac:dyDescent="0.2">
      <c r="C767" s="882"/>
      <c r="D767" s="882"/>
      <c r="E767" s="882"/>
      <c r="F767" s="882"/>
      <c r="G767" s="882"/>
      <c r="H767" s="882"/>
      <c r="I767" s="882"/>
      <c r="J767" s="882"/>
      <c r="K767" s="882"/>
      <c r="L767" s="882"/>
      <c r="M767" s="882"/>
      <c r="N767" s="882"/>
      <c r="O767" s="882"/>
      <c r="P767" s="882"/>
      <c r="Q767" s="882"/>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spans="3:104" ht="25.15" customHeight="1" x14ac:dyDescent="0.2">
      <c r="C768" s="882"/>
      <c r="D768" s="882"/>
      <c r="E768" s="882"/>
      <c r="F768" s="882"/>
      <c r="G768" s="882"/>
      <c r="H768" s="882"/>
      <c r="I768" s="882"/>
      <c r="J768" s="882"/>
      <c r="K768" s="882"/>
      <c r="L768" s="882"/>
      <c r="M768" s="882"/>
      <c r="N768" s="882"/>
      <c r="O768" s="882"/>
      <c r="P768" s="882"/>
      <c r="Q768" s="882"/>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spans="3:104" ht="25.15" customHeight="1" x14ac:dyDescent="0.2">
      <c r="C769" s="882"/>
      <c r="D769" s="882"/>
      <c r="E769" s="882"/>
      <c r="F769" s="882"/>
      <c r="G769" s="882"/>
      <c r="H769" s="882"/>
      <c r="I769" s="882"/>
      <c r="J769" s="882"/>
      <c r="K769" s="882"/>
      <c r="L769" s="882"/>
      <c r="M769" s="882"/>
      <c r="N769" s="882"/>
      <c r="O769" s="882"/>
      <c r="P769" s="882"/>
      <c r="Q769" s="882"/>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spans="3:104" ht="25.15" customHeight="1" x14ac:dyDescent="0.2">
      <c r="C770" s="882"/>
      <c r="D770" s="882"/>
      <c r="E770" s="882"/>
      <c r="F770" s="882"/>
      <c r="G770" s="882"/>
      <c r="H770" s="882"/>
      <c r="I770" s="882"/>
      <c r="J770" s="882"/>
      <c r="K770" s="882"/>
      <c r="L770" s="882"/>
      <c r="M770" s="882"/>
      <c r="N770" s="882"/>
      <c r="O770" s="882"/>
      <c r="P770" s="882"/>
      <c r="Q770" s="882"/>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spans="3:104" ht="25.15" customHeight="1" x14ac:dyDescent="0.2">
      <c r="C771" s="882"/>
      <c r="D771" s="882"/>
      <c r="E771" s="882"/>
      <c r="F771" s="882"/>
      <c r="G771" s="882"/>
      <c r="H771" s="882"/>
      <c r="I771" s="882"/>
      <c r="J771" s="882"/>
      <c r="K771" s="882"/>
      <c r="L771" s="882"/>
      <c r="M771" s="882"/>
      <c r="N771" s="882"/>
      <c r="O771" s="882"/>
      <c r="P771" s="882"/>
      <c r="Q771" s="882"/>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spans="3:104" ht="25.15" customHeight="1" x14ac:dyDescent="0.2">
      <c r="C772" s="882"/>
      <c r="D772" s="882"/>
      <c r="E772" s="882"/>
      <c r="F772" s="882"/>
      <c r="G772" s="882"/>
      <c r="H772" s="882"/>
      <c r="I772" s="882"/>
      <c r="J772" s="882"/>
      <c r="K772" s="882"/>
      <c r="L772" s="882"/>
      <c r="M772" s="882"/>
      <c r="N772" s="882"/>
      <c r="O772" s="882"/>
      <c r="P772" s="882"/>
      <c r="Q772" s="882"/>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spans="3:104" ht="25.15" customHeight="1" x14ac:dyDescent="0.2">
      <c r="C773" s="882"/>
      <c r="D773" s="882"/>
      <c r="E773" s="882"/>
      <c r="F773" s="882"/>
      <c r="G773" s="882"/>
      <c r="H773" s="882"/>
      <c r="I773" s="882"/>
      <c r="J773" s="882"/>
      <c r="K773" s="882"/>
      <c r="L773" s="882"/>
      <c r="M773" s="882"/>
      <c r="N773" s="882"/>
      <c r="O773" s="882"/>
      <c r="P773" s="882"/>
      <c r="Q773" s="882"/>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spans="3:104" ht="25.15" customHeight="1" x14ac:dyDescent="0.2">
      <c r="C774" s="882"/>
      <c r="D774" s="882"/>
      <c r="E774" s="882"/>
      <c r="F774" s="882"/>
      <c r="G774" s="882"/>
      <c r="H774" s="882"/>
      <c r="I774" s="882"/>
      <c r="J774" s="882"/>
      <c r="K774" s="882"/>
      <c r="L774" s="882"/>
      <c r="M774" s="882"/>
      <c r="N774" s="882"/>
      <c r="O774" s="882"/>
      <c r="P774" s="882"/>
      <c r="Q774" s="882"/>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spans="3:104" ht="25.15" customHeight="1" x14ac:dyDescent="0.2">
      <c r="C775" s="882"/>
      <c r="D775" s="882"/>
      <c r="E775" s="882"/>
      <c r="F775" s="882"/>
      <c r="G775" s="882"/>
      <c r="H775" s="882"/>
      <c r="I775" s="882"/>
      <c r="J775" s="882"/>
      <c r="K775" s="882"/>
      <c r="L775" s="882"/>
      <c r="M775" s="882"/>
      <c r="N775" s="882"/>
      <c r="O775" s="882"/>
      <c r="P775" s="882"/>
      <c r="Q775" s="882"/>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spans="3:104" ht="25.15" customHeight="1" x14ac:dyDescent="0.2">
      <c r="C776" s="882"/>
      <c r="D776" s="882"/>
      <c r="E776" s="882"/>
      <c r="F776" s="882"/>
      <c r="G776" s="882"/>
      <c r="H776" s="882"/>
      <c r="I776" s="882"/>
      <c r="J776" s="882"/>
      <c r="K776" s="882"/>
      <c r="L776" s="882"/>
      <c r="M776" s="882"/>
      <c r="N776" s="882"/>
      <c r="O776" s="882"/>
      <c r="P776" s="882"/>
      <c r="Q776" s="882"/>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spans="3:104" ht="25.15" customHeight="1" x14ac:dyDescent="0.2">
      <c r="C777" s="882"/>
      <c r="D777" s="882"/>
      <c r="E777" s="882"/>
      <c r="F777" s="882"/>
      <c r="G777" s="882"/>
      <c r="H777" s="882"/>
      <c r="I777" s="882"/>
      <c r="J777" s="882"/>
      <c r="K777" s="882"/>
      <c r="L777" s="882"/>
      <c r="M777" s="882"/>
      <c r="N777" s="882"/>
      <c r="O777" s="882"/>
      <c r="P777" s="882"/>
      <c r="Q777" s="882"/>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spans="3:104" ht="25.15" customHeight="1" x14ac:dyDescent="0.2">
      <c r="C778" s="882"/>
      <c r="D778" s="882"/>
      <c r="E778" s="882"/>
      <c r="F778" s="882"/>
      <c r="G778" s="882"/>
      <c r="H778" s="882"/>
      <c r="I778" s="882"/>
      <c r="J778" s="882"/>
      <c r="K778" s="882"/>
      <c r="L778" s="882"/>
      <c r="M778" s="882"/>
      <c r="N778" s="882"/>
      <c r="O778" s="882"/>
      <c r="P778" s="882"/>
      <c r="Q778" s="882"/>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spans="3:104" ht="25.15" customHeight="1" x14ac:dyDescent="0.2">
      <c r="C779" s="882"/>
      <c r="D779" s="882"/>
      <c r="E779" s="882"/>
      <c r="F779" s="882"/>
      <c r="G779" s="882"/>
      <c r="H779" s="882"/>
      <c r="I779" s="882"/>
      <c r="J779" s="882"/>
      <c r="K779" s="882"/>
      <c r="L779" s="882"/>
      <c r="M779" s="882"/>
      <c r="N779" s="882"/>
      <c r="O779" s="882"/>
      <c r="P779" s="882"/>
      <c r="Q779" s="882"/>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spans="3:104" ht="25.15" customHeight="1" x14ac:dyDescent="0.2">
      <c r="C780" s="882"/>
      <c r="D780" s="882"/>
      <c r="E780" s="882"/>
      <c r="F780" s="882"/>
      <c r="G780" s="882"/>
      <c r="H780" s="882"/>
      <c r="I780" s="882"/>
      <c r="J780" s="882"/>
      <c r="K780" s="882"/>
      <c r="L780" s="882"/>
      <c r="M780" s="882"/>
      <c r="N780" s="882"/>
      <c r="O780" s="882"/>
      <c r="P780" s="882"/>
      <c r="Q780" s="882"/>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spans="3:104" ht="25.15" customHeight="1" x14ac:dyDescent="0.2">
      <c r="C781" s="882"/>
      <c r="D781" s="882"/>
      <c r="E781" s="882"/>
      <c r="F781" s="882"/>
      <c r="G781" s="882"/>
      <c r="H781" s="882"/>
      <c r="I781" s="882"/>
      <c r="J781" s="882"/>
      <c r="K781" s="882"/>
      <c r="L781" s="882"/>
      <c r="M781" s="882"/>
      <c r="N781" s="882"/>
      <c r="O781" s="882"/>
      <c r="P781" s="882"/>
      <c r="Q781" s="882"/>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spans="3:104" ht="25.15" customHeight="1" x14ac:dyDescent="0.2">
      <c r="C782" s="882"/>
      <c r="D782" s="882"/>
      <c r="E782" s="882"/>
      <c r="F782" s="882"/>
      <c r="G782" s="882"/>
      <c r="H782" s="882"/>
      <c r="I782" s="882"/>
      <c r="J782" s="882"/>
      <c r="K782" s="882"/>
      <c r="L782" s="882"/>
      <c r="M782" s="882"/>
      <c r="N782" s="882"/>
      <c r="O782" s="882"/>
      <c r="P782" s="882"/>
      <c r="Q782" s="882"/>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spans="3:104" ht="25.15" customHeight="1" x14ac:dyDescent="0.2">
      <c r="C783" s="882"/>
      <c r="D783" s="882"/>
      <c r="E783" s="882"/>
      <c r="F783" s="882"/>
      <c r="G783" s="882"/>
      <c r="H783" s="882"/>
      <c r="I783" s="882"/>
      <c r="J783" s="882"/>
      <c r="K783" s="882"/>
      <c r="L783" s="882"/>
      <c r="M783" s="882"/>
      <c r="N783" s="882"/>
      <c r="O783" s="882"/>
      <c r="P783" s="882"/>
      <c r="Q783" s="882"/>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spans="3:104" ht="25.15" customHeight="1" x14ac:dyDescent="0.2">
      <c r="C784" s="882"/>
      <c r="D784" s="882"/>
      <c r="E784" s="882"/>
      <c r="F784" s="882"/>
      <c r="G784" s="882"/>
      <c r="H784" s="882"/>
      <c r="I784" s="882"/>
      <c r="J784" s="882"/>
      <c r="K784" s="882"/>
      <c r="L784" s="882"/>
      <c r="M784" s="882"/>
      <c r="N784" s="882"/>
      <c r="O784" s="882"/>
      <c r="P784" s="882"/>
      <c r="Q784" s="882"/>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spans="3:104" ht="25.15" customHeight="1" x14ac:dyDescent="0.2">
      <c r="C785" s="882"/>
      <c r="D785" s="882"/>
      <c r="E785" s="882"/>
      <c r="F785" s="882"/>
      <c r="G785" s="882"/>
      <c r="H785" s="882"/>
      <c r="I785" s="882"/>
      <c r="J785" s="882"/>
      <c r="K785" s="882"/>
      <c r="L785" s="882"/>
      <c r="M785" s="882"/>
      <c r="N785" s="882"/>
      <c r="O785" s="882"/>
      <c r="P785" s="882"/>
      <c r="Q785" s="882"/>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spans="3:104" ht="25.15" customHeight="1" x14ac:dyDescent="0.2">
      <c r="C786" s="882"/>
      <c r="D786" s="882"/>
      <c r="E786" s="882"/>
      <c r="F786" s="882"/>
      <c r="G786" s="882"/>
      <c r="H786" s="882"/>
      <c r="I786" s="882"/>
      <c r="J786" s="882"/>
      <c r="K786" s="882"/>
      <c r="L786" s="882"/>
      <c r="M786" s="882"/>
      <c r="N786" s="882"/>
      <c r="O786" s="882"/>
      <c r="P786" s="882"/>
      <c r="Q786" s="882"/>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spans="3:104" ht="25.15" customHeight="1" x14ac:dyDescent="0.2">
      <c r="C787" s="882"/>
      <c r="D787" s="882"/>
      <c r="E787" s="882"/>
      <c r="F787" s="882"/>
      <c r="G787" s="882"/>
      <c r="H787" s="882"/>
      <c r="I787" s="882"/>
      <c r="J787" s="882"/>
      <c r="K787" s="882"/>
      <c r="L787" s="882"/>
      <c r="M787" s="882"/>
      <c r="N787" s="882"/>
      <c r="O787" s="882"/>
      <c r="P787" s="882"/>
      <c r="Q787" s="882"/>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spans="3:104" ht="25.15" customHeight="1" x14ac:dyDescent="0.2">
      <c r="C788" s="882"/>
      <c r="D788" s="882"/>
      <c r="E788" s="882"/>
      <c r="F788" s="882"/>
      <c r="G788" s="882"/>
      <c r="H788" s="882"/>
      <c r="I788" s="882"/>
      <c r="J788" s="882"/>
      <c r="K788" s="882"/>
      <c r="L788" s="882"/>
      <c r="M788" s="882"/>
      <c r="N788" s="882"/>
      <c r="O788" s="882"/>
      <c r="P788" s="882"/>
      <c r="Q788" s="882"/>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spans="3:104" ht="25.15" customHeight="1" x14ac:dyDescent="0.2">
      <c r="C789" s="882"/>
      <c r="D789" s="882"/>
      <c r="E789" s="882"/>
      <c r="F789" s="882"/>
      <c r="G789" s="882"/>
      <c r="H789" s="882"/>
      <c r="I789" s="882"/>
      <c r="J789" s="882"/>
      <c r="K789" s="882"/>
      <c r="L789" s="882"/>
      <c r="M789" s="882"/>
      <c r="N789" s="882"/>
      <c r="O789" s="882"/>
      <c r="P789" s="882"/>
      <c r="Q789" s="882"/>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spans="3:104" ht="25.15" customHeight="1" x14ac:dyDescent="0.2">
      <c r="C790" s="882"/>
      <c r="D790" s="882"/>
      <c r="E790" s="882"/>
      <c r="F790" s="882"/>
      <c r="G790" s="882"/>
      <c r="H790" s="882"/>
      <c r="I790" s="882"/>
      <c r="J790" s="882"/>
      <c r="K790" s="882"/>
      <c r="L790" s="882"/>
      <c r="M790" s="882"/>
      <c r="N790" s="882"/>
      <c r="O790" s="882"/>
      <c r="P790" s="882"/>
      <c r="Q790" s="882"/>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spans="3:104" ht="25.15" customHeight="1" x14ac:dyDescent="0.2">
      <c r="C791" s="882"/>
      <c r="D791" s="882"/>
      <c r="E791" s="882"/>
      <c r="F791" s="882"/>
      <c r="G791" s="882"/>
      <c r="H791" s="882"/>
      <c r="I791" s="882"/>
      <c r="J791" s="882"/>
      <c r="K791" s="882"/>
      <c r="L791" s="882"/>
      <c r="M791" s="882"/>
      <c r="N791" s="882"/>
      <c r="O791" s="882"/>
      <c r="P791" s="882"/>
      <c r="Q791" s="882"/>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spans="3:104" ht="25.15" customHeight="1" x14ac:dyDescent="0.2">
      <c r="C792" s="882"/>
      <c r="D792" s="882"/>
      <c r="E792" s="882"/>
      <c r="F792" s="882"/>
      <c r="G792" s="882"/>
      <c r="H792" s="882"/>
      <c r="I792" s="882"/>
      <c r="J792" s="882"/>
      <c r="K792" s="882"/>
      <c r="L792" s="882"/>
      <c r="M792" s="882"/>
      <c r="N792" s="882"/>
      <c r="O792" s="882"/>
      <c r="P792" s="882"/>
      <c r="Q792" s="882"/>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spans="3:104" ht="25.15" customHeight="1" x14ac:dyDescent="0.2">
      <c r="C793" s="882"/>
      <c r="D793" s="882"/>
      <c r="E793" s="882"/>
      <c r="F793" s="882"/>
      <c r="G793" s="882"/>
      <c r="H793" s="882"/>
      <c r="I793" s="882"/>
      <c r="J793" s="882"/>
      <c r="K793" s="882"/>
      <c r="L793" s="882"/>
      <c r="M793" s="882"/>
      <c r="N793" s="882"/>
      <c r="O793" s="882"/>
      <c r="P793" s="882"/>
      <c r="Q793" s="882"/>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spans="3:104" ht="25.15" customHeight="1" x14ac:dyDescent="0.2">
      <c r="C794" s="882"/>
      <c r="D794" s="882"/>
      <c r="E794" s="882"/>
      <c r="F794" s="882"/>
      <c r="G794" s="882"/>
      <c r="H794" s="882"/>
      <c r="I794" s="882"/>
      <c r="J794" s="882"/>
      <c r="K794" s="882"/>
      <c r="L794" s="882"/>
      <c r="M794" s="882"/>
      <c r="N794" s="882"/>
      <c r="O794" s="882"/>
      <c r="P794" s="882"/>
      <c r="Q794" s="882"/>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spans="3:104" ht="25.15" customHeight="1" x14ac:dyDescent="0.2">
      <c r="C795" s="882"/>
      <c r="D795" s="882"/>
      <c r="E795" s="882"/>
      <c r="F795" s="882"/>
      <c r="G795" s="882"/>
      <c r="H795" s="882"/>
      <c r="I795" s="882"/>
      <c r="J795" s="882"/>
      <c r="K795" s="882"/>
      <c r="L795" s="882"/>
      <c r="M795" s="882"/>
      <c r="N795" s="882"/>
      <c r="O795" s="882"/>
      <c r="P795" s="882"/>
      <c r="Q795" s="882"/>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spans="3:104" ht="25.15" customHeight="1" x14ac:dyDescent="0.2">
      <c r="C796" s="882"/>
      <c r="D796" s="882"/>
      <c r="E796" s="882"/>
      <c r="F796" s="882"/>
      <c r="G796" s="882"/>
      <c r="H796" s="882"/>
      <c r="I796" s="882"/>
      <c r="J796" s="882"/>
      <c r="K796" s="882"/>
      <c r="L796" s="882"/>
      <c r="M796" s="882"/>
      <c r="N796" s="882"/>
      <c r="O796" s="882"/>
      <c r="P796" s="882"/>
      <c r="Q796" s="882"/>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spans="3:104" ht="25.15" customHeight="1" x14ac:dyDescent="0.2">
      <c r="C797" s="882"/>
      <c r="D797" s="882"/>
      <c r="E797" s="882"/>
      <c r="F797" s="882"/>
      <c r="G797" s="882"/>
      <c r="H797" s="882"/>
      <c r="I797" s="882"/>
      <c r="J797" s="882"/>
      <c r="K797" s="882"/>
      <c r="L797" s="882"/>
      <c r="M797" s="882"/>
      <c r="N797" s="882"/>
      <c r="O797" s="882"/>
      <c r="P797" s="882"/>
      <c r="Q797" s="882"/>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spans="3:104" ht="25.15" customHeight="1" x14ac:dyDescent="0.2">
      <c r="C798" s="882"/>
      <c r="D798" s="882"/>
      <c r="E798" s="882"/>
      <c r="F798" s="882"/>
      <c r="G798" s="882"/>
      <c r="H798" s="882"/>
      <c r="I798" s="882"/>
      <c r="J798" s="882"/>
      <c r="K798" s="882"/>
      <c r="L798" s="882"/>
      <c r="M798" s="882"/>
      <c r="N798" s="882"/>
      <c r="O798" s="882"/>
      <c r="P798" s="882"/>
      <c r="Q798" s="882"/>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spans="3:104" ht="25.15" customHeight="1" x14ac:dyDescent="0.2">
      <c r="C799" s="882"/>
      <c r="D799" s="882"/>
      <c r="E799" s="882"/>
      <c r="F799" s="882"/>
      <c r="G799" s="882"/>
      <c r="H799" s="882"/>
      <c r="I799" s="882"/>
      <c r="J799" s="882"/>
      <c r="K799" s="882"/>
      <c r="L799" s="882"/>
      <c r="M799" s="882"/>
      <c r="N799" s="882"/>
      <c r="O799" s="882"/>
      <c r="P799" s="882"/>
      <c r="Q799" s="882"/>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spans="3:104" ht="25.15" customHeight="1" x14ac:dyDescent="0.2">
      <c r="C800" s="882"/>
      <c r="D800" s="882"/>
      <c r="E800" s="882"/>
      <c r="F800" s="882"/>
      <c r="G800" s="882"/>
      <c r="H800" s="882"/>
      <c r="I800" s="882"/>
      <c r="J800" s="882"/>
      <c r="K800" s="882"/>
      <c r="L800" s="882"/>
      <c r="M800" s="882"/>
      <c r="N800" s="882"/>
      <c r="O800" s="882"/>
      <c r="P800" s="882"/>
      <c r="Q800" s="882"/>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spans="3:17" ht="25.15" customHeight="1" x14ac:dyDescent="0.2">
      <c r="C801" s="882"/>
      <c r="D801" s="882"/>
      <c r="E801" s="882"/>
      <c r="F801" s="882"/>
      <c r="G801" s="882"/>
      <c r="H801" s="882"/>
      <c r="I801" s="882"/>
      <c r="J801" s="882"/>
      <c r="K801" s="882"/>
      <c r="L801" s="882"/>
      <c r="M801" s="882"/>
      <c r="N801" s="882"/>
      <c r="O801" s="882"/>
      <c r="P801" s="882"/>
      <c r="Q801" s="882"/>
    </row>
    <row r="802" spans="3:17" ht="25.15" customHeight="1" x14ac:dyDescent="0.2">
      <c r="C802" s="882"/>
      <c r="D802" s="882"/>
      <c r="E802" s="882"/>
      <c r="F802" s="882"/>
      <c r="G802" s="882"/>
      <c r="H802" s="882"/>
      <c r="I802" s="882"/>
      <c r="J802" s="882"/>
      <c r="K802" s="882"/>
      <c r="L802" s="882"/>
      <c r="M802" s="882"/>
      <c r="N802" s="882"/>
      <c r="O802" s="882"/>
      <c r="P802" s="882"/>
      <c r="Q802" s="882"/>
    </row>
    <row r="803" spans="3:17" ht="25.15" customHeight="1" x14ac:dyDescent="0.2">
      <c r="C803" s="882"/>
      <c r="D803" s="882"/>
      <c r="E803" s="882"/>
      <c r="F803" s="882"/>
      <c r="G803" s="882"/>
      <c r="H803" s="882"/>
      <c r="I803" s="882"/>
      <c r="J803" s="882"/>
      <c r="K803" s="882"/>
      <c r="L803" s="882"/>
      <c r="M803" s="882"/>
      <c r="N803" s="882"/>
      <c r="O803" s="882"/>
      <c r="P803" s="882"/>
      <c r="Q803" s="882"/>
    </row>
    <row r="804" spans="3:17" ht="25.15" customHeight="1" x14ac:dyDescent="0.2">
      <c r="C804" s="882"/>
      <c r="D804" s="882"/>
      <c r="E804" s="882"/>
      <c r="F804" s="882"/>
      <c r="G804" s="882"/>
      <c r="H804" s="882"/>
      <c r="I804" s="882"/>
      <c r="J804" s="882"/>
      <c r="K804" s="882"/>
      <c r="L804" s="882"/>
      <c r="M804" s="882"/>
      <c r="N804" s="882"/>
      <c r="O804" s="882"/>
      <c r="P804" s="882"/>
      <c r="Q804" s="882"/>
    </row>
    <row r="805" spans="3:17" ht="25.15" customHeight="1" x14ac:dyDescent="0.2">
      <c r="C805" s="882"/>
      <c r="D805" s="882"/>
      <c r="E805" s="882"/>
      <c r="F805" s="882"/>
      <c r="G805" s="882"/>
      <c r="H805" s="882"/>
      <c r="I805" s="882"/>
      <c r="J805" s="882"/>
      <c r="K805" s="882"/>
      <c r="L805" s="882"/>
      <c r="M805" s="882"/>
      <c r="N805" s="882"/>
      <c r="O805" s="882"/>
      <c r="P805" s="882"/>
      <c r="Q805" s="882"/>
    </row>
    <row r="806" spans="3:17" ht="25.15" customHeight="1" x14ac:dyDescent="0.2">
      <c r="C806" s="882"/>
      <c r="D806" s="882"/>
      <c r="E806" s="882"/>
      <c r="F806" s="882"/>
      <c r="G806" s="882"/>
      <c r="H806" s="882"/>
      <c r="I806" s="882"/>
      <c r="J806" s="882"/>
      <c r="K806" s="882"/>
      <c r="L806" s="882"/>
      <c r="M806" s="882"/>
      <c r="N806" s="882"/>
      <c r="O806" s="882"/>
      <c r="P806" s="882"/>
      <c r="Q806" s="882"/>
    </row>
    <row r="807" spans="3:17" ht="25.15" customHeight="1" x14ac:dyDescent="0.2">
      <c r="C807" s="882"/>
      <c r="D807" s="882"/>
      <c r="E807" s="882"/>
      <c r="F807" s="882"/>
      <c r="G807" s="882"/>
      <c r="H807" s="882"/>
      <c r="I807" s="882"/>
      <c r="J807" s="882"/>
      <c r="K807" s="882"/>
      <c r="L807" s="882"/>
      <c r="M807" s="882"/>
      <c r="N807" s="882"/>
      <c r="O807" s="882"/>
      <c r="P807" s="882"/>
      <c r="Q807" s="882"/>
    </row>
    <row r="808" spans="3:17" ht="25.15" customHeight="1" x14ac:dyDescent="0.2">
      <c r="C808" s="882"/>
      <c r="D808" s="882"/>
      <c r="E808" s="882"/>
      <c r="F808" s="882"/>
      <c r="G808" s="882"/>
      <c r="H808" s="882"/>
      <c r="I808" s="882"/>
      <c r="J808" s="882"/>
      <c r="K808" s="882"/>
      <c r="L808" s="882"/>
      <c r="M808" s="882"/>
      <c r="N808" s="882"/>
      <c r="O808" s="882"/>
      <c r="P808" s="882"/>
      <c r="Q808" s="882"/>
    </row>
    <row r="809" spans="3:17" ht="25.15" customHeight="1" x14ac:dyDescent="0.2">
      <c r="C809" s="882"/>
      <c r="D809" s="882"/>
      <c r="E809" s="882"/>
      <c r="F809" s="882"/>
      <c r="G809" s="882"/>
      <c r="H809" s="882"/>
      <c r="I809" s="882"/>
      <c r="J809" s="882"/>
      <c r="K809" s="882"/>
      <c r="L809" s="882"/>
      <c r="M809" s="882"/>
      <c r="N809" s="882"/>
      <c r="O809" s="882"/>
      <c r="P809" s="882"/>
      <c r="Q809" s="882"/>
    </row>
    <row r="810" spans="3:17" ht="25.15" customHeight="1" x14ac:dyDescent="0.2">
      <c r="C810" s="882"/>
      <c r="D810" s="882"/>
      <c r="E810" s="882"/>
      <c r="F810" s="882"/>
      <c r="G810" s="882"/>
      <c r="H810" s="882"/>
      <c r="I810" s="882"/>
      <c r="J810" s="882"/>
      <c r="K810" s="882"/>
      <c r="L810" s="882"/>
      <c r="M810" s="882"/>
      <c r="N810" s="882"/>
      <c r="O810" s="882"/>
      <c r="P810" s="882"/>
      <c r="Q810" s="882"/>
    </row>
    <row r="811" spans="3:17" ht="25.15" customHeight="1" x14ac:dyDescent="0.2">
      <c r="C811" s="882"/>
      <c r="D811" s="882"/>
      <c r="E811" s="882"/>
      <c r="F811" s="882"/>
      <c r="G811" s="882"/>
      <c r="H811" s="882"/>
      <c r="I811" s="882"/>
      <c r="J811" s="882"/>
      <c r="K811" s="882"/>
      <c r="L811" s="882"/>
      <c r="M811" s="882"/>
      <c r="N811" s="882"/>
      <c r="O811" s="882"/>
      <c r="P811" s="882"/>
      <c r="Q811" s="882"/>
    </row>
    <row r="812" spans="3:17" ht="25.15" customHeight="1" x14ac:dyDescent="0.2">
      <c r="C812" s="882"/>
      <c r="D812" s="882"/>
      <c r="E812" s="882"/>
      <c r="F812" s="882"/>
      <c r="G812" s="882"/>
      <c r="H812" s="882"/>
      <c r="I812" s="882"/>
      <c r="J812" s="882"/>
      <c r="K812" s="882"/>
      <c r="L812" s="882"/>
      <c r="M812" s="882"/>
      <c r="N812" s="882"/>
      <c r="O812" s="882"/>
      <c r="P812" s="882"/>
      <c r="Q812" s="882"/>
    </row>
    <row r="813" spans="3:17" ht="25.15" customHeight="1" x14ac:dyDescent="0.2">
      <c r="C813" s="882"/>
      <c r="D813" s="882"/>
      <c r="E813" s="882"/>
      <c r="F813" s="882"/>
      <c r="G813" s="882"/>
      <c r="H813" s="882"/>
      <c r="I813" s="882"/>
      <c r="J813" s="882"/>
      <c r="K813" s="882"/>
      <c r="L813" s="882"/>
      <c r="M813" s="882"/>
      <c r="N813" s="882"/>
      <c r="O813" s="882"/>
      <c r="P813" s="882"/>
      <c r="Q813" s="882"/>
    </row>
    <row r="814" spans="3:17" ht="25.15" customHeight="1" x14ac:dyDescent="0.2">
      <c r="C814" s="882"/>
      <c r="D814" s="882"/>
      <c r="E814" s="882"/>
      <c r="F814" s="882"/>
      <c r="G814" s="882"/>
      <c r="H814" s="882"/>
      <c r="I814" s="882"/>
      <c r="J814" s="882"/>
      <c r="K814" s="882"/>
      <c r="L814" s="882"/>
      <c r="M814" s="882"/>
      <c r="N814" s="882"/>
      <c r="O814" s="882"/>
      <c r="P814" s="882"/>
      <c r="Q814" s="882"/>
    </row>
    <row r="815" spans="3:17" ht="25.15" customHeight="1" x14ac:dyDescent="0.2">
      <c r="C815" s="882"/>
      <c r="D815" s="882"/>
      <c r="E815" s="882"/>
      <c r="F815" s="882"/>
      <c r="G815" s="882"/>
      <c r="H815" s="882"/>
      <c r="I815" s="882"/>
      <c r="J815" s="882"/>
      <c r="K815" s="882"/>
      <c r="L815" s="882"/>
      <c r="M815" s="882"/>
      <c r="N815" s="882"/>
      <c r="O815" s="882"/>
      <c r="P815" s="882"/>
      <c r="Q815" s="882"/>
    </row>
    <row r="816" spans="3:17" ht="25.15" customHeight="1" x14ac:dyDescent="0.2">
      <c r="C816" s="882"/>
      <c r="D816" s="882"/>
      <c r="E816" s="882"/>
      <c r="F816" s="882"/>
      <c r="G816" s="882"/>
      <c r="H816" s="882"/>
      <c r="I816" s="882"/>
      <c r="J816" s="882"/>
      <c r="K816" s="882"/>
      <c r="L816" s="882"/>
      <c r="M816" s="882"/>
      <c r="N816" s="882"/>
      <c r="O816" s="882"/>
      <c r="P816" s="882"/>
      <c r="Q816" s="882"/>
    </row>
    <row r="817" spans="3:17" ht="25.15" customHeight="1" x14ac:dyDescent="0.2">
      <c r="C817" s="882"/>
      <c r="D817" s="882"/>
      <c r="E817" s="882"/>
      <c r="F817" s="882"/>
      <c r="G817" s="882"/>
      <c r="H817" s="882"/>
      <c r="I817" s="882"/>
      <c r="J817" s="882"/>
      <c r="K817" s="882"/>
      <c r="L817" s="882"/>
      <c r="M817" s="882"/>
      <c r="N817" s="882"/>
      <c r="O817" s="882"/>
      <c r="P817" s="882"/>
      <c r="Q817" s="882"/>
    </row>
    <row r="818" spans="3:17" ht="25.15" customHeight="1" x14ac:dyDescent="0.2">
      <c r="C818" s="882"/>
      <c r="D818" s="882"/>
      <c r="E818" s="882"/>
      <c r="F818" s="882"/>
      <c r="G818" s="882"/>
      <c r="H818" s="882"/>
      <c r="I818" s="882"/>
      <c r="J818" s="882"/>
      <c r="K818" s="882"/>
      <c r="L818" s="882"/>
      <c r="M818" s="882"/>
      <c r="N818" s="882"/>
      <c r="O818" s="882"/>
      <c r="P818" s="882"/>
      <c r="Q818" s="882"/>
    </row>
    <row r="819" spans="3:17" ht="25.15" customHeight="1" x14ac:dyDescent="0.2">
      <c r="C819" s="882"/>
      <c r="D819" s="882"/>
      <c r="E819" s="882"/>
      <c r="F819" s="882"/>
      <c r="G819" s="882"/>
      <c r="H819" s="882"/>
      <c r="I819" s="882"/>
      <c r="J819" s="882"/>
      <c r="K819" s="882"/>
      <c r="L819" s="882"/>
      <c r="M819" s="882"/>
      <c r="N819" s="882"/>
      <c r="O819" s="882"/>
      <c r="P819" s="882"/>
      <c r="Q819" s="882"/>
    </row>
    <row r="820" spans="3:17" ht="25.15" customHeight="1" x14ac:dyDescent="0.2">
      <c r="C820" s="882"/>
      <c r="D820" s="882"/>
      <c r="E820" s="882"/>
      <c r="F820" s="882"/>
      <c r="G820" s="882"/>
      <c r="H820" s="882"/>
      <c r="I820" s="882"/>
      <c r="J820" s="882"/>
      <c r="K820" s="882"/>
      <c r="L820" s="882"/>
      <c r="M820" s="882"/>
      <c r="N820" s="882"/>
      <c r="O820" s="882"/>
      <c r="P820" s="882"/>
      <c r="Q820" s="882"/>
    </row>
    <row r="821" spans="3:17" ht="25.15" customHeight="1" x14ac:dyDescent="0.2">
      <c r="C821" s="882"/>
      <c r="D821" s="882"/>
      <c r="E821" s="882"/>
      <c r="F821" s="882"/>
      <c r="G821" s="882"/>
      <c r="H821" s="882"/>
      <c r="I821" s="882"/>
      <c r="J821" s="882"/>
      <c r="K821" s="882"/>
      <c r="L821" s="882"/>
      <c r="M821" s="882"/>
      <c r="N821" s="882"/>
      <c r="O821" s="882"/>
      <c r="P821" s="882"/>
      <c r="Q821" s="882"/>
    </row>
    <row r="822" spans="3:17" ht="25.15" customHeight="1" x14ac:dyDescent="0.2">
      <c r="C822" s="882"/>
      <c r="D822" s="882"/>
      <c r="E822" s="882"/>
      <c r="F822" s="882"/>
      <c r="G822" s="882"/>
      <c r="H822" s="882"/>
      <c r="I822" s="882"/>
      <c r="J822" s="882"/>
      <c r="K822" s="882"/>
      <c r="L822" s="882"/>
      <c r="M822" s="882"/>
      <c r="N822" s="882"/>
      <c r="O822" s="882"/>
      <c r="P822" s="882"/>
      <c r="Q822" s="882"/>
    </row>
    <row r="823" spans="3:17" ht="25.15" customHeight="1" x14ac:dyDescent="0.2">
      <c r="C823" s="882"/>
      <c r="D823" s="882"/>
      <c r="E823" s="882"/>
      <c r="F823" s="882"/>
      <c r="G823" s="882"/>
      <c r="H823" s="882"/>
      <c r="I823" s="882"/>
      <c r="J823" s="882"/>
      <c r="K823" s="882"/>
      <c r="L823" s="882"/>
      <c r="M823" s="882"/>
      <c r="N823" s="882"/>
      <c r="O823" s="882"/>
      <c r="P823" s="882"/>
      <c r="Q823" s="882"/>
    </row>
    <row r="824" spans="3:17" ht="25.15" customHeight="1" x14ac:dyDescent="0.2">
      <c r="C824" s="882"/>
      <c r="D824" s="882"/>
      <c r="E824" s="882"/>
      <c r="F824" s="882"/>
      <c r="G824" s="882"/>
      <c r="H824" s="882"/>
      <c r="I824" s="882"/>
      <c r="J824" s="882"/>
      <c r="K824" s="882"/>
      <c r="L824" s="882"/>
      <c r="M824" s="882"/>
      <c r="N824" s="882"/>
      <c r="O824" s="882"/>
      <c r="P824" s="882"/>
      <c r="Q824" s="882"/>
    </row>
    <row r="825" spans="3:17" ht="25.15" customHeight="1" x14ac:dyDescent="0.2">
      <c r="C825" s="882"/>
      <c r="D825" s="882"/>
      <c r="E825" s="882"/>
      <c r="F825" s="882"/>
      <c r="G825" s="882"/>
      <c r="H825" s="882"/>
      <c r="I825" s="882"/>
      <c r="J825" s="882"/>
      <c r="K825" s="882"/>
      <c r="L825" s="882"/>
      <c r="M825" s="882"/>
      <c r="N825" s="882"/>
      <c r="O825" s="882"/>
      <c r="P825" s="882"/>
      <c r="Q825" s="882"/>
    </row>
    <row r="826" spans="3:17" ht="25.15" customHeight="1" x14ac:dyDescent="0.2">
      <c r="C826" s="882"/>
      <c r="D826" s="882"/>
      <c r="E826" s="882"/>
      <c r="F826" s="882"/>
      <c r="G826" s="882"/>
      <c r="H826" s="882"/>
      <c r="I826" s="882"/>
      <c r="J826" s="882"/>
      <c r="K826" s="882"/>
      <c r="L826" s="882"/>
      <c r="M826" s="882"/>
      <c r="N826" s="882"/>
      <c r="O826" s="882"/>
      <c r="P826" s="882"/>
      <c r="Q826" s="882"/>
    </row>
    <row r="827" spans="3:17" ht="25.15" customHeight="1" x14ac:dyDescent="0.2">
      <c r="C827" s="882"/>
      <c r="D827" s="882"/>
      <c r="E827" s="882"/>
      <c r="F827" s="882"/>
      <c r="G827" s="882"/>
      <c r="H827" s="882"/>
      <c r="I827" s="882"/>
      <c r="J827" s="882"/>
      <c r="K827" s="882"/>
      <c r="L827" s="882"/>
      <c r="M827" s="882"/>
      <c r="N827" s="882"/>
      <c r="O827" s="882"/>
      <c r="P827" s="882"/>
      <c r="Q827" s="882"/>
    </row>
    <row r="828" spans="3:17" ht="25.15" customHeight="1" x14ac:dyDescent="0.2">
      <c r="C828" s="882"/>
      <c r="D828" s="882"/>
      <c r="E828" s="882"/>
      <c r="F828" s="882"/>
      <c r="G828" s="882"/>
      <c r="H828" s="882"/>
      <c r="I828" s="882"/>
      <c r="J828" s="882"/>
      <c r="K828" s="882"/>
      <c r="L828" s="882"/>
      <c r="M828" s="882"/>
      <c r="N828" s="882"/>
      <c r="O828" s="882"/>
      <c r="P828" s="882"/>
      <c r="Q828" s="882"/>
    </row>
    <row r="829" spans="3:17" ht="25.15" customHeight="1" x14ac:dyDescent="0.2">
      <c r="C829" s="882"/>
      <c r="D829" s="882"/>
      <c r="E829" s="882"/>
      <c r="F829" s="882"/>
      <c r="G829" s="882"/>
      <c r="H829" s="882"/>
      <c r="I829" s="882"/>
      <c r="J829" s="882"/>
      <c r="K829" s="882"/>
      <c r="L829" s="882"/>
      <c r="M829" s="882"/>
      <c r="N829" s="882"/>
      <c r="O829" s="882"/>
      <c r="P829" s="882"/>
      <c r="Q829" s="882"/>
    </row>
    <row r="830" spans="3:17" ht="25.15" customHeight="1" x14ac:dyDescent="0.2">
      <c r="C830" s="882"/>
      <c r="D830" s="882"/>
      <c r="E830" s="882"/>
      <c r="F830" s="882"/>
      <c r="G830" s="882"/>
      <c r="H830" s="882"/>
      <c r="I830" s="882"/>
      <c r="J830" s="882"/>
      <c r="K830" s="882"/>
      <c r="L830" s="882"/>
      <c r="M830" s="882"/>
      <c r="N830" s="882"/>
      <c r="O830" s="882"/>
      <c r="P830" s="882"/>
      <c r="Q830" s="882"/>
    </row>
    <row r="831" spans="3:17" ht="25.15" customHeight="1" x14ac:dyDescent="0.2">
      <c r="C831" s="882"/>
      <c r="D831" s="882"/>
      <c r="E831" s="882"/>
      <c r="F831" s="882"/>
      <c r="G831" s="882"/>
      <c r="H831" s="882"/>
      <c r="I831" s="882"/>
      <c r="J831" s="882"/>
      <c r="K831" s="882"/>
      <c r="L831" s="882"/>
      <c r="M831" s="882"/>
      <c r="N831" s="882"/>
      <c r="O831" s="882"/>
      <c r="P831" s="882"/>
      <c r="Q831" s="882"/>
    </row>
    <row r="832" spans="3:17" ht="25.15" customHeight="1" x14ac:dyDescent="0.2">
      <c r="C832" s="882"/>
      <c r="D832" s="882"/>
      <c r="E832" s="882"/>
      <c r="F832" s="882"/>
      <c r="G832" s="882"/>
      <c r="H832" s="882"/>
      <c r="I832" s="882"/>
      <c r="J832" s="882"/>
      <c r="K832" s="882"/>
      <c r="L832" s="882"/>
      <c r="M832" s="882"/>
      <c r="N832" s="882"/>
      <c r="O832" s="882"/>
      <c r="P832" s="882"/>
      <c r="Q832" s="882"/>
    </row>
    <row r="833" spans="3:17" ht="25.15" customHeight="1" x14ac:dyDescent="0.2">
      <c r="C833" s="882"/>
      <c r="D833" s="882"/>
      <c r="E833" s="882"/>
      <c r="F833" s="882"/>
      <c r="G833" s="882"/>
      <c r="H833" s="882"/>
      <c r="I833" s="882"/>
      <c r="J833" s="882"/>
      <c r="K833" s="882"/>
      <c r="L833" s="882"/>
      <c r="M833" s="882"/>
      <c r="N833" s="882"/>
      <c r="O833" s="882"/>
      <c r="P833" s="882"/>
      <c r="Q833" s="882"/>
    </row>
    <row r="834" spans="3:17" ht="25.15" customHeight="1" x14ac:dyDescent="0.2">
      <c r="C834" s="882"/>
      <c r="D834" s="882"/>
      <c r="E834" s="882"/>
      <c r="F834" s="882"/>
      <c r="G834" s="882"/>
      <c r="H834" s="882"/>
      <c r="I834" s="882"/>
      <c r="J834" s="882"/>
      <c r="K834" s="882"/>
      <c r="L834" s="882"/>
      <c r="M834" s="882"/>
      <c r="N834" s="882"/>
      <c r="O834" s="882"/>
      <c r="P834" s="882"/>
      <c r="Q834" s="882"/>
    </row>
    <row r="835" spans="3:17" ht="25.15" customHeight="1" x14ac:dyDescent="0.2">
      <c r="C835" s="882"/>
      <c r="D835" s="882"/>
      <c r="E835" s="882"/>
      <c r="F835" s="882"/>
      <c r="G835" s="882"/>
      <c r="H835" s="882"/>
      <c r="I835" s="882"/>
      <c r="J835" s="882"/>
      <c r="K835" s="882"/>
      <c r="L835" s="882"/>
      <c r="M835" s="882"/>
      <c r="N835" s="882"/>
      <c r="O835" s="882"/>
      <c r="P835" s="882"/>
      <c r="Q835" s="882"/>
    </row>
    <row r="836" spans="3:17" ht="25.15" customHeight="1" x14ac:dyDescent="0.2">
      <c r="C836" s="882"/>
      <c r="D836" s="882"/>
      <c r="E836" s="882"/>
      <c r="F836" s="882"/>
      <c r="G836" s="882"/>
      <c r="H836" s="882"/>
      <c r="I836" s="882"/>
      <c r="J836" s="882"/>
      <c r="K836" s="882"/>
      <c r="L836" s="882"/>
      <c r="M836" s="882"/>
      <c r="N836" s="882"/>
      <c r="O836" s="882"/>
      <c r="P836" s="882"/>
      <c r="Q836" s="882"/>
    </row>
    <row r="837" spans="3:17" ht="25.15" customHeight="1" x14ac:dyDescent="0.2">
      <c r="C837" s="882"/>
      <c r="D837" s="882"/>
      <c r="E837" s="882"/>
      <c r="F837" s="882"/>
      <c r="G837" s="882"/>
      <c r="H837" s="882"/>
      <c r="I837" s="882"/>
      <c r="J837" s="882"/>
      <c r="K837" s="882"/>
      <c r="L837" s="882"/>
      <c r="M837" s="882"/>
      <c r="N837" s="882"/>
      <c r="O837" s="882"/>
      <c r="P837" s="882"/>
      <c r="Q837" s="882"/>
    </row>
    <row r="838" spans="3:17" ht="25.15" customHeight="1" x14ac:dyDescent="0.2">
      <c r="C838" s="882"/>
      <c r="D838" s="882"/>
      <c r="E838" s="882"/>
      <c r="F838" s="882"/>
      <c r="G838" s="882"/>
      <c r="H838" s="882"/>
      <c r="I838" s="882"/>
      <c r="J838" s="882"/>
      <c r="K838" s="882"/>
      <c r="L838" s="882"/>
      <c r="M838" s="882"/>
      <c r="N838" s="882"/>
      <c r="O838" s="882"/>
      <c r="P838" s="882"/>
      <c r="Q838" s="882"/>
    </row>
    <row r="839" spans="3:17" ht="25.15" customHeight="1" x14ac:dyDescent="0.2">
      <c r="C839" s="882"/>
      <c r="D839" s="882"/>
      <c r="E839" s="882"/>
      <c r="F839" s="882"/>
      <c r="G839" s="882"/>
      <c r="H839" s="882"/>
      <c r="I839" s="882"/>
      <c r="J839" s="882"/>
      <c r="K839" s="882"/>
      <c r="L839" s="882"/>
      <c r="M839" s="882"/>
      <c r="N839" s="882"/>
      <c r="O839" s="882"/>
      <c r="P839" s="882"/>
      <c r="Q839" s="882"/>
    </row>
    <row r="840" spans="3:17" ht="25.15" customHeight="1" x14ac:dyDescent="0.2">
      <c r="C840" s="882"/>
      <c r="D840" s="882"/>
      <c r="E840" s="882"/>
      <c r="F840" s="882"/>
      <c r="G840" s="882"/>
      <c r="H840" s="882"/>
      <c r="I840" s="882"/>
      <c r="J840" s="882"/>
      <c r="K840" s="882"/>
      <c r="L840" s="882"/>
      <c r="M840" s="882"/>
      <c r="N840" s="882"/>
      <c r="O840" s="882"/>
      <c r="P840" s="882"/>
      <c r="Q840" s="882"/>
    </row>
    <row r="841" spans="3:17" ht="25.15" customHeight="1" x14ac:dyDescent="0.2">
      <c r="C841" s="882"/>
      <c r="D841" s="882"/>
      <c r="E841" s="882"/>
      <c r="F841" s="882"/>
      <c r="G841" s="882"/>
      <c r="H841" s="882"/>
      <c r="I841" s="882"/>
      <c r="J841" s="882"/>
      <c r="K841" s="882"/>
      <c r="L841" s="882"/>
      <c r="M841" s="882"/>
      <c r="N841" s="882"/>
      <c r="O841" s="882"/>
      <c r="P841" s="882"/>
      <c r="Q841" s="882"/>
    </row>
    <row r="842" spans="3:17" ht="25.15" customHeight="1" x14ac:dyDescent="0.2">
      <c r="C842" s="882"/>
      <c r="D842" s="882"/>
      <c r="E842" s="882"/>
      <c r="F842" s="882"/>
      <c r="G842" s="882"/>
      <c r="H842" s="882"/>
      <c r="I842" s="882"/>
      <c r="J842" s="882"/>
      <c r="K842" s="882"/>
      <c r="L842" s="882"/>
      <c r="M842" s="882"/>
      <c r="N842" s="882"/>
      <c r="O842" s="882"/>
      <c r="P842" s="882"/>
      <c r="Q842" s="882"/>
    </row>
    <row r="843" spans="3:17" ht="25.15" customHeight="1" x14ac:dyDescent="0.2">
      <c r="C843" s="882"/>
      <c r="D843" s="882"/>
      <c r="E843" s="882"/>
      <c r="F843" s="882"/>
      <c r="G843" s="882"/>
      <c r="H843" s="882"/>
      <c r="I843" s="882"/>
      <c r="J843" s="882"/>
      <c r="K843" s="882"/>
      <c r="L843" s="882"/>
      <c r="M843" s="882"/>
      <c r="N843" s="882"/>
      <c r="O843" s="882"/>
      <c r="P843" s="882"/>
      <c r="Q843" s="882"/>
    </row>
    <row r="844" spans="3:17" ht="25.15" customHeight="1" x14ac:dyDescent="0.2">
      <c r="C844" s="882"/>
      <c r="D844" s="882"/>
      <c r="E844" s="882"/>
      <c r="F844" s="882"/>
      <c r="G844" s="882"/>
      <c r="H844" s="882"/>
      <c r="I844" s="882"/>
      <c r="J844" s="882"/>
      <c r="K844" s="882"/>
      <c r="L844" s="882"/>
      <c r="M844" s="882"/>
      <c r="N844" s="882"/>
      <c r="O844" s="882"/>
      <c r="P844" s="882"/>
      <c r="Q844" s="882"/>
    </row>
    <row r="845" spans="3:17" ht="25.15" customHeight="1" x14ac:dyDescent="0.2">
      <c r="C845" s="882"/>
      <c r="D845" s="882"/>
      <c r="E845" s="882"/>
      <c r="F845" s="882"/>
      <c r="G845" s="882"/>
      <c r="H845" s="882"/>
      <c r="I845" s="882"/>
      <c r="J845" s="882"/>
      <c r="K845" s="882"/>
      <c r="L845" s="882"/>
      <c r="M845" s="882"/>
      <c r="N845" s="882"/>
      <c r="O845" s="882"/>
      <c r="P845" s="882"/>
      <c r="Q845" s="882"/>
    </row>
    <row r="846" spans="3:17" ht="25.15" customHeight="1" x14ac:dyDescent="0.2">
      <c r="C846" s="882"/>
      <c r="D846" s="882"/>
      <c r="E846" s="882"/>
      <c r="F846" s="882"/>
      <c r="G846" s="882"/>
      <c r="H846" s="882"/>
      <c r="I846" s="882"/>
      <c r="J846" s="882"/>
      <c r="K846" s="882"/>
      <c r="L846" s="882"/>
      <c r="M846" s="882"/>
      <c r="N846" s="882"/>
      <c r="O846" s="882"/>
      <c r="P846" s="882"/>
      <c r="Q846" s="882"/>
    </row>
    <row r="847" spans="3:17" ht="25.15" customHeight="1" x14ac:dyDescent="0.2">
      <c r="C847" s="882"/>
      <c r="D847" s="882"/>
      <c r="E847" s="882"/>
      <c r="F847" s="882"/>
      <c r="G847" s="882"/>
      <c r="H847" s="882"/>
      <c r="I847" s="882"/>
      <c r="J847" s="882"/>
      <c r="K847" s="882"/>
      <c r="L847" s="882"/>
      <c r="M847" s="882"/>
      <c r="N847" s="882"/>
      <c r="O847" s="882"/>
      <c r="P847" s="882"/>
      <c r="Q847" s="882"/>
    </row>
    <row r="848" spans="3:17" ht="25.15" customHeight="1" x14ac:dyDescent="0.2">
      <c r="C848" s="882"/>
      <c r="D848" s="882"/>
      <c r="E848" s="882"/>
      <c r="F848" s="882"/>
      <c r="G848" s="882"/>
      <c r="H848" s="882"/>
      <c r="I848" s="882"/>
      <c r="J848" s="882"/>
      <c r="K848" s="882"/>
      <c r="L848" s="882"/>
      <c r="M848" s="882"/>
      <c r="N848" s="882"/>
      <c r="O848" s="882"/>
      <c r="P848" s="882"/>
      <c r="Q848" s="882"/>
    </row>
    <row r="849" spans="3:17" ht="25.15" customHeight="1" x14ac:dyDescent="0.2">
      <c r="C849" s="882"/>
      <c r="D849" s="882"/>
      <c r="E849" s="882"/>
      <c r="F849" s="882"/>
      <c r="G849" s="882"/>
      <c r="H849" s="882"/>
      <c r="I849" s="882"/>
      <c r="J849" s="882"/>
      <c r="K849" s="882"/>
      <c r="L849" s="882"/>
      <c r="M849" s="882"/>
      <c r="N849" s="882"/>
      <c r="O849" s="882"/>
      <c r="P849" s="882"/>
      <c r="Q849" s="882"/>
    </row>
    <row r="850" spans="3:17" ht="25.15" customHeight="1" x14ac:dyDescent="0.2">
      <c r="C850" s="882"/>
      <c r="D850" s="882"/>
      <c r="E850" s="882"/>
      <c r="F850" s="882"/>
      <c r="G850" s="882"/>
      <c r="H850" s="882"/>
      <c r="I850" s="882"/>
      <c r="J850" s="882"/>
      <c r="K850" s="882"/>
      <c r="L850" s="882"/>
      <c r="M850" s="882"/>
      <c r="N850" s="882"/>
      <c r="O850" s="882"/>
      <c r="P850" s="882"/>
      <c r="Q850" s="882"/>
    </row>
    <row r="851" spans="3:17" ht="25.15" customHeight="1" x14ac:dyDescent="0.2">
      <c r="C851" s="882"/>
      <c r="D851" s="882"/>
      <c r="E851" s="882"/>
      <c r="F851" s="882"/>
      <c r="G851" s="882"/>
      <c r="H851" s="882"/>
      <c r="I851" s="882"/>
      <c r="J851" s="882"/>
      <c r="K851" s="882"/>
      <c r="L851" s="882"/>
      <c r="M851" s="882"/>
      <c r="N851" s="882"/>
      <c r="O851" s="882"/>
      <c r="P851" s="882"/>
      <c r="Q851" s="882"/>
    </row>
    <row r="852" spans="3:17" ht="25.15" customHeight="1" x14ac:dyDescent="0.2">
      <c r="C852" s="882"/>
      <c r="D852" s="882"/>
      <c r="E852" s="882"/>
      <c r="F852" s="882"/>
      <c r="G852" s="882"/>
      <c r="H852" s="882"/>
      <c r="I852" s="882"/>
      <c r="J852" s="882"/>
      <c r="K852" s="882"/>
      <c r="L852" s="882"/>
      <c r="M852" s="882"/>
      <c r="N852" s="882"/>
      <c r="O852" s="882"/>
      <c r="P852" s="882"/>
      <c r="Q852" s="882"/>
    </row>
    <row r="853" spans="3:17" ht="25.15" customHeight="1" x14ac:dyDescent="0.2">
      <c r="C853" s="882"/>
      <c r="D853" s="882"/>
      <c r="E853" s="882"/>
      <c r="F853" s="882"/>
      <c r="G853" s="882"/>
      <c r="H853" s="882"/>
      <c r="I853" s="882"/>
      <c r="J853" s="882"/>
      <c r="K853" s="882"/>
      <c r="L853" s="882"/>
      <c r="M853" s="882"/>
      <c r="N853" s="882"/>
      <c r="O853" s="882"/>
      <c r="P853" s="882"/>
      <c r="Q853" s="882"/>
    </row>
    <row r="854" spans="3:17" ht="25.15" customHeight="1" x14ac:dyDescent="0.2">
      <c r="C854" s="882"/>
      <c r="D854" s="882"/>
      <c r="E854" s="882"/>
      <c r="F854" s="882"/>
      <c r="G854" s="882"/>
      <c r="H854" s="882"/>
      <c r="I854" s="882"/>
      <c r="J854" s="882"/>
      <c r="K854" s="882"/>
      <c r="L854" s="882"/>
      <c r="M854" s="882"/>
      <c r="N854" s="882"/>
      <c r="O854" s="882"/>
      <c r="P854" s="882"/>
      <c r="Q854" s="882"/>
    </row>
    <row r="855" spans="3:17" ht="25.15" customHeight="1" x14ac:dyDescent="0.2">
      <c r="C855" s="882"/>
      <c r="D855" s="882"/>
      <c r="E855" s="882"/>
      <c r="F855" s="882"/>
      <c r="G855" s="882"/>
      <c r="H855" s="882"/>
      <c r="I855" s="882"/>
      <c r="J855" s="882"/>
      <c r="K855" s="882"/>
      <c r="L855" s="882"/>
      <c r="M855" s="882"/>
      <c r="N855" s="882"/>
      <c r="O855" s="882"/>
      <c r="P855" s="882"/>
      <c r="Q855" s="882"/>
    </row>
    <row r="856" spans="3:17" ht="25.15" customHeight="1" x14ac:dyDescent="0.2">
      <c r="C856" s="882"/>
      <c r="D856" s="882"/>
      <c r="E856" s="882"/>
      <c r="F856" s="882"/>
      <c r="G856" s="882"/>
      <c r="H856" s="882"/>
      <c r="I856" s="882"/>
      <c r="J856" s="882"/>
      <c r="K856" s="882"/>
      <c r="L856" s="882"/>
      <c r="M856" s="882"/>
      <c r="N856" s="882"/>
      <c r="O856" s="882"/>
      <c r="P856" s="882"/>
      <c r="Q856" s="882"/>
    </row>
    <row r="857" spans="3:17" ht="25.15" customHeight="1" x14ac:dyDescent="0.2">
      <c r="C857" s="882"/>
      <c r="D857" s="882"/>
      <c r="E857" s="882"/>
      <c r="F857" s="882"/>
      <c r="G857" s="882"/>
      <c r="H857" s="882"/>
      <c r="I857" s="882"/>
      <c r="J857" s="882"/>
      <c r="K857" s="882"/>
      <c r="L857" s="882"/>
      <c r="M857" s="882"/>
      <c r="N857" s="882"/>
      <c r="O857" s="882"/>
      <c r="P857" s="882"/>
      <c r="Q857" s="882"/>
    </row>
    <row r="858" spans="3:17" ht="25.15" customHeight="1" x14ac:dyDescent="0.2">
      <c r="C858" s="882"/>
      <c r="D858" s="882"/>
      <c r="E858" s="882"/>
      <c r="F858" s="882"/>
      <c r="G858" s="882"/>
      <c r="H858" s="882"/>
      <c r="I858" s="882"/>
      <c r="J858" s="882"/>
      <c r="K858" s="882"/>
      <c r="L858" s="882"/>
      <c r="M858" s="882"/>
      <c r="N858" s="882"/>
      <c r="O858" s="882"/>
      <c r="P858" s="882"/>
      <c r="Q858" s="882"/>
    </row>
    <row r="859" spans="3:17" ht="25.15" customHeight="1" x14ac:dyDescent="0.2">
      <c r="C859" s="882"/>
      <c r="D859" s="882"/>
      <c r="E859" s="882"/>
      <c r="F859" s="882"/>
      <c r="G859" s="882"/>
      <c r="H859" s="882"/>
      <c r="I859" s="882"/>
      <c r="J859" s="882"/>
      <c r="K859" s="882"/>
      <c r="L859" s="882"/>
      <c r="M859" s="882"/>
      <c r="N859" s="882"/>
      <c r="O859" s="882"/>
      <c r="P859" s="882"/>
      <c r="Q859" s="882"/>
    </row>
    <row r="860" spans="3:17" ht="25.15" customHeight="1" x14ac:dyDescent="0.2">
      <c r="C860" s="882"/>
      <c r="D860" s="882"/>
      <c r="E860" s="882"/>
      <c r="F860" s="882"/>
      <c r="G860" s="882"/>
      <c r="H860" s="882"/>
      <c r="I860" s="882"/>
      <c r="J860" s="882"/>
      <c r="K860" s="882"/>
      <c r="L860" s="882"/>
      <c r="M860" s="882"/>
      <c r="N860" s="882"/>
      <c r="O860" s="882"/>
      <c r="P860" s="882"/>
      <c r="Q860" s="882"/>
    </row>
    <row r="861" spans="3:17" ht="25.15" customHeight="1" x14ac:dyDescent="0.2">
      <c r="C861" s="882"/>
      <c r="D861" s="882"/>
      <c r="E861" s="882"/>
      <c r="F861" s="882"/>
      <c r="G861" s="882"/>
      <c r="H861" s="882"/>
      <c r="I861" s="882"/>
      <c r="J861" s="882"/>
      <c r="K861" s="882"/>
      <c r="L861" s="882"/>
      <c r="M861" s="882"/>
      <c r="N861" s="882"/>
      <c r="O861" s="882"/>
      <c r="P861" s="882"/>
      <c r="Q861" s="882"/>
    </row>
    <row r="862" spans="3:17" ht="25.15" customHeight="1" x14ac:dyDescent="0.2">
      <c r="C862" s="882"/>
      <c r="D862" s="882"/>
      <c r="E862" s="882"/>
      <c r="F862" s="882"/>
      <c r="G862" s="882"/>
      <c r="H862" s="882"/>
      <c r="I862" s="882"/>
      <c r="J862" s="882"/>
      <c r="K862" s="882"/>
      <c r="L862" s="882"/>
      <c r="M862" s="882"/>
      <c r="N862" s="882"/>
      <c r="O862" s="882"/>
      <c r="P862" s="882"/>
      <c r="Q862" s="882"/>
    </row>
    <row r="863" spans="3:17" ht="25.15" customHeight="1" x14ac:dyDescent="0.2">
      <c r="C863" s="882"/>
      <c r="D863" s="882"/>
      <c r="E863" s="882"/>
      <c r="F863" s="882"/>
      <c r="G863" s="882"/>
      <c r="H863" s="882"/>
      <c r="I863" s="882"/>
      <c r="J863" s="882"/>
      <c r="K863" s="882"/>
      <c r="L863" s="882"/>
      <c r="M863" s="882"/>
      <c r="N863" s="882"/>
      <c r="O863" s="882"/>
      <c r="P863" s="882"/>
      <c r="Q863" s="882"/>
    </row>
    <row r="864" spans="3:17" ht="25.15" customHeight="1" x14ac:dyDescent="0.2">
      <c r="C864" s="882"/>
      <c r="D864" s="882"/>
      <c r="E864" s="882"/>
      <c r="F864" s="882"/>
      <c r="G864" s="882"/>
      <c r="H864" s="882"/>
      <c r="I864" s="882"/>
      <c r="J864" s="882"/>
      <c r="K864" s="882"/>
      <c r="L864" s="882"/>
      <c r="M864" s="882"/>
      <c r="N864" s="882"/>
      <c r="O864" s="882"/>
      <c r="P864" s="882"/>
      <c r="Q864" s="882"/>
    </row>
    <row r="865" spans="3:17" ht="25.15" customHeight="1" x14ac:dyDescent="0.2">
      <c r="C865" s="882"/>
      <c r="D865" s="882"/>
      <c r="E865" s="882"/>
      <c r="F865" s="882"/>
      <c r="G865" s="882"/>
      <c r="H865" s="882"/>
      <c r="I865" s="882"/>
      <c r="J865" s="882"/>
      <c r="K865" s="882"/>
      <c r="L865" s="882"/>
      <c r="M865" s="882"/>
      <c r="N865" s="882"/>
      <c r="O865" s="882"/>
      <c r="P865" s="882"/>
      <c r="Q865" s="882"/>
    </row>
    <row r="866" spans="3:17" ht="25.15" customHeight="1" x14ac:dyDescent="0.2">
      <c r="C866" s="882"/>
      <c r="D866" s="882"/>
      <c r="E866" s="882"/>
      <c r="F866" s="882"/>
      <c r="G866" s="882"/>
      <c r="H866" s="882"/>
      <c r="I866" s="882"/>
      <c r="J866" s="882"/>
      <c r="K866" s="882"/>
      <c r="L866" s="882"/>
      <c r="M866" s="882"/>
      <c r="N866" s="882"/>
      <c r="O866" s="882"/>
      <c r="P866" s="882"/>
      <c r="Q866" s="882"/>
    </row>
    <row r="867" spans="3:17" ht="25.15" customHeight="1" x14ac:dyDescent="0.2">
      <c r="C867" s="882"/>
      <c r="D867" s="882"/>
      <c r="E867" s="882"/>
      <c r="F867" s="882"/>
      <c r="G867" s="882"/>
      <c r="H867" s="882"/>
      <c r="I867" s="882"/>
      <c r="J867" s="882"/>
      <c r="K867" s="882"/>
      <c r="L867" s="882"/>
      <c r="M867" s="882"/>
      <c r="N867" s="882"/>
      <c r="O867" s="882"/>
      <c r="P867" s="882"/>
      <c r="Q867" s="882"/>
    </row>
    <row r="868" spans="3:17" ht="25.15" customHeight="1" x14ac:dyDescent="0.2">
      <c r="C868" s="882"/>
      <c r="D868" s="882"/>
      <c r="E868" s="882"/>
      <c r="F868" s="882"/>
      <c r="G868" s="882"/>
      <c r="H868" s="882"/>
      <c r="I868" s="882"/>
      <c r="J868" s="882"/>
      <c r="K868" s="882"/>
      <c r="L868" s="882"/>
      <c r="M868" s="882"/>
      <c r="N868" s="882"/>
      <c r="O868" s="882"/>
      <c r="P868" s="882"/>
      <c r="Q868" s="882"/>
    </row>
    <row r="869" spans="3:17" ht="25.15" customHeight="1" x14ac:dyDescent="0.2">
      <c r="C869" s="882"/>
      <c r="D869" s="882"/>
      <c r="E869" s="882"/>
      <c r="F869" s="882"/>
      <c r="G869" s="882"/>
      <c r="H869" s="882"/>
      <c r="I869" s="882"/>
      <c r="J869" s="882"/>
      <c r="K869" s="882"/>
      <c r="L869" s="882"/>
      <c r="M869" s="882"/>
      <c r="N869" s="882"/>
      <c r="O869" s="882"/>
      <c r="P869" s="882"/>
      <c r="Q869" s="882"/>
    </row>
    <row r="870" spans="3:17" ht="25.15" customHeight="1" x14ac:dyDescent="0.2">
      <c r="C870" s="882"/>
      <c r="D870" s="882"/>
      <c r="E870" s="882"/>
      <c r="F870" s="882"/>
      <c r="G870" s="882"/>
      <c r="H870" s="882"/>
      <c r="I870" s="882"/>
      <c r="J870" s="882"/>
      <c r="K870" s="882"/>
      <c r="L870" s="882"/>
      <c r="M870" s="882"/>
      <c r="N870" s="882"/>
      <c r="O870" s="882"/>
      <c r="P870" s="882"/>
      <c r="Q870" s="882"/>
    </row>
    <row r="871" spans="3:17" ht="25.15" customHeight="1" x14ac:dyDescent="0.2">
      <c r="C871" s="882"/>
      <c r="D871" s="882"/>
      <c r="E871" s="882"/>
      <c r="F871" s="882"/>
      <c r="G871" s="882"/>
      <c r="H871" s="882"/>
      <c r="I871" s="882"/>
      <c r="J871" s="882"/>
      <c r="K871" s="882"/>
      <c r="L871" s="882"/>
      <c r="M871" s="882"/>
      <c r="N871" s="882"/>
      <c r="O871" s="882"/>
      <c r="P871" s="882"/>
      <c r="Q871" s="882"/>
    </row>
    <row r="872" spans="3:17" ht="25.15" customHeight="1" x14ac:dyDescent="0.2">
      <c r="C872" s="882"/>
      <c r="D872" s="882"/>
      <c r="E872" s="882"/>
      <c r="F872" s="882"/>
      <c r="G872" s="882"/>
      <c r="H872" s="882"/>
      <c r="I872" s="882"/>
      <c r="J872" s="882"/>
      <c r="K872" s="882"/>
      <c r="L872" s="882"/>
      <c r="M872" s="882"/>
      <c r="N872" s="882"/>
      <c r="O872" s="882"/>
      <c r="P872" s="882"/>
      <c r="Q872" s="882"/>
    </row>
    <row r="873" spans="3:17" ht="25.15" customHeight="1" x14ac:dyDescent="0.2">
      <c r="C873" s="882"/>
      <c r="D873" s="882"/>
      <c r="E873" s="882"/>
      <c r="F873" s="882"/>
      <c r="G873" s="882"/>
      <c r="H873" s="882"/>
      <c r="I873" s="882"/>
      <c r="J873" s="882"/>
      <c r="K873" s="882"/>
      <c r="L873" s="882"/>
      <c r="M873" s="882"/>
      <c r="N873" s="882"/>
      <c r="O873" s="882"/>
      <c r="P873" s="882"/>
      <c r="Q873" s="882"/>
    </row>
    <row r="874" spans="3:17" ht="25.15" customHeight="1" x14ac:dyDescent="0.2">
      <c r="C874" s="882"/>
      <c r="D874" s="882"/>
      <c r="E874" s="882"/>
      <c r="F874" s="882"/>
      <c r="G874" s="882"/>
      <c r="H874" s="882"/>
      <c r="I874" s="882"/>
      <c r="J874" s="882"/>
      <c r="K874" s="882"/>
      <c r="L874" s="882"/>
      <c r="M874" s="882"/>
      <c r="N874" s="882"/>
      <c r="O874" s="882"/>
      <c r="P874" s="882"/>
      <c r="Q874" s="882"/>
    </row>
    <row r="875" spans="3:17" ht="25.15" customHeight="1" x14ac:dyDescent="0.2">
      <c r="C875" s="882"/>
      <c r="D875" s="882"/>
      <c r="E875" s="882"/>
      <c r="F875" s="882"/>
      <c r="G875" s="882"/>
      <c r="H875" s="882"/>
      <c r="I875" s="882"/>
      <c r="J875" s="882"/>
      <c r="K875" s="882"/>
      <c r="L875" s="882"/>
      <c r="M875" s="882"/>
      <c r="N875" s="882"/>
      <c r="O875" s="882"/>
      <c r="P875" s="882"/>
      <c r="Q875" s="882"/>
    </row>
    <row r="876" spans="3:17" ht="25.15" customHeight="1" x14ac:dyDescent="0.2">
      <c r="C876" s="882"/>
      <c r="D876" s="882"/>
      <c r="E876" s="882"/>
      <c r="F876" s="882"/>
      <c r="G876" s="882"/>
      <c r="H876" s="882"/>
      <c r="I876" s="882"/>
      <c r="J876" s="882"/>
      <c r="K876" s="882"/>
      <c r="L876" s="882"/>
      <c r="M876" s="882"/>
      <c r="N876" s="882"/>
      <c r="O876" s="882"/>
      <c r="P876" s="882"/>
      <c r="Q876" s="882"/>
    </row>
    <row r="877" spans="3:17" ht="25.15" customHeight="1" x14ac:dyDescent="0.2">
      <c r="C877" s="882"/>
      <c r="D877" s="882"/>
      <c r="E877" s="882"/>
      <c r="F877" s="882"/>
      <c r="G877" s="882"/>
      <c r="H877" s="882"/>
      <c r="I877" s="882"/>
      <c r="J877" s="882"/>
      <c r="K877" s="882"/>
      <c r="L877" s="882"/>
      <c r="M877" s="882"/>
      <c r="N877" s="882"/>
      <c r="O877" s="882"/>
      <c r="P877" s="882"/>
      <c r="Q877" s="882"/>
    </row>
    <row r="878" spans="3:17" ht="25.15" customHeight="1" x14ac:dyDescent="0.2">
      <c r="C878" s="882"/>
      <c r="D878" s="882"/>
      <c r="E878" s="882"/>
      <c r="F878" s="882"/>
      <c r="G878" s="882"/>
      <c r="H878" s="882"/>
      <c r="I878" s="882"/>
      <c r="J878" s="882"/>
      <c r="K878" s="882"/>
      <c r="L878" s="882"/>
      <c r="M878" s="882"/>
      <c r="N878" s="882"/>
      <c r="O878" s="882"/>
      <c r="P878" s="882"/>
      <c r="Q878" s="882"/>
    </row>
    <row r="879" spans="3:17" ht="25.15" customHeight="1" x14ac:dyDescent="0.2">
      <c r="C879" s="882"/>
      <c r="D879" s="882"/>
      <c r="E879" s="882"/>
      <c r="F879" s="882"/>
      <c r="G879" s="882"/>
      <c r="H879" s="882"/>
      <c r="I879" s="882"/>
      <c r="J879" s="882"/>
      <c r="K879" s="882"/>
      <c r="L879" s="882"/>
      <c r="M879" s="882"/>
      <c r="N879" s="882"/>
      <c r="O879" s="882"/>
      <c r="P879" s="882"/>
      <c r="Q879" s="882"/>
    </row>
    <row r="880" spans="3:17" ht="25.15" customHeight="1" x14ac:dyDescent="0.2">
      <c r="C880" s="882"/>
      <c r="D880" s="882"/>
      <c r="E880" s="882"/>
      <c r="F880" s="882"/>
      <c r="G880" s="882"/>
      <c r="H880" s="882"/>
      <c r="I880" s="882"/>
      <c r="J880" s="882"/>
      <c r="K880" s="882"/>
      <c r="L880" s="882"/>
      <c r="M880" s="882"/>
      <c r="N880" s="882"/>
      <c r="O880" s="882"/>
      <c r="P880" s="882"/>
      <c r="Q880" s="882"/>
    </row>
    <row r="881" spans="3:17" ht="25.15" customHeight="1" x14ac:dyDescent="0.2">
      <c r="C881" s="882"/>
      <c r="D881" s="882"/>
      <c r="E881" s="882"/>
      <c r="F881" s="882"/>
      <c r="G881" s="882"/>
      <c r="H881" s="882"/>
      <c r="I881" s="882"/>
      <c r="J881" s="882"/>
      <c r="K881" s="882"/>
      <c r="L881" s="882"/>
      <c r="M881" s="882"/>
      <c r="N881" s="882"/>
      <c r="O881" s="882"/>
      <c r="P881" s="882"/>
      <c r="Q881" s="882"/>
    </row>
    <row r="882" spans="3:17" ht="25.15" customHeight="1" x14ac:dyDescent="0.2">
      <c r="C882" s="882"/>
      <c r="D882" s="882"/>
      <c r="E882" s="882"/>
      <c r="F882" s="882"/>
      <c r="G882" s="882"/>
      <c r="H882" s="882"/>
      <c r="I882" s="882"/>
      <c r="J882" s="882"/>
      <c r="K882" s="882"/>
      <c r="L882" s="882"/>
      <c r="M882" s="882"/>
      <c r="N882" s="882"/>
      <c r="O882" s="882"/>
      <c r="P882" s="882"/>
      <c r="Q882" s="882"/>
    </row>
    <row r="883" spans="3:17" ht="25.15" customHeight="1" x14ac:dyDescent="0.2">
      <c r="C883" s="882"/>
      <c r="D883" s="882"/>
      <c r="E883" s="882"/>
      <c r="F883" s="882"/>
      <c r="G883" s="882"/>
      <c r="H883" s="882"/>
      <c r="I883" s="882"/>
      <c r="J883" s="882"/>
      <c r="K883" s="882"/>
      <c r="L883" s="882"/>
      <c r="M883" s="882"/>
      <c r="N883" s="882"/>
      <c r="O883" s="882"/>
      <c r="P883" s="882"/>
      <c r="Q883" s="882"/>
    </row>
    <row r="884" spans="3:17" ht="25.15" customHeight="1" x14ac:dyDescent="0.2">
      <c r="C884" s="882"/>
      <c r="D884" s="882"/>
      <c r="E884" s="882"/>
      <c r="F884" s="882"/>
      <c r="G884" s="882"/>
      <c r="H884" s="882"/>
      <c r="I884" s="882"/>
      <c r="J884" s="882"/>
      <c r="K884" s="882"/>
      <c r="L884" s="882"/>
      <c r="M884" s="882"/>
      <c r="N884" s="882"/>
      <c r="O884" s="882"/>
      <c r="P884" s="882"/>
      <c r="Q884" s="882"/>
    </row>
    <row r="885" spans="3:17" ht="25.15" customHeight="1" x14ac:dyDescent="0.2">
      <c r="C885" s="882"/>
      <c r="D885" s="882"/>
      <c r="E885" s="882"/>
      <c r="F885" s="882"/>
      <c r="G885" s="882"/>
      <c r="H885" s="882"/>
      <c r="I885" s="882"/>
      <c r="J885" s="882"/>
      <c r="K885" s="882"/>
      <c r="L885" s="882"/>
      <c r="M885" s="882"/>
      <c r="N885" s="882"/>
      <c r="O885" s="882"/>
      <c r="P885" s="882"/>
      <c r="Q885" s="882"/>
    </row>
    <row r="886" spans="3:17" ht="25.15" customHeight="1" x14ac:dyDescent="0.2">
      <c r="C886" s="882"/>
      <c r="D886" s="882"/>
      <c r="E886" s="882"/>
      <c r="F886" s="882"/>
      <c r="G886" s="882"/>
      <c r="H886" s="882"/>
      <c r="I886" s="882"/>
      <c r="J886" s="882"/>
      <c r="K886" s="882"/>
      <c r="L886" s="882"/>
      <c r="M886" s="882"/>
      <c r="N886" s="882"/>
      <c r="O886" s="882"/>
      <c r="P886" s="882"/>
      <c r="Q886" s="882"/>
    </row>
    <row r="887" spans="3:17" ht="25.15" customHeight="1" x14ac:dyDescent="0.2">
      <c r="C887" s="882"/>
      <c r="D887" s="882"/>
      <c r="E887" s="882"/>
      <c r="F887" s="882"/>
      <c r="G887" s="882"/>
      <c r="H887" s="882"/>
      <c r="I887" s="882"/>
      <c r="J887" s="882"/>
      <c r="K887" s="882"/>
      <c r="L887" s="882"/>
      <c r="M887" s="882"/>
      <c r="N887" s="882"/>
      <c r="O887" s="882"/>
      <c r="P887" s="882"/>
      <c r="Q887" s="882"/>
    </row>
    <row r="888" spans="3:17" ht="25.15" customHeight="1" x14ac:dyDescent="0.2">
      <c r="C888" s="882"/>
      <c r="D888" s="882"/>
      <c r="E888" s="882"/>
      <c r="F888" s="882"/>
      <c r="G888" s="882"/>
      <c r="H888" s="882"/>
      <c r="I888" s="882"/>
      <c r="J888" s="882"/>
      <c r="K888" s="882"/>
      <c r="L888" s="882"/>
      <c r="M888" s="882"/>
      <c r="N888" s="882"/>
      <c r="O888" s="882"/>
      <c r="P888" s="882"/>
      <c r="Q888" s="882"/>
    </row>
    <row r="889" spans="3:17" ht="25.15" customHeight="1" x14ac:dyDescent="0.2">
      <c r="C889" s="882"/>
      <c r="D889" s="882"/>
      <c r="E889" s="882"/>
      <c r="F889" s="882"/>
      <c r="G889" s="882"/>
      <c r="H889" s="882"/>
      <c r="I889" s="882"/>
      <c r="J889" s="882"/>
      <c r="K889" s="882"/>
      <c r="L889" s="882"/>
      <c r="M889" s="882"/>
      <c r="N889" s="882"/>
      <c r="O889" s="882"/>
      <c r="P889" s="882"/>
      <c r="Q889" s="882"/>
    </row>
    <row r="890" spans="3:17" ht="25.15" customHeight="1" x14ac:dyDescent="0.2">
      <c r="C890" s="882"/>
      <c r="D890" s="882"/>
      <c r="E890" s="882"/>
      <c r="F890" s="882"/>
      <c r="G890" s="882"/>
      <c r="H890" s="882"/>
      <c r="I890" s="882"/>
      <c r="J890" s="882"/>
      <c r="K890" s="882"/>
      <c r="L890" s="882"/>
      <c r="M890" s="882"/>
      <c r="N890" s="882"/>
      <c r="O890" s="882"/>
      <c r="P890" s="882"/>
      <c r="Q890" s="882"/>
    </row>
    <row r="891" spans="3:17" ht="25.15" customHeight="1" x14ac:dyDescent="0.2">
      <c r="C891" s="882"/>
      <c r="D891" s="882"/>
      <c r="E891" s="882"/>
      <c r="F891" s="882"/>
      <c r="G891" s="882"/>
      <c r="H891" s="882"/>
      <c r="I891" s="882"/>
      <c r="J891" s="882"/>
      <c r="K891" s="882"/>
      <c r="L891" s="882"/>
      <c r="M891" s="882"/>
      <c r="N891" s="882"/>
      <c r="O891" s="882"/>
      <c r="P891" s="882"/>
      <c r="Q891" s="882"/>
    </row>
    <row r="892" spans="3:17" ht="25.15" customHeight="1" x14ac:dyDescent="0.2">
      <c r="C892" s="882"/>
      <c r="D892" s="882"/>
      <c r="E892" s="882"/>
      <c r="F892" s="882"/>
      <c r="G892" s="882"/>
      <c r="H892" s="882"/>
      <c r="I892" s="882"/>
      <c r="J892" s="882"/>
      <c r="K892" s="882"/>
      <c r="L892" s="882"/>
      <c r="M892" s="882"/>
      <c r="N892" s="882"/>
      <c r="O892" s="882"/>
      <c r="P892" s="882"/>
      <c r="Q892" s="882"/>
    </row>
    <row r="893" spans="3:17" ht="25.15" customHeight="1" x14ac:dyDescent="0.2">
      <c r="C893" s="882"/>
      <c r="D893" s="882"/>
      <c r="E893" s="882"/>
      <c r="F893" s="882"/>
      <c r="G893" s="882"/>
      <c r="H893" s="882"/>
      <c r="I893" s="882"/>
      <c r="J893" s="882"/>
      <c r="K893" s="882"/>
      <c r="L893" s="882"/>
      <c r="M893" s="882"/>
      <c r="N893" s="882"/>
      <c r="O893" s="882"/>
      <c r="P893" s="882"/>
      <c r="Q893" s="882"/>
    </row>
    <row r="894" spans="3:17" ht="25.15" customHeight="1" x14ac:dyDescent="0.2">
      <c r="C894" s="882"/>
      <c r="D894" s="882"/>
      <c r="E894" s="882"/>
      <c r="F894" s="882"/>
      <c r="G894" s="882"/>
      <c r="H894" s="882"/>
      <c r="I894" s="882"/>
      <c r="J894" s="882"/>
      <c r="K894" s="882"/>
      <c r="L894" s="882"/>
      <c r="M894" s="882"/>
      <c r="N894" s="882"/>
      <c r="O894" s="882"/>
      <c r="P894" s="882"/>
      <c r="Q894" s="882"/>
    </row>
    <row r="895" spans="3:17" ht="25.15" customHeight="1" x14ac:dyDescent="0.2">
      <c r="C895" s="882"/>
      <c r="D895" s="882"/>
      <c r="E895" s="882"/>
      <c r="F895" s="882"/>
      <c r="G895" s="882"/>
      <c r="H895" s="882"/>
      <c r="I895" s="882"/>
      <c r="J895" s="882"/>
      <c r="K895" s="882"/>
      <c r="L895" s="882"/>
      <c r="M895" s="882"/>
      <c r="N895" s="882"/>
      <c r="O895" s="882"/>
      <c r="P895" s="882"/>
      <c r="Q895" s="882"/>
    </row>
    <row r="896" spans="3:17" ht="25.15" customHeight="1" x14ac:dyDescent="0.2">
      <c r="C896" s="882"/>
      <c r="D896" s="882"/>
      <c r="E896" s="882"/>
      <c r="F896" s="882"/>
      <c r="G896" s="882"/>
      <c r="H896" s="882"/>
      <c r="I896" s="882"/>
      <c r="J896" s="882"/>
      <c r="K896" s="882"/>
      <c r="L896" s="882"/>
      <c r="M896" s="882"/>
      <c r="N896" s="882"/>
      <c r="O896" s="882"/>
      <c r="P896" s="882"/>
      <c r="Q896" s="882"/>
    </row>
    <row r="897" spans="3:17" ht="25.15" customHeight="1" x14ac:dyDescent="0.2">
      <c r="C897" s="882"/>
      <c r="D897" s="882"/>
      <c r="E897" s="882"/>
      <c r="F897" s="882"/>
      <c r="G897" s="882"/>
      <c r="H897" s="882"/>
      <c r="I897" s="882"/>
      <c r="J897" s="882"/>
      <c r="K897" s="882"/>
      <c r="L897" s="882"/>
      <c r="M897" s="882"/>
      <c r="N897" s="882"/>
      <c r="O897" s="882"/>
      <c r="P897" s="882"/>
      <c r="Q897" s="882"/>
    </row>
    <row r="898" spans="3:17" ht="25.15" customHeight="1" x14ac:dyDescent="0.2">
      <c r="C898" s="882"/>
      <c r="D898" s="882"/>
      <c r="E898" s="882"/>
      <c r="F898" s="882"/>
      <c r="G898" s="882"/>
      <c r="H898" s="882"/>
      <c r="I898" s="882"/>
      <c r="J898" s="882"/>
      <c r="K898" s="882"/>
      <c r="L898" s="882"/>
      <c r="M898" s="882"/>
      <c r="N898" s="882"/>
      <c r="O898" s="882"/>
      <c r="P898" s="882"/>
      <c r="Q898" s="882"/>
    </row>
    <row r="899" spans="3:17" ht="25.15" customHeight="1" x14ac:dyDescent="0.2">
      <c r="C899" s="882"/>
      <c r="D899" s="882"/>
      <c r="E899" s="882"/>
      <c r="F899" s="882"/>
      <c r="G899" s="882"/>
      <c r="H899" s="882"/>
      <c r="I899" s="882"/>
      <c r="J899" s="882"/>
      <c r="K899" s="882"/>
      <c r="L899" s="882"/>
      <c r="M899" s="882"/>
      <c r="N899" s="882"/>
      <c r="O899" s="882"/>
      <c r="P899" s="882"/>
      <c r="Q899" s="882"/>
    </row>
    <row r="900" spans="3:17" ht="25.15" customHeight="1" x14ac:dyDescent="0.2">
      <c r="C900" s="882"/>
      <c r="D900" s="882"/>
      <c r="E900" s="882"/>
      <c r="F900" s="882"/>
      <c r="G900" s="882"/>
      <c r="H900" s="882"/>
      <c r="I900" s="882"/>
      <c r="J900" s="882"/>
      <c r="K900" s="882"/>
      <c r="L900" s="882"/>
      <c r="M900" s="882"/>
      <c r="N900" s="882"/>
      <c r="O900" s="882"/>
      <c r="P900" s="882"/>
      <c r="Q900" s="882"/>
    </row>
    <row r="901" spans="3:17" ht="25.15" customHeight="1" x14ac:dyDescent="0.2">
      <c r="C901" s="882"/>
      <c r="D901" s="882"/>
      <c r="E901" s="882"/>
      <c r="F901" s="882"/>
      <c r="G901" s="882"/>
      <c r="H901" s="882"/>
      <c r="I901" s="882"/>
      <c r="J901" s="882"/>
      <c r="K901" s="882"/>
      <c r="L901" s="882"/>
      <c r="M901" s="882"/>
      <c r="N901" s="882"/>
      <c r="O901" s="882"/>
      <c r="P901" s="882"/>
      <c r="Q901" s="882"/>
    </row>
    <row r="902" spans="3:17" ht="25.15" customHeight="1" x14ac:dyDescent="0.2">
      <c r="C902" s="882"/>
      <c r="D902" s="882"/>
      <c r="E902" s="882"/>
      <c r="F902" s="882"/>
      <c r="G902" s="882"/>
      <c r="H902" s="882"/>
      <c r="I902" s="882"/>
      <c r="J902" s="882"/>
      <c r="K902" s="882"/>
      <c r="L902" s="882"/>
      <c r="M902" s="882"/>
      <c r="N902" s="882"/>
      <c r="O902" s="882"/>
      <c r="P902" s="882"/>
      <c r="Q902" s="882"/>
    </row>
    <row r="903" spans="3:17" ht="25.15" customHeight="1" x14ac:dyDescent="0.2">
      <c r="C903" s="882"/>
      <c r="D903" s="882"/>
      <c r="E903" s="882"/>
      <c r="F903" s="882"/>
      <c r="G903" s="882"/>
      <c r="H903" s="882"/>
      <c r="I903" s="882"/>
      <c r="J903" s="882"/>
      <c r="K903" s="882"/>
      <c r="L903" s="882"/>
      <c r="M903" s="882"/>
      <c r="N903" s="882"/>
      <c r="O903" s="882"/>
      <c r="P903" s="882"/>
      <c r="Q903" s="882"/>
    </row>
    <row r="904" spans="3:17" ht="25.15" customHeight="1" x14ac:dyDescent="0.2">
      <c r="C904" s="882"/>
      <c r="D904" s="882"/>
      <c r="E904" s="882"/>
      <c r="F904" s="882"/>
      <c r="G904" s="882"/>
      <c r="H904" s="882"/>
      <c r="I904" s="882"/>
      <c r="J904" s="882"/>
      <c r="K904" s="882"/>
      <c r="L904" s="882"/>
      <c r="M904" s="882"/>
      <c r="N904" s="882"/>
      <c r="O904" s="882"/>
      <c r="P904" s="882"/>
      <c r="Q904" s="882"/>
    </row>
    <row r="905" spans="3:17" ht="25.15" customHeight="1" x14ac:dyDescent="0.2">
      <c r="C905" s="882"/>
      <c r="D905" s="882"/>
      <c r="E905" s="882"/>
      <c r="F905" s="882"/>
      <c r="G905" s="882"/>
      <c r="H905" s="882"/>
      <c r="I905" s="882"/>
      <c r="J905" s="882"/>
      <c r="K905" s="882"/>
      <c r="L905" s="882"/>
      <c r="M905" s="882"/>
      <c r="N905" s="882"/>
      <c r="O905" s="882"/>
      <c r="P905" s="882"/>
      <c r="Q905" s="882"/>
    </row>
    <row r="906" spans="3:17" ht="25.15" customHeight="1" x14ac:dyDescent="0.2">
      <c r="C906" s="882"/>
      <c r="D906" s="882"/>
      <c r="E906" s="882"/>
      <c r="F906" s="882"/>
      <c r="G906" s="882"/>
      <c r="H906" s="882"/>
      <c r="I906" s="882"/>
      <c r="J906" s="882"/>
      <c r="K906" s="882"/>
      <c r="L906" s="882"/>
      <c r="M906" s="882"/>
      <c r="N906" s="882"/>
      <c r="O906" s="882"/>
      <c r="P906" s="882"/>
      <c r="Q906" s="882"/>
    </row>
    <row r="907" spans="3:17" ht="25.15" customHeight="1" x14ac:dyDescent="0.2">
      <c r="C907" s="882"/>
      <c r="D907" s="882"/>
      <c r="E907" s="882"/>
      <c r="F907" s="882"/>
      <c r="G907" s="882"/>
      <c r="H907" s="882"/>
      <c r="I907" s="882"/>
      <c r="J907" s="882"/>
      <c r="K907" s="882"/>
      <c r="L907" s="882"/>
      <c r="M907" s="882"/>
      <c r="N907" s="882"/>
      <c r="O907" s="882"/>
      <c r="P907" s="882"/>
      <c r="Q907" s="882"/>
    </row>
    <row r="908" spans="3:17" ht="25.15" customHeight="1" x14ac:dyDescent="0.2">
      <c r="C908" s="882"/>
      <c r="D908" s="882"/>
      <c r="E908" s="882"/>
      <c r="F908" s="882"/>
      <c r="G908" s="882"/>
      <c r="H908" s="882"/>
      <c r="I908" s="882"/>
      <c r="J908" s="882"/>
      <c r="K908" s="882"/>
      <c r="L908" s="882"/>
      <c r="M908" s="882"/>
      <c r="N908" s="882"/>
      <c r="O908" s="882"/>
      <c r="P908" s="882"/>
      <c r="Q908" s="882"/>
    </row>
    <row r="909" spans="3:17" ht="25.15" customHeight="1" x14ac:dyDescent="0.2">
      <c r="C909" s="882"/>
      <c r="D909" s="882"/>
      <c r="E909" s="882"/>
      <c r="F909" s="882"/>
      <c r="G909" s="882"/>
      <c r="H909" s="882"/>
      <c r="I909" s="882"/>
      <c r="J909" s="882"/>
      <c r="K909" s="882"/>
      <c r="L909" s="882"/>
      <c r="M909" s="882"/>
      <c r="N909" s="882"/>
      <c r="O909" s="882"/>
      <c r="P909" s="882"/>
      <c r="Q909" s="882"/>
    </row>
    <row r="910" spans="3:17" ht="25.15" customHeight="1" x14ac:dyDescent="0.2">
      <c r="C910" s="882"/>
      <c r="D910" s="882"/>
      <c r="E910" s="882"/>
      <c r="F910" s="882"/>
      <c r="G910" s="882"/>
      <c r="H910" s="882"/>
      <c r="I910" s="882"/>
      <c r="J910" s="882"/>
      <c r="K910" s="882"/>
      <c r="L910" s="882"/>
      <c r="M910" s="882"/>
      <c r="N910" s="882"/>
      <c r="O910" s="882"/>
      <c r="P910" s="882"/>
      <c r="Q910" s="882"/>
    </row>
    <row r="911" spans="3:17" ht="25.15" customHeight="1" x14ac:dyDescent="0.2">
      <c r="C911" s="882"/>
      <c r="D911" s="882"/>
      <c r="E911" s="882"/>
      <c r="F911" s="882"/>
      <c r="G911" s="882"/>
      <c r="H911" s="882"/>
      <c r="I911" s="882"/>
      <c r="J911" s="882"/>
      <c r="K911" s="882"/>
      <c r="L911" s="882"/>
      <c r="M911" s="882"/>
      <c r="N911" s="882"/>
      <c r="O911" s="882"/>
      <c r="P911" s="882"/>
      <c r="Q911" s="882"/>
    </row>
    <row r="912" spans="3:17" ht="25.15" customHeight="1" x14ac:dyDescent="0.2">
      <c r="C912" s="882"/>
      <c r="D912" s="882"/>
      <c r="E912" s="882"/>
      <c r="F912" s="882"/>
      <c r="G912" s="882"/>
      <c r="H912" s="882"/>
      <c r="I912" s="882"/>
      <c r="J912" s="882"/>
      <c r="K912" s="882"/>
      <c r="L912" s="882"/>
      <c r="M912" s="882"/>
      <c r="N912" s="882"/>
      <c r="O912" s="882"/>
      <c r="P912" s="882"/>
      <c r="Q912" s="882"/>
    </row>
    <row r="913" spans="3:17" ht="25.15" customHeight="1" x14ac:dyDescent="0.2">
      <c r="C913" s="882"/>
      <c r="D913" s="882"/>
      <c r="E913" s="882"/>
      <c r="F913" s="882"/>
      <c r="G913" s="882"/>
      <c r="H913" s="882"/>
      <c r="I913" s="882"/>
      <c r="J913" s="882"/>
      <c r="K913" s="882"/>
      <c r="L913" s="882"/>
      <c r="M913" s="882"/>
      <c r="N913" s="882"/>
      <c r="O913" s="882"/>
      <c r="P913" s="882"/>
      <c r="Q913" s="882"/>
    </row>
    <row r="914" spans="3:17" ht="25.15" customHeight="1" x14ac:dyDescent="0.2">
      <c r="C914" s="882"/>
      <c r="D914" s="882"/>
      <c r="E914" s="882"/>
      <c r="F914" s="882"/>
      <c r="G914" s="882"/>
      <c r="H914" s="882"/>
      <c r="I914" s="882"/>
      <c r="J914" s="882"/>
      <c r="K914" s="882"/>
      <c r="L914" s="882"/>
      <c r="M914" s="882"/>
      <c r="N914" s="882"/>
      <c r="O914" s="882"/>
      <c r="P914" s="882"/>
      <c r="Q914" s="882"/>
    </row>
    <row r="915" spans="3:17" ht="25.15" customHeight="1" x14ac:dyDescent="0.2">
      <c r="C915" s="882"/>
      <c r="D915" s="882"/>
      <c r="E915" s="882"/>
      <c r="F915" s="882"/>
      <c r="G915" s="882"/>
      <c r="H915" s="882"/>
      <c r="I915" s="882"/>
      <c r="J915" s="882"/>
      <c r="K915" s="882"/>
      <c r="L915" s="882"/>
      <c r="M915" s="882"/>
      <c r="N915" s="882"/>
      <c r="O915" s="882"/>
      <c r="P915" s="882"/>
      <c r="Q915" s="882"/>
    </row>
    <row r="916" spans="3:17" ht="25.15" customHeight="1" x14ac:dyDescent="0.2">
      <c r="C916" s="882"/>
      <c r="D916" s="882"/>
      <c r="E916" s="882"/>
      <c r="F916" s="882"/>
      <c r="G916" s="882"/>
      <c r="H916" s="882"/>
      <c r="I916" s="882"/>
      <c r="J916" s="882"/>
      <c r="K916" s="882"/>
      <c r="L916" s="882"/>
      <c r="M916" s="882"/>
      <c r="N916" s="882"/>
      <c r="O916" s="882"/>
      <c r="P916" s="882"/>
      <c r="Q916" s="882"/>
    </row>
    <row r="917" spans="3:17" ht="25.15" customHeight="1" x14ac:dyDescent="0.2">
      <c r="C917" s="882"/>
      <c r="D917" s="882"/>
      <c r="E917" s="882"/>
      <c r="F917" s="882"/>
      <c r="G917" s="882"/>
      <c r="H917" s="882"/>
      <c r="I917" s="882"/>
      <c r="J917" s="882"/>
      <c r="K917" s="882"/>
      <c r="L917" s="882"/>
      <c r="M917" s="882"/>
      <c r="N917" s="882"/>
      <c r="O917" s="882"/>
      <c r="P917" s="882"/>
      <c r="Q917" s="882"/>
    </row>
    <row r="918" spans="3:17" ht="25.15" customHeight="1" x14ac:dyDescent="0.2">
      <c r="C918" s="882"/>
      <c r="D918" s="882"/>
      <c r="E918" s="882"/>
      <c r="F918" s="882"/>
      <c r="G918" s="882"/>
      <c r="H918" s="882"/>
      <c r="I918" s="882"/>
      <c r="J918" s="882"/>
      <c r="K918" s="882"/>
      <c r="L918" s="882"/>
      <c r="M918" s="882"/>
      <c r="N918" s="882"/>
      <c r="O918" s="882"/>
      <c r="P918" s="882"/>
      <c r="Q918" s="882"/>
    </row>
    <row r="919" spans="3:17" ht="25.15" customHeight="1" x14ac:dyDescent="0.2">
      <c r="C919" s="882"/>
      <c r="D919" s="882"/>
      <c r="E919" s="882"/>
      <c r="F919" s="882"/>
      <c r="G919" s="882"/>
      <c r="H919" s="882"/>
      <c r="I919" s="882"/>
      <c r="J919" s="882"/>
      <c r="K919" s="882"/>
      <c r="L919" s="882"/>
      <c r="M919" s="882"/>
      <c r="N919" s="882"/>
      <c r="O919" s="882"/>
      <c r="P919" s="882"/>
      <c r="Q919" s="882"/>
    </row>
    <row r="920" spans="3:17" ht="25.15" customHeight="1" x14ac:dyDescent="0.2">
      <c r="C920" s="882"/>
      <c r="D920" s="882"/>
      <c r="E920" s="882"/>
      <c r="F920" s="882"/>
      <c r="G920" s="882"/>
      <c r="H920" s="882"/>
      <c r="I920" s="882"/>
      <c r="J920" s="882"/>
      <c r="K920" s="882"/>
      <c r="L920" s="882"/>
      <c r="M920" s="882"/>
      <c r="N920" s="882"/>
      <c r="O920" s="882"/>
      <c r="P920" s="882"/>
      <c r="Q920" s="882"/>
    </row>
    <row r="921" spans="3:17" ht="25.15" customHeight="1" x14ac:dyDescent="0.2">
      <c r="C921" s="882"/>
      <c r="D921" s="882"/>
      <c r="E921" s="882"/>
      <c r="F921" s="882"/>
      <c r="G921" s="882"/>
      <c r="H921" s="882"/>
      <c r="I921" s="882"/>
      <c r="J921" s="882"/>
      <c r="K921" s="882"/>
      <c r="L921" s="882"/>
      <c r="M921" s="882"/>
      <c r="N921" s="882"/>
      <c r="O921" s="882"/>
      <c r="P921" s="882"/>
      <c r="Q921" s="882"/>
    </row>
    <row r="922" spans="3:17" ht="25.15" customHeight="1" x14ac:dyDescent="0.2">
      <c r="C922" s="882"/>
      <c r="D922" s="882"/>
      <c r="E922" s="882"/>
      <c r="F922" s="882"/>
      <c r="G922" s="882"/>
      <c r="H922" s="882"/>
      <c r="I922" s="882"/>
      <c r="J922" s="882"/>
      <c r="K922" s="882"/>
      <c r="L922" s="882"/>
      <c r="M922" s="882"/>
      <c r="N922" s="882"/>
      <c r="O922" s="882"/>
      <c r="P922" s="882"/>
      <c r="Q922" s="882"/>
    </row>
    <row r="923" spans="3:17" ht="25.15" customHeight="1" x14ac:dyDescent="0.2">
      <c r="C923" s="882"/>
      <c r="D923" s="882"/>
      <c r="E923" s="882"/>
      <c r="F923" s="882"/>
      <c r="G923" s="882"/>
      <c r="H923" s="882"/>
      <c r="I923" s="882"/>
      <c r="J923" s="882"/>
      <c r="K923" s="882"/>
      <c r="L923" s="882"/>
      <c r="M923" s="882"/>
      <c r="N923" s="882"/>
      <c r="O923" s="882"/>
      <c r="P923" s="882"/>
      <c r="Q923" s="882"/>
    </row>
    <row r="924" spans="3:17" ht="25.15" customHeight="1" x14ac:dyDescent="0.2">
      <c r="C924" s="882"/>
      <c r="D924" s="882"/>
      <c r="E924" s="882"/>
      <c r="F924" s="882"/>
      <c r="G924" s="882"/>
      <c r="H924" s="882"/>
      <c r="I924" s="882"/>
      <c r="J924" s="882"/>
      <c r="K924" s="882"/>
      <c r="L924" s="882"/>
      <c r="M924" s="882"/>
      <c r="N924" s="882"/>
      <c r="O924" s="882"/>
      <c r="P924" s="882"/>
      <c r="Q924" s="882"/>
    </row>
    <row r="925" spans="3:17" ht="25.15" customHeight="1" x14ac:dyDescent="0.2">
      <c r="C925" s="882"/>
      <c r="D925" s="882"/>
      <c r="E925" s="882"/>
      <c r="F925" s="882"/>
      <c r="G925" s="882"/>
      <c r="H925" s="882"/>
      <c r="I925" s="882"/>
      <c r="J925" s="882"/>
      <c r="K925" s="882"/>
      <c r="L925" s="882"/>
      <c r="M925" s="882"/>
      <c r="N925" s="882"/>
      <c r="O925" s="882"/>
      <c r="P925" s="882"/>
      <c r="Q925" s="882"/>
    </row>
    <row r="926" spans="3:17" ht="25.15" customHeight="1" x14ac:dyDescent="0.2">
      <c r="C926" s="882"/>
      <c r="D926" s="882"/>
      <c r="E926" s="882"/>
      <c r="F926" s="882"/>
      <c r="G926" s="882"/>
      <c r="H926" s="882"/>
      <c r="I926" s="882"/>
      <c r="J926" s="882"/>
      <c r="K926" s="882"/>
      <c r="L926" s="882"/>
      <c r="M926" s="882"/>
      <c r="N926" s="882"/>
      <c r="O926" s="882"/>
      <c r="P926" s="882"/>
      <c r="Q926" s="882"/>
    </row>
    <row r="927" spans="3:17" ht="25.15" customHeight="1" x14ac:dyDescent="0.2">
      <c r="C927" s="882"/>
      <c r="D927" s="882"/>
      <c r="E927" s="882"/>
      <c r="F927" s="882"/>
      <c r="G927" s="882"/>
      <c r="H927" s="882"/>
      <c r="I927" s="882"/>
      <c r="J927" s="882"/>
      <c r="K927" s="882"/>
      <c r="L927" s="882"/>
      <c r="M927" s="882"/>
      <c r="N927" s="882"/>
      <c r="O927" s="882"/>
      <c r="P927" s="882"/>
      <c r="Q927" s="882"/>
    </row>
    <row r="928" spans="3:17" ht="25.15" customHeight="1" x14ac:dyDescent="0.2">
      <c r="C928" s="882"/>
      <c r="D928" s="882"/>
      <c r="E928" s="882"/>
      <c r="F928" s="882"/>
      <c r="G928" s="882"/>
      <c r="H928" s="882"/>
      <c r="I928" s="882"/>
      <c r="J928" s="882"/>
      <c r="K928" s="882"/>
      <c r="L928" s="882"/>
      <c r="M928" s="882"/>
      <c r="N928" s="882"/>
      <c r="O928" s="882"/>
      <c r="P928" s="882"/>
      <c r="Q928" s="882"/>
    </row>
    <row r="929" spans="3:17" ht="25.15" customHeight="1" x14ac:dyDescent="0.2">
      <c r="C929" s="882"/>
      <c r="D929" s="882"/>
      <c r="E929" s="882"/>
      <c r="F929" s="882"/>
      <c r="G929" s="882"/>
      <c r="H929" s="882"/>
      <c r="I929" s="882"/>
      <c r="J929" s="882"/>
      <c r="K929" s="882"/>
      <c r="L929" s="882"/>
      <c r="M929" s="882"/>
      <c r="N929" s="882"/>
      <c r="O929" s="882"/>
      <c r="P929" s="882"/>
      <c r="Q929" s="882"/>
    </row>
    <row r="930" spans="3:17" ht="25.15" customHeight="1" x14ac:dyDescent="0.2">
      <c r="C930" s="882"/>
      <c r="D930" s="882"/>
      <c r="E930" s="882"/>
      <c r="F930" s="882"/>
      <c r="G930" s="882"/>
      <c r="H930" s="882"/>
      <c r="I930" s="882"/>
      <c r="J930" s="882"/>
      <c r="K930" s="882"/>
      <c r="L930" s="882"/>
      <c r="M930" s="882"/>
      <c r="N930" s="882"/>
      <c r="O930" s="882"/>
      <c r="P930" s="882"/>
      <c r="Q930" s="882"/>
    </row>
    <row r="931" spans="3:17" ht="25.15" customHeight="1" x14ac:dyDescent="0.2">
      <c r="C931" s="882"/>
      <c r="D931" s="882"/>
      <c r="E931" s="882"/>
      <c r="F931" s="882"/>
      <c r="G931" s="882"/>
      <c r="H931" s="882"/>
      <c r="I931" s="882"/>
      <c r="J931" s="882"/>
      <c r="K931" s="882"/>
      <c r="L931" s="882"/>
      <c r="M931" s="882"/>
      <c r="N931" s="882"/>
      <c r="O931" s="882"/>
      <c r="P931" s="882"/>
      <c r="Q931" s="882"/>
    </row>
    <row r="932" spans="3:17" ht="25.15" customHeight="1" x14ac:dyDescent="0.2">
      <c r="C932" s="882"/>
      <c r="D932" s="882"/>
      <c r="E932" s="882"/>
      <c r="F932" s="882"/>
      <c r="G932" s="882"/>
      <c r="H932" s="882"/>
      <c r="I932" s="882"/>
      <c r="J932" s="882"/>
      <c r="K932" s="882"/>
      <c r="L932" s="882"/>
      <c r="M932" s="882"/>
      <c r="N932" s="882"/>
      <c r="O932" s="882"/>
      <c r="P932" s="882"/>
      <c r="Q932" s="882"/>
    </row>
    <row r="933" spans="3:17" ht="25.15" customHeight="1" x14ac:dyDescent="0.2">
      <c r="C933" s="882"/>
      <c r="D933" s="882"/>
      <c r="E933" s="882"/>
      <c r="F933" s="882"/>
      <c r="G933" s="882"/>
      <c r="H933" s="882"/>
      <c r="I933" s="882"/>
      <c r="J933" s="882"/>
      <c r="K933" s="882"/>
      <c r="L933" s="882"/>
      <c r="M933" s="882"/>
      <c r="N933" s="882"/>
      <c r="O933" s="882"/>
      <c r="P933" s="882"/>
      <c r="Q933" s="882"/>
    </row>
    <row r="934" spans="3:17" ht="25.15" customHeight="1" x14ac:dyDescent="0.2">
      <c r="C934" s="882"/>
      <c r="D934" s="882"/>
      <c r="E934" s="882"/>
      <c r="F934" s="882"/>
      <c r="G934" s="882"/>
      <c r="H934" s="882"/>
      <c r="I934" s="882"/>
      <c r="J934" s="882"/>
      <c r="K934" s="882"/>
      <c r="L934" s="882"/>
      <c r="M934" s="882"/>
      <c r="N934" s="882"/>
      <c r="O934" s="882"/>
      <c r="P934" s="882"/>
      <c r="Q934" s="882"/>
    </row>
    <row r="935" spans="3:17" ht="25.15" customHeight="1" x14ac:dyDescent="0.2">
      <c r="C935" s="882"/>
      <c r="D935" s="882"/>
      <c r="E935" s="882"/>
      <c r="F935" s="882"/>
      <c r="G935" s="882"/>
      <c r="H935" s="882"/>
      <c r="I935" s="882"/>
      <c r="J935" s="882"/>
      <c r="K935" s="882"/>
      <c r="L935" s="882"/>
      <c r="M935" s="882"/>
      <c r="N935" s="882"/>
      <c r="O935" s="882"/>
      <c r="P935" s="882"/>
      <c r="Q935" s="882"/>
    </row>
    <row r="936" spans="3:17" ht="25.15" customHeight="1" x14ac:dyDescent="0.2">
      <c r="C936" s="882"/>
      <c r="D936" s="882"/>
      <c r="E936" s="882"/>
      <c r="F936" s="882"/>
      <c r="G936" s="882"/>
      <c r="H936" s="882"/>
      <c r="I936" s="882"/>
      <c r="J936" s="882"/>
      <c r="K936" s="882"/>
      <c r="L936" s="882"/>
      <c r="M936" s="882"/>
      <c r="N936" s="882"/>
      <c r="O936" s="882"/>
      <c r="P936" s="882"/>
      <c r="Q936" s="882"/>
    </row>
    <row r="937" spans="3:17" ht="25.15" customHeight="1" x14ac:dyDescent="0.2">
      <c r="C937" s="882"/>
      <c r="D937" s="882"/>
      <c r="E937" s="882"/>
      <c r="F937" s="882"/>
      <c r="G937" s="882"/>
      <c r="H937" s="882"/>
      <c r="I937" s="882"/>
      <c r="J937" s="882"/>
      <c r="K937" s="882"/>
      <c r="L937" s="882"/>
      <c r="M937" s="882"/>
      <c r="N937" s="882"/>
      <c r="O937" s="882"/>
      <c r="P937" s="882"/>
      <c r="Q937" s="882"/>
    </row>
    <row r="938" spans="3:17" ht="25.15" customHeight="1" x14ac:dyDescent="0.2">
      <c r="C938" s="882"/>
      <c r="D938" s="882"/>
      <c r="E938" s="882"/>
      <c r="F938" s="882"/>
      <c r="G938" s="882"/>
      <c r="H938" s="882"/>
      <c r="I938" s="882"/>
      <c r="J938" s="882"/>
      <c r="K938" s="882"/>
      <c r="L938" s="882"/>
      <c r="M938" s="882"/>
      <c r="N938" s="882"/>
      <c r="O938" s="882"/>
      <c r="P938" s="882"/>
      <c r="Q938" s="882"/>
    </row>
    <row r="939" spans="3:17" ht="25.15" customHeight="1" x14ac:dyDescent="0.2">
      <c r="C939" s="882"/>
      <c r="D939" s="882"/>
      <c r="E939" s="882"/>
      <c r="F939" s="882"/>
      <c r="G939" s="882"/>
      <c r="H939" s="882"/>
      <c r="I939" s="882"/>
      <c r="J939" s="882"/>
      <c r="K939" s="882"/>
      <c r="L939" s="882"/>
      <c r="M939" s="882"/>
      <c r="N939" s="882"/>
      <c r="O939" s="882"/>
      <c r="P939" s="882"/>
      <c r="Q939" s="882"/>
    </row>
    <row r="940" spans="3:17" ht="25.15" customHeight="1" x14ac:dyDescent="0.2">
      <c r="C940" s="882"/>
      <c r="D940" s="882"/>
      <c r="E940" s="882"/>
      <c r="F940" s="882"/>
      <c r="G940" s="882"/>
      <c r="H940" s="882"/>
      <c r="I940" s="882"/>
      <c r="J940" s="882"/>
      <c r="K940" s="882"/>
      <c r="L940" s="882"/>
      <c r="M940" s="882"/>
      <c r="N940" s="882"/>
      <c r="O940" s="882"/>
      <c r="P940" s="882"/>
      <c r="Q940" s="882"/>
    </row>
    <row r="941" spans="3:17" ht="25.15" customHeight="1" x14ac:dyDescent="0.2">
      <c r="C941" s="882"/>
      <c r="D941" s="882"/>
      <c r="E941" s="882"/>
      <c r="F941" s="882"/>
      <c r="G941" s="882"/>
      <c r="H941" s="882"/>
      <c r="I941" s="882"/>
      <c r="J941" s="882"/>
      <c r="K941" s="882"/>
      <c r="L941" s="882"/>
      <c r="M941" s="882"/>
      <c r="N941" s="882"/>
      <c r="O941" s="882"/>
      <c r="P941" s="882"/>
      <c r="Q941" s="882"/>
    </row>
    <row r="942" spans="3:17" ht="25.15" customHeight="1" x14ac:dyDescent="0.2">
      <c r="C942" s="882"/>
      <c r="D942" s="882"/>
      <c r="E942" s="882"/>
      <c r="F942" s="882"/>
      <c r="G942" s="882"/>
      <c r="H942" s="882"/>
      <c r="I942" s="882"/>
      <c r="J942" s="882"/>
      <c r="K942" s="882"/>
      <c r="L942" s="882"/>
      <c r="M942" s="882"/>
      <c r="N942" s="882"/>
      <c r="O942" s="882"/>
      <c r="P942" s="882"/>
      <c r="Q942" s="882"/>
    </row>
    <row r="943" spans="3:17" ht="25.15" customHeight="1" x14ac:dyDescent="0.2">
      <c r="C943" s="882"/>
      <c r="D943" s="882"/>
      <c r="E943" s="882"/>
      <c r="F943" s="882"/>
      <c r="G943" s="882"/>
      <c r="H943" s="882"/>
      <c r="I943" s="882"/>
      <c r="J943" s="882"/>
      <c r="K943" s="882"/>
      <c r="L943" s="882"/>
      <c r="M943" s="882"/>
      <c r="N943" s="882"/>
      <c r="O943" s="882"/>
      <c r="P943" s="882"/>
      <c r="Q943" s="882"/>
    </row>
    <row r="944" spans="3:17" ht="25.15" customHeight="1" x14ac:dyDescent="0.2">
      <c r="C944" s="882"/>
      <c r="D944" s="882"/>
      <c r="E944" s="882"/>
      <c r="F944" s="882"/>
      <c r="G944" s="882"/>
      <c r="H944" s="882"/>
      <c r="I944" s="882"/>
      <c r="J944" s="882"/>
      <c r="K944" s="882"/>
      <c r="L944" s="882"/>
      <c r="M944" s="882"/>
      <c r="N944" s="882"/>
      <c r="O944" s="882"/>
      <c r="P944" s="882"/>
      <c r="Q944" s="882"/>
    </row>
    <row r="945" spans="3:17" ht="25.15" customHeight="1" x14ac:dyDescent="0.2">
      <c r="C945" s="882"/>
      <c r="D945" s="882"/>
      <c r="E945" s="882"/>
      <c r="F945" s="882"/>
      <c r="G945" s="882"/>
      <c r="H945" s="882"/>
      <c r="I945" s="882"/>
      <c r="J945" s="882"/>
      <c r="K945" s="882"/>
      <c r="L945" s="882"/>
      <c r="M945" s="882"/>
      <c r="N945" s="882"/>
      <c r="O945" s="882"/>
      <c r="P945" s="882"/>
      <c r="Q945" s="882"/>
    </row>
    <row r="946" spans="3:17" ht="25.15" customHeight="1" x14ac:dyDescent="0.2">
      <c r="C946" s="882"/>
      <c r="D946" s="882"/>
      <c r="E946" s="882"/>
      <c r="F946" s="882"/>
      <c r="G946" s="882"/>
      <c r="H946" s="882"/>
      <c r="I946" s="882"/>
      <c r="J946" s="882"/>
      <c r="K946" s="882"/>
      <c r="L946" s="882"/>
      <c r="M946" s="882"/>
      <c r="N946" s="882"/>
      <c r="O946" s="882"/>
      <c r="P946" s="882"/>
      <c r="Q946" s="882"/>
    </row>
    <row r="947" spans="3:17" ht="25.15" customHeight="1" x14ac:dyDescent="0.2">
      <c r="C947" s="882"/>
      <c r="D947" s="882"/>
      <c r="E947" s="882"/>
      <c r="F947" s="882"/>
      <c r="G947" s="882"/>
      <c r="H947" s="882"/>
      <c r="I947" s="882"/>
      <c r="J947" s="882"/>
      <c r="K947" s="882"/>
      <c r="L947" s="882"/>
      <c r="M947" s="882"/>
      <c r="N947" s="882"/>
      <c r="O947" s="882"/>
      <c r="P947" s="882"/>
      <c r="Q947" s="882"/>
    </row>
    <row r="948" spans="3:17" ht="25.15" customHeight="1" x14ac:dyDescent="0.2">
      <c r="C948" s="882"/>
      <c r="D948" s="882"/>
      <c r="E948" s="882"/>
      <c r="F948" s="882"/>
      <c r="G948" s="882"/>
      <c r="H948" s="882"/>
      <c r="I948" s="882"/>
      <c r="J948" s="882"/>
      <c r="K948" s="882"/>
      <c r="L948" s="882"/>
      <c r="M948" s="882"/>
      <c r="N948" s="882"/>
      <c r="O948" s="882"/>
      <c r="P948" s="882"/>
      <c r="Q948" s="882"/>
    </row>
    <row r="949" spans="3:17" ht="25.15" customHeight="1" x14ac:dyDescent="0.2">
      <c r="C949" s="882"/>
      <c r="D949" s="882"/>
      <c r="E949" s="882"/>
      <c r="F949" s="882"/>
      <c r="G949" s="882"/>
      <c r="H949" s="882"/>
      <c r="I949" s="882"/>
      <c r="J949" s="882"/>
      <c r="K949" s="882"/>
      <c r="L949" s="882"/>
      <c r="M949" s="882"/>
      <c r="N949" s="882"/>
      <c r="O949" s="882"/>
      <c r="P949" s="882"/>
      <c r="Q949" s="882"/>
    </row>
    <row r="950" spans="3:17" ht="25.15" customHeight="1" x14ac:dyDescent="0.2">
      <c r="C950" s="882"/>
      <c r="D950" s="882"/>
      <c r="E950" s="882"/>
      <c r="F950" s="882"/>
      <c r="G950" s="882"/>
      <c r="H950" s="882"/>
      <c r="I950" s="882"/>
      <c r="J950" s="882"/>
      <c r="K950" s="882"/>
      <c r="L950" s="882"/>
      <c r="M950" s="882"/>
      <c r="N950" s="882"/>
      <c r="O950" s="882"/>
      <c r="P950" s="882"/>
      <c r="Q950" s="882"/>
    </row>
    <row r="951" spans="3:17" ht="25.15" customHeight="1" x14ac:dyDescent="0.2">
      <c r="C951" s="882"/>
      <c r="D951" s="882"/>
      <c r="E951" s="882"/>
      <c r="F951" s="882"/>
      <c r="G951" s="882"/>
      <c r="H951" s="882"/>
      <c r="I951" s="882"/>
      <c r="J951" s="882"/>
      <c r="K951" s="882"/>
      <c r="L951" s="882"/>
      <c r="M951" s="882"/>
      <c r="N951" s="882"/>
      <c r="O951" s="882"/>
      <c r="P951" s="882"/>
      <c r="Q951" s="882"/>
    </row>
    <row r="952" spans="3:17" ht="25.15" customHeight="1" x14ac:dyDescent="0.2">
      <c r="C952" s="882"/>
      <c r="D952" s="882"/>
      <c r="E952" s="882"/>
      <c r="F952" s="882"/>
      <c r="G952" s="882"/>
      <c r="H952" s="882"/>
      <c r="I952" s="882"/>
      <c r="J952" s="882"/>
      <c r="K952" s="882"/>
      <c r="L952" s="882"/>
      <c r="M952" s="882"/>
      <c r="N952" s="882"/>
      <c r="O952" s="882"/>
      <c r="P952" s="882"/>
      <c r="Q952" s="882"/>
    </row>
    <row r="953" spans="3:17" ht="25.15" customHeight="1" x14ac:dyDescent="0.2">
      <c r="C953" s="882"/>
      <c r="D953" s="882"/>
      <c r="E953" s="882"/>
      <c r="F953" s="882"/>
      <c r="G953" s="882"/>
      <c r="H953" s="882"/>
      <c r="I953" s="882"/>
      <c r="J953" s="882"/>
      <c r="K953" s="882"/>
      <c r="L953" s="882"/>
      <c r="M953" s="882"/>
      <c r="N953" s="882"/>
      <c r="O953" s="882"/>
      <c r="P953" s="882"/>
      <c r="Q953" s="882"/>
    </row>
    <row r="954" spans="3:17" ht="25.15" customHeight="1" x14ac:dyDescent="0.2">
      <c r="C954" s="882"/>
      <c r="D954" s="882"/>
      <c r="E954" s="882"/>
      <c r="F954" s="882"/>
      <c r="G954" s="882"/>
      <c r="H954" s="882"/>
      <c r="I954" s="882"/>
      <c r="J954" s="882"/>
      <c r="K954" s="882"/>
      <c r="L954" s="882"/>
      <c r="M954" s="882"/>
      <c r="N954" s="882"/>
      <c r="O954" s="882"/>
      <c r="P954" s="882"/>
      <c r="Q954" s="882"/>
    </row>
    <row r="955" spans="3:17" ht="25.15" customHeight="1" x14ac:dyDescent="0.2">
      <c r="C955" s="882"/>
      <c r="D955" s="882"/>
      <c r="E955" s="882"/>
      <c r="F955" s="882"/>
      <c r="G955" s="882"/>
      <c r="H955" s="882"/>
      <c r="I955" s="882"/>
      <c r="J955" s="882"/>
      <c r="K955" s="882"/>
      <c r="L955" s="882"/>
      <c r="M955" s="882"/>
      <c r="N955" s="882"/>
      <c r="O955" s="882"/>
      <c r="P955" s="882"/>
      <c r="Q955" s="882"/>
    </row>
    <row r="956" spans="3:17" ht="25.15" customHeight="1" x14ac:dyDescent="0.2">
      <c r="C956" s="882"/>
      <c r="D956" s="882"/>
      <c r="E956" s="882"/>
      <c r="F956" s="882"/>
      <c r="G956" s="882"/>
      <c r="H956" s="882"/>
      <c r="I956" s="882"/>
      <c r="J956" s="882"/>
      <c r="K956" s="882"/>
      <c r="L956" s="882"/>
      <c r="M956" s="882"/>
      <c r="N956" s="882"/>
      <c r="O956" s="882"/>
      <c r="P956" s="882"/>
      <c r="Q956" s="882"/>
    </row>
    <row r="957" spans="3:17" ht="25.15" customHeight="1" x14ac:dyDescent="0.2">
      <c r="C957" s="882"/>
      <c r="D957" s="882"/>
      <c r="E957" s="882"/>
      <c r="F957" s="882"/>
      <c r="G957" s="882"/>
      <c r="H957" s="882"/>
      <c r="I957" s="882"/>
      <c r="J957" s="882"/>
      <c r="K957" s="882"/>
      <c r="L957" s="882"/>
      <c r="M957" s="882"/>
      <c r="N957" s="882"/>
      <c r="O957" s="882"/>
      <c r="P957" s="882"/>
      <c r="Q957" s="882"/>
    </row>
    <row r="958" spans="3:17" ht="25.15" customHeight="1" x14ac:dyDescent="0.2">
      <c r="C958" s="882"/>
      <c r="D958" s="882"/>
      <c r="E958" s="882"/>
      <c r="F958" s="882"/>
      <c r="G958" s="882"/>
      <c r="H958" s="882"/>
      <c r="I958" s="882"/>
      <c r="J958" s="882"/>
      <c r="K958" s="882"/>
      <c r="L958" s="882"/>
      <c r="M958" s="882"/>
      <c r="N958" s="882"/>
      <c r="O958" s="882"/>
      <c r="P958" s="882"/>
      <c r="Q958" s="882"/>
    </row>
    <row r="959" spans="3:17" ht="25.15" customHeight="1" x14ac:dyDescent="0.2">
      <c r="C959" s="882"/>
      <c r="D959" s="882"/>
      <c r="E959" s="882"/>
      <c r="F959" s="882"/>
      <c r="G959" s="882"/>
      <c r="H959" s="882"/>
      <c r="I959" s="882"/>
      <c r="J959" s="882"/>
      <c r="K959" s="882"/>
      <c r="L959" s="882"/>
      <c r="M959" s="882"/>
      <c r="N959" s="882"/>
      <c r="O959" s="882"/>
      <c r="P959" s="882"/>
      <c r="Q959" s="882"/>
    </row>
    <row r="960" spans="3:17" ht="25.15" customHeight="1" x14ac:dyDescent="0.2">
      <c r="C960" s="882"/>
      <c r="D960" s="882"/>
      <c r="E960" s="882"/>
      <c r="F960" s="882"/>
      <c r="G960" s="882"/>
      <c r="H960" s="882"/>
      <c r="I960" s="882"/>
      <c r="J960" s="882"/>
      <c r="K960" s="882"/>
      <c r="L960" s="882"/>
      <c r="M960" s="882"/>
      <c r="N960" s="882"/>
      <c r="O960" s="882"/>
      <c r="P960" s="882"/>
      <c r="Q960" s="882"/>
    </row>
    <row r="961" spans="3:17" ht="25.15" customHeight="1" x14ac:dyDescent="0.2">
      <c r="C961" s="882"/>
      <c r="D961" s="882"/>
      <c r="E961" s="882"/>
      <c r="F961" s="882"/>
      <c r="G961" s="882"/>
      <c r="H961" s="882"/>
      <c r="I961" s="882"/>
      <c r="J961" s="882"/>
      <c r="K961" s="882"/>
      <c r="L961" s="882"/>
      <c r="M961" s="882"/>
      <c r="N961" s="882"/>
      <c r="O961" s="882"/>
      <c r="P961" s="882"/>
      <c r="Q961" s="882"/>
    </row>
    <row r="962" spans="3:17" ht="25.15" customHeight="1" x14ac:dyDescent="0.2">
      <c r="C962" s="882"/>
      <c r="D962" s="882"/>
      <c r="E962" s="882"/>
      <c r="F962" s="882"/>
      <c r="G962" s="882"/>
      <c r="H962" s="882"/>
      <c r="I962" s="882"/>
      <c r="J962" s="882"/>
      <c r="K962" s="882"/>
      <c r="L962" s="882"/>
      <c r="M962" s="882"/>
      <c r="N962" s="882"/>
      <c r="O962" s="882"/>
      <c r="P962" s="882"/>
      <c r="Q962" s="882"/>
    </row>
    <row r="963" spans="3:17" ht="25.15" customHeight="1" x14ac:dyDescent="0.2">
      <c r="C963" s="882"/>
      <c r="D963" s="882"/>
      <c r="E963" s="882"/>
      <c r="F963" s="882"/>
      <c r="G963" s="882"/>
      <c r="H963" s="882"/>
      <c r="I963" s="882"/>
      <c r="J963" s="882"/>
      <c r="K963" s="882"/>
      <c r="L963" s="882"/>
      <c r="M963" s="882"/>
      <c r="N963" s="882"/>
      <c r="O963" s="882"/>
      <c r="P963" s="882"/>
      <c r="Q963" s="882"/>
    </row>
    <row r="964" spans="3:17" ht="25.15" customHeight="1" x14ac:dyDescent="0.2">
      <c r="C964" s="882"/>
      <c r="D964" s="882"/>
      <c r="E964" s="882"/>
      <c r="F964" s="882"/>
      <c r="G964" s="882"/>
      <c r="H964" s="882"/>
      <c r="I964" s="882"/>
      <c r="J964" s="882"/>
      <c r="K964" s="882"/>
      <c r="L964" s="882"/>
      <c r="M964" s="882"/>
      <c r="N964" s="882"/>
      <c r="O964" s="882"/>
      <c r="P964" s="882"/>
      <c r="Q964" s="882"/>
    </row>
    <row r="965" spans="3:17" ht="25.15" customHeight="1" x14ac:dyDescent="0.2">
      <c r="C965" s="882"/>
      <c r="D965" s="882"/>
      <c r="E965" s="882"/>
      <c r="F965" s="882"/>
      <c r="G965" s="882"/>
      <c r="H965" s="882"/>
      <c r="I965" s="882"/>
      <c r="J965" s="882"/>
      <c r="K965" s="882"/>
      <c r="L965" s="882"/>
      <c r="M965" s="882"/>
      <c r="N965" s="882"/>
      <c r="O965" s="882"/>
      <c r="P965" s="882"/>
      <c r="Q965" s="882"/>
    </row>
    <row r="966" spans="3:17" ht="25.15" customHeight="1" x14ac:dyDescent="0.2">
      <c r="C966" s="882"/>
      <c r="D966" s="882"/>
      <c r="E966" s="882"/>
      <c r="F966" s="882"/>
      <c r="G966" s="882"/>
      <c r="H966" s="882"/>
      <c r="I966" s="882"/>
      <c r="J966" s="882"/>
      <c r="K966" s="882"/>
      <c r="L966" s="882"/>
      <c r="M966" s="882"/>
      <c r="N966" s="882"/>
      <c r="O966" s="882"/>
      <c r="P966" s="882"/>
      <c r="Q966" s="882"/>
    </row>
    <row r="967" spans="3:17" ht="25.15" customHeight="1" x14ac:dyDescent="0.2">
      <c r="C967" s="882"/>
      <c r="D967" s="882"/>
      <c r="E967" s="882"/>
      <c r="F967" s="882"/>
      <c r="G967" s="882"/>
      <c r="H967" s="882"/>
      <c r="I967" s="882"/>
      <c r="J967" s="882"/>
      <c r="K967" s="882"/>
      <c r="L967" s="882"/>
      <c r="M967" s="882"/>
      <c r="N967" s="882"/>
      <c r="O967" s="882"/>
      <c r="P967" s="882"/>
      <c r="Q967" s="882"/>
    </row>
    <row r="968" spans="3:17" ht="25.15" customHeight="1" x14ac:dyDescent="0.2">
      <c r="C968" s="882"/>
      <c r="D968" s="882"/>
      <c r="E968" s="882"/>
      <c r="F968" s="882"/>
      <c r="G968" s="882"/>
      <c r="H968" s="882"/>
      <c r="I968" s="882"/>
      <c r="J968" s="882"/>
      <c r="K968" s="882"/>
      <c r="L968" s="882"/>
      <c r="M968" s="882"/>
      <c r="N968" s="882"/>
      <c r="O968" s="882"/>
      <c r="P968" s="882"/>
      <c r="Q968" s="882"/>
    </row>
    <row r="969" spans="3:17" ht="25.15" customHeight="1" x14ac:dyDescent="0.2">
      <c r="C969" s="882"/>
      <c r="D969" s="882"/>
      <c r="E969" s="882"/>
      <c r="F969" s="882"/>
      <c r="G969" s="882"/>
      <c r="H969" s="882"/>
      <c r="I969" s="882"/>
      <c r="J969" s="882"/>
      <c r="K969" s="882"/>
      <c r="L969" s="882"/>
      <c r="M969" s="882"/>
      <c r="N969" s="882"/>
      <c r="O969" s="882"/>
      <c r="P969" s="882"/>
      <c r="Q969" s="882"/>
    </row>
    <row r="970" spans="3:17" ht="25.15" customHeight="1" x14ac:dyDescent="0.2">
      <c r="C970" s="882"/>
      <c r="D970" s="882"/>
      <c r="E970" s="882"/>
      <c r="F970" s="882"/>
      <c r="G970" s="882"/>
      <c r="H970" s="882"/>
      <c r="I970" s="882"/>
      <c r="J970" s="882"/>
      <c r="K970" s="882"/>
      <c r="L970" s="882"/>
      <c r="M970" s="882"/>
      <c r="N970" s="882"/>
      <c r="O970" s="882"/>
      <c r="P970" s="882"/>
      <c r="Q970" s="882"/>
    </row>
    <row r="971" spans="3:17" ht="25.15" customHeight="1" x14ac:dyDescent="0.2">
      <c r="C971" s="882"/>
      <c r="D971" s="882"/>
      <c r="E971" s="882"/>
      <c r="F971" s="882"/>
      <c r="G971" s="882"/>
      <c r="H971" s="882"/>
      <c r="I971" s="882"/>
      <c r="J971" s="882"/>
      <c r="K971" s="882"/>
      <c r="L971" s="882"/>
      <c r="M971" s="882"/>
      <c r="N971" s="882"/>
      <c r="O971" s="882"/>
      <c r="P971" s="882"/>
      <c r="Q971" s="882"/>
    </row>
    <row r="972" spans="3:17" ht="25.15" customHeight="1" x14ac:dyDescent="0.2">
      <c r="C972" s="882"/>
      <c r="D972" s="882"/>
      <c r="E972" s="882"/>
      <c r="F972" s="882"/>
      <c r="G972" s="882"/>
      <c r="H972" s="882"/>
      <c r="I972" s="882"/>
      <c r="J972" s="882"/>
      <c r="K972" s="882"/>
      <c r="L972" s="882"/>
      <c r="M972" s="882"/>
      <c r="N972" s="882"/>
      <c r="O972" s="882"/>
      <c r="P972" s="882"/>
      <c r="Q972" s="882"/>
    </row>
    <row r="973" spans="3:17" ht="25.15" customHeight="1" x14ac:dyDescent="0.2">
      <c r="C973" s="882"/>
      <c r="D973" s="882"/>
      <c r="E973" s="882"/>
      <c r="F973" s="882"/>
      <c r="G973" s="882"/>
      <c r="H973" s="882"/>
      <c r="I973" s="882"/>
      <c r="J973" s="882"/>
      <c r="K973" s="882"/>
      <c r="L973" s="882"/>
      <c r="M973" s="882"/>
      <c r="N973" s="882"/>
      <c r="O973" s="882"/>
      <c r="P973" s="882"/>
      <c r="Q973" s="882"/>
    </row>
    <row r="974" spans="3:17" ht="25.15" customHeight="1" x14ac:dyDescent="0.2">
      <c r="C974" s="882"/>
      <c r="D974" s="882"/>
      <c r="E974" s="882"/>
      <c r="F974" s="882"/>
      <c r="G974" s="882"/>
      <c r="H974" s="882"/>
      <c r="I974" s="882"/>
      <c r="J974" s="882"/>
      <c r="K974" s="882"/>
      <c r="L974" s="882"/>
      <c r="M974" s="882"/>
      <c r="N974" s="882"/>
      <c r="O974" s="882"/>
      <c r="P974" s="882"/>
      <c r="Q974" s="882"/>
    </row>
    <row r="975" spans="3:17" ht="25.15" customHeight="1" x14ac:dyDescent="0.2">
      <c r="C975" s="882"/>
      <c r="D975" s="882"/>
      <c r="E975" s="882"/>
      <c r="F975" s="882"/>
      <c r="G975" s="882"/>
      <c r="H975" s="882"/>
      <c r="I975" s="882"/>
      <c r="J975" s="882"/>
      <c r="K975" s="882"/>
      <c r="L975" s="882"/>
      <c r="M975" s="882"/>
      <c r="N975" s="882"/>
      <c r="O975" s="882"/>
      <c r="P975" s="882"/>
      <c r="Q975" s="882"/>
    </row>
    <row r="976" spans="3:17" ht="25.15" customHeight="1" x14ac:dyDescent="0.2">
      <c r="C976" s="882"/>
      <c r="D976" s="882"/>
      <c r="E976" s="882"/>
      <c r="F976" s="882"/>
      <c r="G976" s="882"/>
      <c r="H976" s="882"/>
      <c r="I976" s="882"/>
      <c r="J976" s="882"/>
      <c r="K976" s="882"/>
      <c r="L976" s="882"/>
      <c r="M976" s="882"/>
      <c r="N976" s="882"/>
      <c r="O976" s="882"/>
      <c r="P976" s="882"/>
      <c r="Q976" s="882"/>
    </row>
    <row r="977" spans="3:17" ht="25.15" customHeight="1" x14ac:dyDescent="0.2">
      <c r="C977" s="882"/>
      <c r="D977" s="882"/>
      <c r="E977" s="882"/>
      <c r="F977" s="882"/>
      <c r="G977" s="882"/>
      <c r="H977" s="882"/>
      <c r="I977" s="882"/>
      <c r="J977" s="882"/>
      <c r="K977" s="882"/>
      <c r="L977" s="882"/>
      <c r="M977" s="882"/>
      <c r="N977" s="882"/>
      <c r="O977" s="882"/>
      <c r="P977" s="882"/>
      <c r="Q977" s="882"/>
    </row>
    <row r="978" spans="3:17" ht="25.15" customHeight="1" x14ac:dyDescent="0.2">
      <c r="C978" s="882"/>
      <c r="D978" s="882"/>
      <c r="E978" s="882"/>
      <c r="F978" s="882"/>
      <c r="G978" s="882"/>
      <c r="H978" s="882"/>
      <c r="I978" s="882"/>
      <c r="J978" s="882"/>
      <c r="K978" s="882"/>
      <c r="L978" s="882"/>
      <c r="M978" s="882"/>
      <c r="N978" s="882"/>
      <c r="O978" s="882"/>
      <c r="P978" s="882"/>
      <c r="Q978" s="882"/>
    </row>
    <row r="979" spans="3:17" ht="25.15" customHeight="1" x14ac:dyDescent="0.2">
      <c r="C979" s="882"/>
      <c r="D979" s="882"/>
      <c r="E979" s="882"/>
      <c r="F979" s="882"/>
      <c r="G979" s="882"/>
      <c r="H979" s="882"/>
      <c r="I979" s="882"/>
      <c r="J979" s="882"/>
      <c r="K979" s="882"/>
      <c r="L979" s="882"/>
      <c r="M979" s="882"/>
      <c r="N979" s="882"/>
      <c r="O979" s="882"/>
      <c r="P979" s="882"/>
      <c r="Q979" s="882"/>
    </row>
    <row r="980" spans="3:17" ht="25.15" customHeight="1" x14ac:dyDescent="0.2">
      <c r="C980" s="882"/>
      <c r="D980" s="882"/>
      <c r="E980" s="882"/>
      <c r="F980" s="882"/>
      <c r="G980" s="882"/>
      <c r="H980" s="882"/>
      <c r="I980" s="882"/>
      <c r="J980" s="882"/>
      <c r="K980" s="882"/>
      <c r="L980" s="882"/>
      <c r="M980" s="882"/>
      <c r="N980" s="882"/>
      <c r="O980" s="882"/>
      <c r="P980" s="882"/>
      <c r="Q980" s="882"/>
    </row>
    <row r="981" spans="3:17" ht="25.15" customHeight="1" x14ac:dyDescent="0.2">
      <c r="C981" s="882"/>
      <c r="D981" s="882"/>
      <c r="E981" s="882"/>
      <c r="F981" s="882"/>
      <c r="G981" s="882"/>
      <c r="H981" s="882"/>
      <c r="I981" s="882"/>
      <c r="J981" s="882"/>
      <c r="K981" s="882"/>
      <c r="L981" s="882"/>
      <c r="M981" s="882"/>
      <c r="N981" s="882"/>
      <c r="O981" s="882"/>
      <c r="P981" s="882"/>
      <c r="Q981" s="882"/>
    </row>
    <row r="982" spans="3:17" ht="25.15" customHeight="1" x14ac:dyDescent="0.2">
      <c r="C982" s="882"/>
      <c r="D982" s="882"/>
      <c r="E982" s="882"/>
      <c r="F982" s="882"/>
      <c r="G982" s="882"/>
      <c r="H982" s="882"/>
      <c r="I982" s="882"/>
      <c r="J982" s="882"/>
      <c r="K982" s="882"/>
      <c r="L982" s="882"/>
      <c r="M982" s="882"/>
      <c r="N982" s="882"/>
      <c r="O982" s="882"/>
      <c r="P982" s="882"/>
      <c r="Q982" s="882"/>
    </row>
    <row r="983" spans="3:17" ht="25.15" customHeight="1" x14ac:dyDescent="0.2">
      <c r="C983" s="882"/>
      <c r="D983" s="882"/>
      <c r="E983" s="882"/>
      <c r="F983" s="882"/>
      <c r="G983" s="882"/>
      <c r="H983" s="882"/>
      <c r="I983" s="882"/>
      <c r="J983" s="882"/>
      <c r="K983" s="882"/>
      <c r="L983" s="882"/>
      <c r="M983" s="882"/>
      <c r="N983" s="882"/>
      <c r="O983" s="882"/>
      <c r="P983" s="882"/>
      <c r="Q983" s="882"/>
    </row>
    <row r="984" spans="3:17" ht="25.15" customHeight="1" x14ac:dyDescent="0.2">
      <c r="C984" s="882"/>
      <c r="D984" s="882"/>
      <c r="E984" s="882"/>
      <c r="F984" s="882"/>
      <c r="G984" s="882"/>
      <c r="H984" s="882"/>
      <c r="I984" s="882"/>
      <c r="J984" s="882"/>
      <c r="K984" s="882"/>
      <c r="L984" s="882"/>
      <c r="M984" s="882"/>
      <c r="N984" s="882"/>
      <c r="O984" s="882"/>
      <c r="P984" s="882"/>
      <c r="Q984" s="882"/>
    </row>
    <row r="985" spans="3:17" ht="25.15" customHeight="1" x14ac:dyDescent="0.2">
      <c r="C985" s="882"/>
      <c r="D985" s="882"/>
      <c r="E985" s="882"/>
      <c r="F985" s="882"/>
      <c r="G985" s="882"/>
      <c r="H985" s="882"/>
      <c r="I985" s="882"/>
      <c r="J985" s="882"/>
      <c r="K985" s="882"/>
      <c r="L985" s="882"/>
      <c r="M985" s="882"/>
      <c r="N985" s="882"/>
      <c r="O985" s="882"/>
      <c r="P985" s="882"/>
      <c r="Q985" s="882"/>
    </row>
    <row r="986" spans="3:17" ht="25.15" customHeight="1" x14ac:dyDescent="0.2">
      <c r="C986" s="882"/>
      <c r="D986" s="882"/>
      <c r="E986" s="882"/>
      <c r="F986" s="882"/>
      <c r="G986" s="882"/>
      <c r="H986" s="882"/>
      <c r="I986" s="882"/>
      <c r="J986" s="882"/>
      <c r="K986" s="882"/>
      <c r="L986" s="882"/>
      <c r="M986" s="882"/>
      <c r="N986" s="882"/>
      <c r="O986" s="882"/>
      <c r="P986" s="882"/>
      <c r="Q986" s="882"/>
    </row>
    <row r="987" spans="3:17" ht="25.15" customHeight="1" x14ac:dyDescent="0.2">
      <c r="C987" s="882"/>
      <c r="D987" s="882"/>
      <c r="E987" s="882"/>
      <c r="F987" s="882"/>
      <c r="G987" s="882"/>
      <c r="H987" s="882"/>
      <c r="I987" s="882"/>
      <c r="J987" s="882"/>
      <c r="K987" s="882"/>
      <c r="L987" s="882"/>
      <c r="M987" s="882"/>
      <c r="N987" s="882"/>
      <c r="O987" s="882"/>
      <c r="P987" s="882"/>
      <c r="Q987" s="882"/>
    </row>
    <row r="988" spans="3:17" ht="25.15" customHeight="1" x14ac:dyDescent="0.2">
      <c r="C988" s="882"/>
      <c r="D988" s="882"/>
      <c r="E988" s="882"/>
      <c r="F988" s="882"/>
      <c r="G988" s="882"/>
      <c r="H988" s="882"/>
      <c r="I988" s="882"/>
      <c r="J988" s="882"/>
      <c r="K988" s="882"/>
      <c r="L988" s="882"/>
      <c r="M988" s="882"/>
      <c r="N988" s="882"/>
      <c r="O988" s="882"/>
      <c r="P988" s="882"/>
      <c r="Q988" s="882"/>
    </row>
    <row r="989" spans="3:17" ht="25.15" customHeight="1" x14ac:dyDescent="0.2">
      <c r="C989" s="882"/>
      <c r="D989" s="882"/>
      <c r="E989" s="882"/>
      <c r="F989" s="882"/>
      <c r="G989" s="882"/>
      <c r="H989" s="882"/>
      <c r="I989" s="882"/>
      <c r="J989" s="882"/>
      <c r="K989" s="882"/>
      <c r="L989" s="882"/>
      <c r="M989" s="882"/>
      <c r="N989" s="882"/>
      <c r="O989" s="882"/>
      <c r="P989" s="882"/>
      <c r="Q989" s="882"/>
    </row>
    <row r="990" spans="3:17" ht="25.15" customHeight="1" x14ac:dyDescent="0.2">
      <c r="C990" s="882"/>
      <c r="D990" s="882"/>
      <c r="E990" s="882"/>
      <c r="F990" s="882"/>
      <c r="G990" s="882"/>
      <c r="H990" s="882"/>
      <c r="I990" s="882"/>
      <c r="J990" s="882"/>
      <c r="K990" s="882"/>
      <c r="L990" s="882"/>
      <c r="M990" s="882"/>
      <c r="N990" s="882"/>
      <c r="O990" s="882"/>
      <c r="P990" s="882"/>
      <c r="Q990" s="882"/>
    </row>
    <row r="991" spans="3:17" ht="25.15" customHeight="1" x14ac:dyDescent="0.2">
      <c r="C991" s="882"/>
      <c r="D991" s="882"/>
      <c r="E991" s="882"/>
      <c r="F991" s="882"/>
      <c r="G991" s="882"/>
      <c r="H991" s="882"/>
      <c r="I991" s="882"/>
      <c r="J991" s="882"/>
      <c r="K991" s="882"/>
      <c r="L991" s="882"/>
      <c r="M991" s="882"/>
      <c r="N991" s="882"/>
      <c r="O991" s="882"/>
      <c r="P991" s="882"/>
      <c r="Q991" s="882"/>
    </row>
    <row r="992" spans="3:17" ht="25.15" customHeight="1" x14ac:dyDescent="0.2">
      <c r="C992" s="882"/>
      <c r="D992" s="882"/>
      <c r="E992" s="882"/>
      <c r="F992" s="882"/>
      <c r="G992" s="882"/>
      <c r="H992" s="882"/>
      <c r="I992" s="882"/>
      <c r="J992" s="882"/>
      <c r="K992" s="882"/>
      <c r="L992" s="882"/>
      <c r="M992" s="882"/>
      <c r="N992" s="882"/>
      <c r="O992" s="882"/>
      <c r="P992" s="882"/>
      <c r="Q992" s="882"/>
    </row>
    <row r="993" spans="3:17" ht="25.15" customHeight="1" x14ac:dyDescent="0.2">
      <c r="C993" s="882"/>
      <c r="D993" s="882"/>
      <c r="E993" s="882"/>
      <c r="F993" s="882"/>
      <c r="G993" s="882"/>
      <c r="H993" s="882"/>
      <c r="I993" s="882"/>
      <c r="J993" s="882"/>
      <c r="K993" s="882"/>
      <c r="L993" s="882"/>
      <c r="M993" s="882"/>
      <c r="N993" s="882"/>
      <c r="O993" s="882"/>
      <c r="P993" s="882"/>
      <c r="Q993" s="882"/>
    </row>
    <row r="994" spans="3:17" ht="25.15" customHeight="1" x14ac:dyDescent="0.2">
      <c r="C994" s="882"/>
      <c r="D994" s="882"/>
      <c r="E994" s="882"/>
      <c r="F994" s="882"/>
      <c r="G994" s="882"/>
      <c r="H994" s="882"/>
      <c r="I994" s="882"/>
      <c r="J994" s="882"/>
      <c r="K994" s="882"/>
      <c r="L994" s="882"/>
      <c r="M994" s="882"/>
      <c r="N994" s="882"/>
      <c r="O994" s="882"/>
      <c r="P994" s="882"/>
      <c r="Q994" s="882"/>
    </row>
    <row r="995" spans="3:17" ht="25.15" customHeight="1" x14ac:dyDescent="0.2">
      <c r="C995" s="882"/>
      <c r="D995" s="882"/>
      <c r="E995" s="882"/>
      <c r="F995" s="882"/>
      <c r="G995" s="882"/>
      <c r="H995" s="882"/>
      <c r="I995" s="882"/>
      <c r="J995" s="882"/>
      <c r="K995" s="882"/>
      <c r="L995" s="882"/>
      <c r="M995" s="882"/>
      <c r="N995" s="882"/>
      <c r="O995" s="882"/>
      <c r="P995" s="882"/>
      <c r="Q995" s="882"/>
    </row>
    <row r="996" spans="3:17" ht="25.15" customHeight="1" x14ac:dyDescent="0.2">
      <c r="C996" s="882"/>
      <c r="D996" s="882"/>
      <c r="E996" s="882"/>
      <c r="F996" s="882"/>
      <c r="G996" s="882"/>
      <c r="H996" s="882"/>
      <c r="I996" s="882"/>
      <c r="J996" s="882"/>
      <c r="K996" s="882"/>
      <c r="L996" s="882"/>
      <c r="M996" s="882"/>
      <c r="N996" s="882"/>
      <c r="O996" s="882"/>
      <c r="P996" s="882"/>
      <c r="Q996" s="882"/>
    </row>
    <row r="997" spans="3:17" ht="25.15" customHeight="1" x14ac:dyDescent="0.2">
      <c r="C997" s="882"/>
      <c r="D997" s="882"/>
      <c r="E997" s="882"/>
      <c r="F997" s="882"/>
      <c r="G997" s="882"/>
      <c r="H997" s="882"/>
      <c r="I997" s="882"/>
      <c r="J997" s="882"/>
      <c r="K997" s="882"/>
      <c r="L997" s="882"/>
      <c r="M997" s="882"/>
      <c r="N997" s="882"/>
      <c r="O997" s="882"/>
      <c r="P997" s="882"/>
      <c r="Q997" s="882"/>
    </row>
    <row r="998" spans="3:17" ht="25.15" customHeight="1" x14ac:dyDescent="0.2">
      <c r="C998" s="882"/>
      <c r="D998" s="882"/>
      <c r="E998" s="882"/>
      <c r="F998" s="882"/>
      <c r="G998" s="882"/>
      <c r="H998" s="882"/>
      <c r="I998" s="882"/>
      <c r="J998" s="882"/>
      <c r="K998" s="882"/>
      <c r="L998" s="882"/>
      <c r="M998" s="882"/>
      <c r="N998" s="882"/>
      <c r="O998" s="882"/>
      <c r="P998" s="882"/>
      <c r="Q998" s="882"/>
    </row>
    <row r="999" spans="3:17" ht="25.15" customHeight="1" x14ac:dyDescent="0.2">
      <c r="C999" s="882"/>
      <c r="D999" s="882"/>
      <c r="E999" s="882"/>
      <c r="F999" s="882"/>
      <c r="G999" s="882"/>
      <c r="H999" s="882"/>
      <c r="I999" s="882"/>
      <c r="J999" s="882"/>
      <c r="K999" s="882"/>
      <c r="L999" s="882"/>
      <c r="M999" s="882"/>
      <c r="N999" s="882"/>
      <c r="O999" s="882"/>
      <c r="P999" s="882"/>
      <c r="Q999" s="882"/>
    </row>
    <row r="1000" spans="3:17" ht="25.15" customHeight="1" x14ac:dyDescent="0.2">
      <c r="C1000" s="882"/>
      <c r="D1000" s="882"/>
      <c r="E1000" s="882"/>
      <c r="F1000" s="882"/>
      <c r="G1000" s="882"/>
      <c r="H1000" s="882"/>
      <c r="I1000" s="882"/>
      <c r="J1000" s="882"/>
      <c r="K1000" s="882"/>
      <c r="L1000" s="882"/>
      <c r="M1000" s="882"/>
      <c r="N1000" s="882"/>
      <c r="O1000" s="882"/>
      <c r="P1000" s="882"/>
      <c r="Q1000" s="882"/>
    </row>
    <row r="1001" spans="3:17" ht="25.15" customHeight="1" x14ac:dyDescent="0.2">
      <c r="C1001" s="882"/>
      <c r="D1001" s="882"/>
      <c r="E1001" s="882"/>
      <c r="F1001" s="882"/>
      <c r="G1001" s="882"/>
      <c r="H1001" s="882"/>
      <c r="I1001" s="882"/>
      <c r="J1001" s="882"/>
      <c r="K1001" s="882"/>
      <c r="L1001" s="882"/>
      <c r="M1001" s="882"/>
      <c r="N1001" s="882"/>
      <c r="O1001" s="882"/>
      <c r="P1001" s="882"/>
      <c r="Q1001" s="882"/>
    </row>
    <row r="1002" spans="3:17" ht="25.15" customHeight="1" x14ac:dyDescent="0.2">
      <c r="C1002" s="882"/>
      <c r="D1002" s="882"/>
      <c r="E1002" s="882"/>
      <c r="F1002" s="882"/>
      <c r="G1002" s="882"/>
      <c r="H1002" s="882"/>
      <c r="I1002" s="882"/>
      <c r="J1002" s="882"/>
      <c r="K1002" s="882"/>
      <c r="L1002" s="882"/>
      <c r="M1002" s="882"/>
      <c r="N1002" s="882"/>
      <c r="O1002" s="882"/>
      <c r="P1002" s="882"/>
      <c r="Q1002" s="882"/>
    </row>
    <row r="1003" spans="3:17" ht="25.15" customHeight="1" x14ac:dyDescent="0.2">
      <c r="C1003" s="882"/>
      <c r="D1003" s="882"/>
      <c r="E1003" s="882"/>
      <c r="F1003" s="882"/>
      <c r="G1003" s="882"/>
      <c r="H1003" s="882"/>
      <c r="I1003" s="882"/>
      <c r="J1003" s="882"/>
      <c r="K1003" s="882"/>
      <c r="L1003" s="882"/>
      <c r="M1003" s="882"/>
      <c r="N1003" s="882"/>
      <c r="O1003" s="882"/>
      <c r="P1003" s="882"/>
      <c r="Q1003" s="882"/>
    </row>
    <row r="1004" spans="3:17" ht="25.15" customHeight="1" x14ac:dyDescent="0.2">
      <c r="C1004" s="882"/>
      <c r="D1004" s="882"/>
      <c r="E1004" s="882"/>
      <c r="F1004" s="882"/>
      <c r="G1004" s="882"/>
      <c r="H1004" s="882"/>
      <c r="I1004" s="882"/>
      <c r="J1004" s="882"/>
      <c r="K1004" s="882"/>
      <c r="L1004" s="882"/>
      <c r="M1004" s="882"/>
      <c r="N1004" s="882"/>
      <c r="O1004" s="882"/>
      <c r="P1004" s="882"/>
      <c r="Q1004" s="882"/>
    </row>
    <row r="1005" spans="3:17" ht="25.15" customHeight="1" x14ac:dyDescent="0.2">
      <c r="C1005" s="882"/>
      <c r="D1005" s="882"/>
      <c r="E1005" s="882"/>
      <c r="F1005" s="882"/>
      <c r="G1005" s="882"/>
      <c r="H1005" s="882"/>
      <c r="I1005" s="882"/>
      <c r="J1005" s="882"/>
      <c r="K1005" s="882"/>
      <c r="L1005" s="882"/>
      <c r="M1005" s="882"/>
      <c r="N1005" s="882"/>
      <c r="O1005" s="882"/>
      <c r="P1005" s="882"/>
      <c r="Q1005" s="882"/>
    </row>
    <row r="1006" spans="3:17" ht="25.15" customHeight="1" x14ac:dyDescent="0.2">
      <c r="C1006" s="882"/>
      <c r="D1006" s="882"/>
      <c r="E1006" s="882"/>
      <c r="F1006" s="882"/>
      <c r="G1006" s="882"/>
      <c r="H1006" s="882"/>
      <c r="I1006" s="882"/>
      <c r="J1006" s="882"/>
      <c r="K1006" s="882"/>
      <c r="L1006" s="882"/>
      <c r="M1006" s="882"/>
      <c r="N1006" s="882"/>
      <c r="O1006" s="882"/>
      <c r="P1006" s="882"/>
      <c r="Q1006" s="882"/>
    </row>
    <row r="1007" spans="3:17" ht="25.15" customHeight="1" x14ac:dyDescent="0.2">
      <c r="C1007" s="882"/>
      <c r="D1007" s="882"/>
      <c r="E1007" s="882"/>
      <c r="F1007" s="882"/>
      <c r="G1007" s="882"/>
      <c r="H1007" s="882"/>
      <c r="I1007" s="882"/>
      <c r="J1007" s="882"/>
      <c r="K1007" s="882"/>
      <c r="L1007" s="882"/>
      <c r="M1007" s="882"/>
      <c r="N1007" s="882"/>
      <c r="O1007" s="882"/>
      <c r="P1007" s="882"/>
      <c r="Q1007" s="882"/>
    </row>
    <row r="1008" spans="3:17" ht="25.15" customHeight="1" x14ac:dyDescent="0.2">
      <c r="C1008" s="882"/>
      <c r="D1008" s="882"/>
      <c r="E1008" s="882"/>
      <c r="F1008" s="882"/>
      <c r="G1008" s="882"/>
      <c r="H1008" s="882"/>
      <c r="I1008" s="882"/>
      <c r="J1008" s="882"/>
      <c r="K1008" s="882"/>
      <c r="L1008" s="882"/>
      <c r="M1008" s="882"/>
      <c r="N1008" s="882"/>
      <c r="O1008" s="882"/>
      <c r="P1008" s="882"/>
      <c r="Q1008" s="882"/>
    </row>
    <row r="1009" spans="3:17" ht="25.15" customHeight="1" x14ac:dyDescent="0.2">
      <c r="C1009" s="882"/>
      <c r="D1009" s="882"/>
      <c r="E1009" s="882"/>
      <c r="F1009" s="882"/>
      <c r="G1009" s="882"/>
      <c r="H1009" s="882"/>
      <c r="I1009" s="882"/>
      <c r="J1009" s="882"/>
      <c r="K1009" s="882"/>
      <c r="L1009" s="882"/>
      <c r="M1009" s="882"/>
      <c r="N1009" s="882"/>
      <c r="O1009" s="882"/>
      <c r="P1009" s="882"/>
      <c r="Q1009" s="882"/>
    </row>
    <row r="1010" spans="3:17" ht="25.15" customHeight="1" x14ac:dyDescent="0.2">
      <c r="C1010" s="882"/>
      <c r="D1010" s="882"/>
      <c r="E1010" s="882"/>
      <c r="F1010" s="882"/>
      <c r="G1010" s="882"/>
      <c r="H1010" s="882"/>
      <c r="I1010" s="882"/>
      <c r="J1010" s="882"/>
      <c r="K1010" s="882"/>
      <c r="L1010" s="882"/>
      <c r="M1010" s="882"/>
      <c r="N1010" s="882"/>
      <c r="O1010" s="882"/>
      <c r="P1010" s="882"/>
      <c r="Q1010" s="882"/>
    </row>
    <row r="1011" spans="3:17" ht="25.15" customHeight="1" x14ac:dyDescent="0.2">
      <c r="C1011" s="882"/>
      <c r="D1011" s="882"/>
      <c r="E1011" s="882"/>
      <c r="F1011" s="882"/>
      <c r="G1011" s="882"/>
      <c r="H1011" s="882"/>
      <c r="I1011" s="882"/>
      <c r="J1011" s="882"/>
      <c r="K1011" s="882"/>
      <c r="L1011" s="882"/>
      <c r="M1011" s="882"/>
      <c r="N1011" s="882"/>
      <c r="O1011" s="882"/>
      <c r="P1011" s="882"/>
      <c r="Q1011" s="882"/>
    </row>
    <row r="1012" spans="3:17" ht="25.15" customHeight="1" x14ac:dyDescent="0.2">
      <c r="C1012" s="882"/>
      <c r="D1012" s="882"/>
      <c r="E1012" s="882"/>
      <c r="F1012" s="882"/>
      <c r="G1012" s="882"/>
      <c r="H1012" s="882"/>
      <c r="I1012" s="882"/>
      <c r="J1012" s="882"/>
      <c r="K1012" s="882"/>
      <c r="L1012" s="882"/>
      <c r="M1012" s="882"/>
      <c r="N1012" s="882"/>
      <c r="O1012" s="882"/>
      <c r="P1012" s="882"/>
      <c r="Q1012" s="882"/>
    </row>
    <row r="1013" spans="3:17" ht="25.15" customHeight="1" x14ac:dyDescent="0.2">
      <c r="C1013" s="882"/>
      <c r="D1013" s="882"/>
      <c r="E1013" s="882"/>
      <c r="F1013" s="882"/>
      <c r="G1013" s="882"/>
      <c r="H1013" s="882"/>
      <c r="I1013" s="882"/>
      <c r="J1013" s="882"/>
      <c r="K1013" s="882"/>
      <c r="L1013" s="882"/>
      <c r="M1013" s="882"/>
      <c r="N1013" s="882"/>
      <c r="O1013" s="882"/>
      <c r="P1013" s="882"/>
      <c r="Q1013" s="882"/>
    </row>
    <row r="1014" spans="3:17" ht="25.15" customHeight="1" x14ac:dyDescent="0.2">
      <c r="C1014" s="882"/>
      <c r="D1014" s="882"/>
      <c r="E1014" s="882"/>
      <c r="F1014" s="882"/>
      <c r="G1014" s="882"/>
      <c r="H1014" s="882"/>
      <c r="I1014" s="882"/>
      <c r="J1014" s="882"/>
      <c r="K1014" s="882"/>
      <c r="L1014" s="882"/>
      <c r="M1014" s="882"/>
      <c r="N1014" s="882"/>
      <c r="O1014" s="882"/>
      <c r="P1014" s="882"/>
      <c r="Q1014" s="882"/>
    </row>
    <row r="1015" spans="3:17" ht="25.15" customHeight="1" x14ac:dyDescent="0.2">
      <c r="C1015" s="882"/>
      <c r="D1015" s="882"/>
      <c r="E1015" s="882"/>
      <c r="F1015" s="882"/>
      <c r="G1015" s="882"/>
      <c r="H1015" s="882"/>
      <c r="I1015" s="882"/>
      <c r="J1015" s="882"/>
      <c r="K1015" s="882"/>
      <c r="L1015" s="882"/>
      <c r="M1015" s="882"/>
      <c r="N1015" s="882"/>
      <c r="O1015" s="882"/>
      <c r="P1015" s="882"/>
      <c r="Q1015" s="882"/>
    </row>
    <row r="1016" spans="3:17" ht="25.15" customHeight="1" x14ac:dyDescent="0.2">
      <c r="C1016" s="882"/>
      <c r="D1016" s="882"/>
      <c r="E1016" s="882"/>
      <c r="F1016" s="882"/>
      <c r="G1016" s="882"/>
      <c r="H1016" s="882"/>
      <c r="I1016" s="882"/>
      <c r="J1016" s="882"/>
      <c r="K1016" s="882"/>
      <c r="L1016" s="882"/>
      <c r="M1016" s="882"/>
      <c r="N1016" s="882"/>
      <c r="O1016" s="882"/>
      <c r="P1016" s="882"/>
      <c r="Q1016" s="882"/>
    </row>
    <row r="1017" spans="3:17" ht="25.15" customHeight="1" x14ac:dyDescent="0.2">
      <c r="C1017" s="882"/>
      <c r="D1017" s="882"/>
      <c r="E1017" s="882"/>
      <c r="F1017" s="882"/>
      <c r="G1017" s="882"/>
      <c r="H1017" s="882"/>
      <c r="I1017" s="882"/>
      <c r="J1017" s="882"/>
      <c r="K1017" s="882"/>
      <c r="L1017" s="882"/>
      <c r="M1017" s="882"/>
      <c r="N1017" s="882"/>
      <c r="O1017" s="882"/>
      <c r="P1017" s="882"/>
      <c r="Q1017" s="882"/>
    </row>
    <row r="1018" spans="3:17" ht="25.15" customHeight="1" x14ac:dyDescent="0.2">
      <c r="C1018" s="882"/>
      <c r="D1018" s="882"/>
      <c r="E1018" s="882"/>
      <c r="F1018" s="882"/>
      <c r="G1018" s="882"/>
      <c r="H1018" s="882"/>
      <c r="I1018" s="882"/>
      <c r="J1018" s="882"/>
      <c r="K1018" s="882"/>
      <c r="L1018" s="882"/>
      <c r="M1018" s="882"/>
      <c r="N1018" s="882"/>
      <c r="O1018" s="882"/>
      <c r="P1018" s="882"/>
      <c r="Q1018" s="882"/>
    </row>
    <row r="1019" spans="3:17" ht="25.15" customHeight="1" x14ac:dyDescent="0.2">
      <c r="C1019" s="882"/>
      <c r="D1019" s="882"/>
      <c r="E1019" s="882"/>
      <c r="F1019" s="882"/>
      <c r="G1019" s="882"/>
      <c r="H1019" s="882"/>
      <c r="I1019" s="882"/>
      <c r="J1019" s="882"/>
      <c r="K1019" s="882"/>
      <c r="L1019" s="882"/>
      <c r="M1019" s="882"/>
      <c r="N1019" s="882"/>
      <c r="O1019" s="882"/>
      <c r="P1019" s="882"/>
      <c r="Q1019" s="882"/>
    </row>
    <row r="1020" spans="3:17" ht="25.15" customHeight="1" x14ac:dyDescent="0.2">
      <c r="C1020" s="882"/>
      <c r="D1020" s="882"/>
      <c r="E1020" s="882"/>
      <c r="F1020" s="882"/>
      <c r="G1020" s="882"/>
      <c r="H1020" s="882"/>
      <c r="I1020" s="882"/>
      <c r="J1020" s="882"/>
      <c r="K1020" s="882"/>
      <c r="L1020" s="882"/>
      <c r="M1020" s="882"/>
      <c r="N1020" s="882"/>
      <c r="O1020" s="882"/>
      <c r="P1020" s="882"/>
      <c r="Q1020" s="882"/>
    </row>
    <row r="1021" spans="3:17" ht="25.15" customHeight="1" x14ac:dyDescent="0.2">
      <c r="C1021" s="882"/>
      <c r="D1021" s="882"/>
      <c r="E1021" s="882"/>
      <c r="F1021" s="882"/>
      <c r="G1021" s="882"/>
      <c r="H1021" s="882"/>
      <c r="I1021" s="882"/>
      <c r="J1021" s="882"/>
      <c r="K1021" s="882"/>
      <c r="L1021" s="882"/>
      <c r="M1021" s="882"/>
      <c r="N1021" s="882"/>
      <c r="O1021" s="882"/>
      <c r="P1021" s="882"/>
      <c r="Q1021" s="882"/>
    </row>
    <row r="1022" spans="3:17" ht="25.15" customHeight="1" x14ac:dyDescent="0.2">
      <c r="C1022" s="882"/>
      <c r="D1022" s="882"/>
      <c r="E1022" s="882"/>
      <c r="F1022" s="882"/>
      <c r="G1022" s="882"/>
      <c r="H1022" s="882"/>
      <c r="I1022" s="882"/>
      <c r="J1022" s="882"/>
      <c r="K1022" s="882"/>
      <c r="L1022" s="882"/>
      <c r="M1022" s="882"/>
      <c r="N1022" s="882"/>
      <c r="O1022" s="882"/>
      <c r="P1022" s="882"/>
      <c r="Q1022" s="882"/>
    </row>
    <row r="1023" spans="3:17" ht="25.15" customHeight="1" x14ac:dyDescent="0.2">
      <c r="C1023" s="882"/>
      <c r="D1023" s="882"/>
      <c r="E1023" s="882"/>
      <c r="F1023" s="882"/>
      <c r="G1023" s="882"/>
      <c r="H1023" s="882"/>
      <c r="I1023" s="882"/>
      <c r="J1023" s="882"/>
      <c r="K1023" s="882"/>
      <c r="L1023" s="882"/>
      <c r="M1023" s="882"/>
      <c r="N1023" s="882"/>
      <c r="O1023" s="882"/>
      <c r="P1023" s="882"/>
      <c r="Q1023" s="882"/>
    </row>
    <row r="1024" spans="3:17" ht="25.15" customHeight="1" x14ac:dyDescent="0.2">
      <c r="C1024" s="882"/>
      <c r="D1024" s="882"/>
      <c r="E1024" s="882"/>
      <c r="F1024" s="882"/>
      <c r="G1024" s="882"/>
      <c r="H1024" s="882"/>
      <c r="I1024" s="882"/>
      <c r="J1024" s="882"/>
      <c r="K1024" s="882"/>
      <c r="L1024" s="882"/>
      <c r="M1024" s="882"/>
      <c r="N1024" s="882"/>
      <c r="O1024" s="882"/>
      <c r="P1024" s="882"/>
      <c r="Q1024" s="882"/>
    </row>
    <row r="1025" spans="1:104" s="242" customFormat="1" ht="21" customHeight="1" x14ac:dyDescent="0.2">
      <c r="A1025" s="2490" t="s">
        <v>155</v>
      </c>
      <c r="B1025" s="2491"/>
      <c r="C1025" s="2492"/>
      <c r="T1025" s="235"/>
      <c r="U1025" s="235"/>
      <c r="V1025" s="235"/>
      <c r="W1025" s="235"/>
      <c r="X1025" s="235"/>
      <c r="Y1025" s="235"/>
      <c r="Z1025" s="235"/>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s="252"/>
      <c r="BT1025" s="254"/>
      <c r="BU1025" s="254"/>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pans="1:104" s="242" customFormat="1" ht="15.95" customHeight="1" x14ac:dyDescent="0.2">
      <c r="A1026" s="2479" t="s">
        <v>541</v>
      </c>
      <c r="B1026" s="2480"/>
      <c r="C1026" s="834" t="s">
        <v>189</v>
      </c>
      <c r="T1026" s="235"/>
      <c r="U1026" s="235"/>
      <c r="V1026" s="235"/>
      <c r="W1026" s="235"/>
      <c r="X1026" s="235"/>
      <c r="Y1026" s="235"/>
      <c r="Z1026" s="235"/>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s="252"/>
      <c r="BT1026" s="254"/>
      <c r="BU1026" s="254"/>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pans="1:104" s="242" customFormat="1" ht="17.100000000000001" hidden="1" customHeight="1" x14ac:dyDescent="0.2">
      <c r="A1027" s="835" t="s">
        <v>190</v>
      </c>
      <c r="B1027" s="836" t="s">
        <v>193</v>
      </c>
      <c r="C1027" s="837">
        <v>10182</v>
      </c>
      <c r="T1027" s="235"/>
      <c r="U1027" s="235"/>
      <c r="V1027" s="235"/>
      <c r="W1027" s="235"/>
      <c r="X1027" s="235"/>
      <c r="Y1027" s="235"/>
      <c r="Z1027" s="235"/>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s="252"/>
      <c r="BT1027" s="254"/>
      <c r="BU1027" s="254"/>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pans="1:104" s="242" customFormat="1" ht="17.100000000000001" hidden="1" customHeight="1" x14ac:dyDescent="0.2">
      <c r="A1028" s="838" t="s">
        <v>192</v>
      </c>
      <c r="B1028" s="839" t="s">
        <v>193</v>
      </c>
      <c r="C1028" s="840">
        <v>10182</v>
      </c>
      <c r="T1028" s="235"/>
      <c r="U1028" s="235"/>
      <c r="V1028" s="235"/>
      <c r="W1028" s="235"/>
      <c r="X1028" s="235"/>
      <c r="Y1028" s="235"/>
      <c r="Z1028" s="235"/>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s="252"/>
      <c r="BT1028" s="254"/>
      <c r="BU1028" s="254"/>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pans="1:104" s="242" customFormat="1" ht="17.100000000000001" hidden="1" customHeight="1" x14ac:dyDescent="0.2">
      <c r="A1029" s="838" t="s">
        <v>194</v>
      </c>
      <c r="B1029" s="839" t="s">
        <v>193</v>
      </c>
      <c r="C1029" s="840">
        <v>10182</v>
      </c>
      <c r="T1029" s="235"/>
      <c r="U1029" s="235"/>
      <c r="V1029" s="235"/>
      <c r="W1029" s="235"/>
      <c r="X1029" s="235"/>
      <c r="Y1029" s="235"/>
      <c r="Z1029" s="235"/>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s="252"/>
      <c r="BT1029" s="254"/>
      <c r="BU1029" s="254"/>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pans="1:104" s="242" customFormat="1" ht="17.100000000000001" hidden="1" customHeight="1" x14ac:dyDescent="0.2">
      <c r="A1030" s="838" t="s">
        <v>195</v>
      </c>
      <c r="B1030" s="839" t="s">
        <v>193</v>
      </c>
      <c r="C1030" s="840">
        <v>10182</v>
      </c>
      <c r="T1030" s="235"/>
      <c r="U1030" s="235"/>
      <c r="V1030" s="235"/>
      <c r="W1030" s="235"/>
      <c r="X1030" s="235"/>
      <c r="Y1030" s="235"/>
      <c r="Z1030" s="235"/>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s="252"/>
      <c r="BT1030" s="254"/>
      <c r="BU1030" s="254"/>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pans="1:104" s="242" customFormat="1" ht="17.100000000000001" customHeight="1" x14ac:dyDescent="0.2">
      <c r="A1031" s="838" t="s">
        <v>196</v>
      </c>
      <c r="B1031" s="839" t="s">
        <v>197</v>
      </c>
      <c r="C1031" s="840">
        <v>7290</v>
      </c>
      <c r="T1031" s="235"/>
      <c r="U1031" s="235"/>
      <c r="V1031" s="235"/>
      <c r="W1031" s="235"/>
      <c r="X1031" s="235"/>
      <c r="Y1031" s="235"/>
      <c r="Z1031" s="235"/>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s="252"/>
      <c r="BT1031" s="254"/>
      <c r="BU1031" s="254"/>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pans="1:104" s="242" customFormat="1" ht="17.100000000000001" customHeight="1" x14ac:dyDescent="0.2">
      <c r="A1032" s="838"/>
      <c r="B1032" s="839" t="s">
        <v>198</v>
      </c>
      <c r="C1032" s="840">
        <v>1833</v>
      </c>
      <c r="T1032" s="235"/>
      <c r="U1032" s="235"/>
      <c r="V1032" s="235"/>
      <c r="W1032" s="235"/>
      <c r="X1032" s="235"/>
      <c r="Y1032" s="235"/>
      <c r="Z1032" s="235"/>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s="252"/>
      <c r="BT1032" s="254"/>
      <c r="BU1032" s="254"/>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pans="1:104" s="242" customFormat="1" ht="17.100000000000001" customHeight="1" x14ac:dyDescent="0.2">
      <c r="A1033" s="838"/>
      <c r="B1033" s="841" t="s">
        <v>199</v>
      </c>
      <c r="C1033" s="840">
        <v>1059</v>
      </c>
      <c r="T1033" s="235"/>
      <c r="U1033" s="235"/>
      <c r="V1033" s="235"/>
      <c r="W1033" s="235"/>
      <c r="X1033" s="235"/>
      <c r="Y1033" s="235"/>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27"/>
      <c r="BB1033" s="136"/>
      <c r="BC1033" s="827"/>
      <c r="BD1033" s="827"/>
      <c r="BE1033" s="827"/>
      <c r="BF1033" s="827"/>
      <c r="BG1033" s="827"/>
      <c r="BH1033" s="827"/>
      <c r="BI1033" s="827"/>
      <c r="BJ1033" s="827"/>
      <c r="BK1033" s="827"/>
      <c r="BL1033" s="827"/>
      <c r="BM1033" s="827"/>
      <c r="BN1033" s="827"/>
      <c r="BO1033" s="827"/>
      <c r="BP1033" s="827"/>
      <c r="BQ1033" s="827"/>
      <c r="BR1033" s="827"/>
      <c r="BS1033" s="827"/>
      <c r="BT1033" s="235"/>
      <c r="BU1033" s="235"/>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pans="1:104" s="242" customFormat="1" ht="17.100000000000001" customHeight="1" x14ac:dyDescent="0.2">
      <c r="A1034" s="842">
        <v>2014</v>
      </c>
      <c r="B1034" s="843" t="s">
        <v>200</v>
      </c>
      <c r="C1034" s="844">
        <v>0</v>
      </c>
      <c r="T1034" s="235"/>
      <c r="U1034" s="235"/>
      <c r="V1034" s="235"/>
      <c r="W1034" s="235"/>
      <c r="X1034" s="235"/>
      <c r="Y1034" s="235"/>
      <c r="Z1034" s="23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s="252"/>
      <c r="BT1034" s="254"/>
      <c r="BU1034" s="254"/>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pans="1:104" s="242" customFormat="1" ht="12.95" customHeight="1" x14ac:dyDescent="0.2">
      <c r="A1035" s="2481">
        <v>2014</v>
      </c>
      <c r="B1035" s="2482"/>
      <c r="C1035" s="2483"/>
      <c r="T1035" s="235"/>
      <c r="U1035" s="235"/>
      <c r="V1035" s="235"/>
      <c r="W1035" s="235"/>
      <c r="X1035" s="235"/>
      <c r="Y1035" s="235"/>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00"/>
      <c r="BB1035" s="268"/>
      <c r="BC1035" s="800"/>
      <c r="BD1035" s="800"/>
      <c r="BE1035" s="800"/>
      <c r="BF1035" s="800"/>
      <c r="BG1035" s="800"/>
      <c r="BH1035" s="800"/>
      <c r="BI1035" s="800"/>
      <c r="BJ1035" s="800"/>
      <c r="BK1035" s="800"/>
      <c r="BL1035" s="800"/>
      <c r="BM1035" s="800"/>
      <c r="BN1035" s="800"/>
      <c r="BO1035" s="800"/>
      <c r="BP1035" s="800"/>
      <c r="BQ1035" s="800"/>
      <c r="BR1035" s="800"/>
      <c r="BS1035" s="800"/>
      <c r="BT1035" s="235"/>
      <c r="BU1035" s="235"/>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spans="1:104" ht="15" customHeight="1" x14ac:dyDescent="0.25">
      <c r="A1036" s="428" t="s">
        <v>121</v>
      </c>
      <c r="B1036" s="118" t="s">
        <v>122</v>
      </c>
    </row>
    <row r="1037" spans="1:104" ht="15" customHeight="1" x14ac:dyDescent="0.2">
      <c r="A1037" s="429" t="str">
        <f>R15</f>
        <v>Gaza Strip</v>
      </c>
      <c r="B1037" s="429">
        <f>BR122+BR123</f>
        <v>23033.702491820073</v>
      </c>
    </row>
    <row r="1038" spans="1:104" ht="15" customHeight="1" x14ac:dyDescent="0.2">
      <c r="A1038" s="429" t="str">
        <f>S15</f>
        <v>West Bank</v>
      </c>
      <c r="B1038" s="429">
        <f>BS122+BS123</f>
        <v>33332.655695649853</v>
      </c>
    </row>
    <row r="1039" spans="1:104" ht="15" customHeight="1" x14ac:dyDescent="0.2">
      <c r="A1039" s="429">
        <f>T15</f>
        <v>0</v>
      </c>
      <c r="B1039" s="429">
        <f>BT122+BT123</f>
        <v>0</v>
      </c>
    </row>
    <row r="1040" spans="1:104" ht="15" customHeight="1" x14ac:dyDescent="0.2">
      <c r="A1040" s="429">
        <f>U15</f>
        <v>0</v>
      </c>
      <c r="B1040" s="429">
        <f>BU122+BU123</f>
        <v>0</v>
      </c>
    </row>
    <row r="1041" spans="1:2" ht="15" customHeight="1" x14ac:dyDescent="0.2">
      <c r="A1041" s="429">
        <f>V15</f>
        <v>0</v>
      </c>
      <c r="B1041" s="429">
        <f>BV122+BV123</f>
        <v>0</v>
      </c>
    </row>
    <row r="1042" spans="1:2" ht="15" customHeight="1" x14ac:dyDescent="0.2">
      <c r="A1042" s="429">
        <f>W15</f>
        <v>0</v>
      </c>
      <c r="B1042" s="429">
        <f>BW122+BW123</f>
        <v>0</v>
      </c>
    </row>
    <row r="1043" spans="1:2" ht="15" customHeight="1" x14ac:dyDescent="0.2">
      <c r="A1043" s="429">
        <f>X15</f>
        <v>0</v>
      </c>
      <c r="B1043" s="429">
        <f>BX122+XR123</f>
        <v>0</v>
      </c>
    </row>
    <row r="1044" spans="1:2" ht="15" customHeight="1" x14ac:dyDescent="0.2">
      <c r="A1044" s="429">
        <f>Y15</f>
        <v>0</v>
      </c>
      <c r="B1044" s="429">
        <f>BY122+BY123</f>
        <v>0</v>
      </c>
    </row>
    <row r="1045" spans="1:2" ht="15" customHeight="1" x14ac:dyDescent="0.2">
      <c r="A1045" s="429">
        <f>Z15</f>
        <v>0</v>
      </c>
      <c r="B1045" s="429">
        <f>BZ122+BZ123</f>
        <v>0</v>
      </c>
    </row>
    <row r="1046" spans="1:2" ht="15" customHeight="1" x14ac:dyDescent="0.2">
      <c r="A1046" s="268">
        <f>AA15</f>
        <v>0</v>
      </c>
      <c r="B1046" s="429">
        <f>CA122+CA123</f>
        <v>0</v>
      </c>
    </row>
    <row r="1047" spans="1:2" ht="15" customHeight="1" x14ac:dyDescent="0.2">
      <c r="A1047" s="268">
        <f>AB15</f>
        <v>0</v>
      </c>
      <c r="B1047" s="429">
        <f>CB122+CB123</f>
        <v>0</v>
      </c>
    </row>
    <row r="1048" spans="1:2" ht="15" customHeight="1" x14ac:dyDescent="0.2">
      <c r="A1048" s="268">
        <f>AC15</f>
        <v>0</v>
      </c>
      <c r="B1048" s="429">
        <f>CC122+CC123</f>
        <v>0</v>
      </c>
    </row>
    <row r="1049" spans="1:2" ht="15" customHeight="1" x14ac:dyDescent="0.2">
      <c r="A1049" s="268">
        <f>AD15</f>
        <v>0</v>
      </c>
      <c r="B1049" s="429">
        <f>CD122+CD123</f>
        <v>0</v>
      </c>
    </row>
    <row r="1050" spans="1:2" ht="15" customHeight="1" x14ac:dyDescent="0.2">
      <c r="A1050" s="268">
        <f>AE15</f>
        <v>0</v>
      </c>
      <c r="B1050" s="429">
        <f>CE122+CE123</f>
        <v>0</v>
      </c>
    </row>
    <row r="1051" spans="1:2" ht="15" customHeight="1" x14ac:dyDescent="0.2">
      <c r="A1051" s="268">
        <f>AF15</f>
        <v>0</v>
      </c>
      <c r="B1051" s="429">
        <f>CF122+CF123</f>
        <v>0</v>
      </c>
    </row>
    <row r="1052" spans="1:2" ht="15" customHeight="1" x14ac:dyDescent="0.2">
      <c r="A1052" s="268">
        <f>AG15</f>
        <v>0</v>
      </c>
      <c r="B1052" s="429">
        <f>CG122+CG123</f>
        <v>0</v>
      </c>
    </row>
    <row r="1053" spans="1:2" ht="15" customHeight="1" x14ac:dyDescent="0.2">
      <c r="A1053" s="268">
        <f>AH15</f>
        <v>0</v>
      </c>
      <c r="B1053" s="429">
        <f>CH122+CH123</f>
        <v>0</v>
      </c>
    </row>
    <row r="1054" spans="1:2" ht="15" customHeight="1" x14ac:dyDescent="0.2">
      <c r="A1054" s="268">
        <f>AI15</f>
        <v>0</v>
      </c>
      <c r="B1054" s="429">
        <f>CI122+CI123</f>
        <v>0</v>
      </c>
    </row>
    <row r="1055" spans="1:2" ht="15" customHeight="1" x14ac:dyDescent="0.2">
      <c r="A1055" s="268">
        <f>AJ15</f>
        <v>0</v>
      </c>
      <c r="B1055" s="429">
        <f>CJ122+CJ123</f>
        <v>0</v>
      </c>
    </row>
    <row r="1056" spans="1:2" ht="15" customHeight="1" x14ac:dyDescent="0.2">
      <c r="A1056" s="268">
        <f>AK15</f>
        <v>0</v>
      </c>
      <c r="B1056" s="429">
        <f>CK122+CK123</f>
        <v>0</v>
      </c>
    </row>
    <row r="1057" spans="1:2" ht="15" customHeight="1" x14ac:dyDescent="0.2">
      <c r="A1057" s="268">
        <f>AL15</f>
        <v>0</v>
      </c>
      <c r="B1057" s="429">
        <f>CL122+CL123</f>
        <v>0</v>
      </c>
    </row>
    <row r="1058" spans="1:2" ht="15" customHeight="1" x14ac:dyDescent="0.2">
      <c r="A1058" s="268">
        <f>AM15</f>
        <v>0</v>
      </c>
      <c r="B1058" s="429">
        <f>CM122+CM123</f>
        <v>0</v>
      </c>
    </row>
    <row r="1059" spans="1:2" ht="15" customHeight="1" x14ac:dyDescent="0.2">
      <c r="A1059" s="268">
        <f>AN15</f>
        <v>0</v>
      </c>
      <c r="B1059" s="429">
        <f>CN122+CN123</f>
        <v>0</v>
      </c>
    </row>
    <row r="1060" spans="1:2" ht="15" customHeight="1" x14ac:dyDescent="0.2">
      <c r="A1060" s="268">
        <f>AO15</f>
        <v>0</v>
      </c>
      <c r="B1060" s="429">
        <f>CO122+CO123</f>
        <v>0</v>
      </c>
    </row>
    <row r="1061" spans="1:2" ht="15" customHeight="1" x14ac:dyDescent="0.2">
      <c r="A1061" s="268">
        <f>AP15</f>
        <v>0</v>
      </c>
      <c r="B1061" s="429">
        <f>CP122+CP123</f>
        <v>0</v>
      </c>
    </row>
    <row r="1062" spans="1:2" ht="15" customHeight="1" x14ac:dyDescent="0.2">
      <c r="A1062" s="268">
        <f>AQ15</f>
        <v>0</v>
      </c>
      <c r="B1062" s="429">
        <f>CQ122+CQ123</f>
        <v>0</v>
      </c>
    </row>
    <row r="1063" spans="1:2" ht="15" customHeight="1" x14ac:dyDescent="0.2">
      <c r="A1063" s="268">
        <f>AR15</f>
        <v>0</v>
      </c>
      <c r="B1063" s="429">
        <f>CR122+CR123</f>
        <v>0</v>
      </c>
    </row>
    <row r="1064" spans="1:2" ht="15" customHeight="1" x14ac:dyDescent="0.2">
      <c r="A1064" s="268">
        <f>AS15</f>
        <v>0</v>
      </c>
      <c r="B1064" s="429">
        <f>CS122+CS123</f>
        <v>0</v>
      </c>
    </row>
    <row r="1065" spans="1:2" ht="15" customHeight="1" x14ac:dyDescent="0.2">
      <c r="A1065" s="268">
        <f>AT15</f>
        <v>0</v>
      </c>
      <c r="B1065" s="429">
        <f>CT122+CT123</f>
        <v>0</v>
      </c>
    </row>
    <row r="1066" spans="1:2" ht="15" customHeight="1" x14ac:dyDescent="0.2">
      <c r="A1066" s="268">
        <f>AU15</f>
        <v>0</v>
      </c>
      <c r="B1066" s="429">
        <f>CU122+CU123</f>
        <v>0</v>
      </c>
    </row>
    <row r="1067" spans="1:2" ht="15" customHeight="1" x14ac:dyDescent="0.2">
      <c r="A1067" s="268">
        <f>AV15</f>
        <v>0</v>
      </c>
      <c r="B1067" s="429">
        <f>CV122+CV123</f>
        <v>0</v>
      </c>
    </row>
    <row r="1068" spans="1:2" ht="15" customHeight="1" x14ac:dyDescent="0.2">
      <c r="A1068" s="268">
        <f>AW15</f>
        <v>0</v>
      </c>
      <c r="B1068" s="429">
        <f>CW122+CW123</f>
        <v>0</v>
      </c>
    </row>
    <row r="1069" spans="1:2" ht="15" customHeight="1" x14ac:dyDescent="0.2">
      <c r="A1069" s="268">
        <f>AX15</f>
        <v>0</v>
      </c>
      <c r="B1069" s="429">
        <f>CX122+CX123</f>
        <v>0</v>
      </c>
    </row>
    <row r="1070" spans="1:2" ht="15" customHeight="1" x14ac:dyDescent="0.2">
      <c r="A1070" s="268">
        <f>AY15</f>
        <v>0</v>
      </c>
      <c r="B1070" s="429">
        <f>CY122+CY123</f>
        <v>0</v>
      </c>
    </row>
    <row r="1071" spans="1:2" ht="15" customHeight="1" x14ac:dyDescent="0.2">
      <c r="A1071" s="268"/>
      <c r="B1071" s="429"/>
    </row>
    <row r="1072" spans="1:2" ht="15" customHeight="1" x14ac:dyDescent="0.2">
      <c r="A1072" s="429">
        <f>34-COUNTIF(A1037:A1071,"0")</f>
        <v>2</v>
      </c>
      <c r="B1072" s="268" t="s">
        <v>139</v>
      </c>
    </row>
    <row r="1100" spans="1:71" s="235" customFormat="1" ht="17.100000000000001" customHeight="1" x14ac:dyDescent="0.2">
      <c r="A1100" s="969"/>
      <c r="B1100" s="966"/>
      <c r="BA1100" s="800"/>
      <c r="BB1100" s="268"/>
      <c r="BC1100" s="800"/>
      <c r="BD1100" s="800"/>
      <c r="BE1100" s="800"/>
      <c r="BF1100" s="800"/>
      <c r="BG1100" s="800"/>
      <c r="BH1100" s="800"/>
      <c r="BI1100" s="800"/>
      <c r="BJ1100" s="800"/>
      <c r="BK1100" s="800"/>
      <c r="BL1100" s="800"/>
      <c r="BM1100" s="800"/>
      <c r="BN1100" s="800"/>
      <c r="BO1100" s="800"/>
      <c r="BP1100" s="800"/>
      <c r="BQ1100" s="800"/>
      <c r="BR1100" s="800"/>
      <c r="BS1100" s="800"/>
    </row>
    <row r="1101" spans="1:71" s="235" customFormat="1" ht="17.100000000000001" customHeight="1" x14ac:dyDescent="0.2">
      <c r="A1101" s="970"/>
      <c r="B1101" s="967"/>
      <c r="BA1101" s="800"/>
      <c r="BB1101" s="268"/>
      <c r="BC1101" s="800"/>
      <c r="BD1101" s="800"/>
      <c r="BE1101" s="800"/>
      <c r="BF1101" s="800"/>
      <c r="BG1101" s="800"/>
      <c r="BH1101" s="800"/>
      <c r="BI1101" s="800"/>
      <c r="BJ1101" s="800"/>
      <c r="BK1101" s="800"/>
      <c r="BL1101" s="800"/>
      <c r="BM1101" s="800"/>
      <c r="BN1101" s="800"/>
      <c r="BO1101" s="800"/>
      <c r="BP1101" s="800"/>
      <c r="BQ1101" s="800"/>
      <c r="BR1101" s="800"/>
      <c r="BS1101" s="800"/>
    </row>
    <row r="1102" spans="1:71" s="235" customFormat="1" ht="15" customHeight="1" x14ac:dyDescent="0.2">
      <c r="BA1102" s="800"/>
      <c r="BB1102" s="268"/>
      <c r="BC1102" s="800"/>
      <c r="BD1102" s="800"/>
      <c r="BE1102" s="800"/>
      <c r="BF1102" s="800"/>
      <c r="BG1102" s="800"/>
      <c r="BH1102" s="800"/>
      <c r="BI1102" s="800"/>
      <c r="BJ1102" s="800"/>
      <c r="BK1102" s="800"/>
      <c r="BL1102" s="800"/>
      <c r="BM1102" s="800"/>
      <c r="BN1102" s="800"/>
      <c r="BO1102" s="800"/>
      <c r="BP1102" s="800"/>
      <c r="BQ1102" s="800"/>
      <c r="BR1102" s="800"/>
      <c r="BS1102" s="800"/>
    </row>
    <row r="1103" spans="1:71" s="235" customFormat="1" ht="15" customHeight="1" x14ac:dyDescent="0.2">
      <c r="BA1103" s="800"/>
      <c r="BB1103" s="268"/>
      <c r="BC1103" s="800"/>
      <c r="BD1103" s="800"/>
      <c r="BE1103" s="800"/>
      <c r="BF1103" s="800"/>
      <c r="BG1103" s="800"/>
      <c r="BH1103" s="800"/>
      <c r="BI1103" s="800"/>
      <c r="BJ1103" s="800"/>
      <c r="BK1103" s="800"/>
      <c r="BL1103" s="800"/>
      <c r="BM1103" s="800"/>
      <c r="BN1103" s="800"/>
      <c r="BO1103" s="800"/>
      <c r="BP1103" s="800"/>
      <c r="BQ1103" s="800"/>
      <c r="BR1103" s="800"/>
      <c r="BS1103" s="800"/>
    </row>
    <row r="1104" spans="1:71" s="235" customFormat="1" ht="15" customHeight="1" x14ac:dyDescent="0.2">
      <c r="BA1104" s="800"/>
      <c r="BB1104" s="268"/>
      <c r="BC1104" s="800"/>
      <c r="BD1104" s="800"/>
      <c r="BE1104" s="800"/>
      <c r="BF1104" s="800"/>
      <c r="BG1104" s="800"/>
      <c r="BH1104" s="800"/>
      <c r="BI1104" s="800"/>
      <c r="BJ1104" s="800"/>
      <c r="BK1104" s="800"/>
      <c r="BL1104" s="800"/>
      <c r="BM1104" s="800"/>
      <c r="BN1104" s="800"/>
      <c r="BO1104" s="800"/>
      <c r="BP1104" s="800"/>
      <c r="BQ1104" s="800"/>
      <c r="BR1104" s="800"/>
      <c r="BS1104" s="800"/>
    </row>
    <row r="1105" spans="1:71" s="235" customFormat="1" ht="15" customHeight="1" x14ac:dyDescent="0.2">
      <c r="BA1105" s="800"/>
      <c r="BB1105" s="268"/>
      <c r="BC1105" s="800"/>
      <c r="BD1105" s="800"/>
      <c r="BE1105" s="800"/>
      <c r="BF1105" s="800"/>
      <c r="BG1105" s="800"/>
      <c r="BH1105" s="800"/>
      <c r="BI1105" s="800"/>
      <c r="BJ1105" s="800"/>
      <c r="BK1105" s="800"/>
      <c r="BL1105" s="800"/>
      <c r="BM1105" s="800"/>
      <c r="BN1105" s="800"/>
      <c r="BO1105" s="800"/>
      <c r="BP1105" s="800"/>
      <c r="BQ1105" s="800"/>
      <c r="BR1105" s="800"/>
      <c r="BS1105" s="800"/>
    </row>
    <row r="1106" spans="1:71" s="235" customFormat="1" ht="15" customHeight="1" x14ac:dyDescent="0.2">
      <c r="BA1106" s="800"/>
      <c r="BB1106" s="268"/>
      <c r="BC1106" s="800"/>
      <c r="BD1106" s="800"/>
      <c r="BE1106" s="800"/>
      <c r="BF1106" s="800"/>
      <c r="BG1106" s="800"/>
      <c r="BH1106" s="800"/>
      <c r="BI1106" s="800"/>
      <c r="BJ1106" s="800"/>
      <c r="BK1106" s="800"/>
      <c r="BL1106" s="800"/>
      <c r="BM1106" s="800"/>
      <c r="BN1106" s="800"/>
      <c r="BO1106" s="800"/>
      <c r="BP1106" s="800"/>
      <c r="BQ1106" s="800"/>
      <c r="BR1106" s="800"/>
      <c r="BS1106" s="800"/>
    </row>
    <row r="1107" spans="1:71" s="235" customFormat="1" ht="15" customHeight="1" x14ac:dyDescent="0.2">
      <c r="BA1107" s="800"/>
      <c r="BB1107" s="268"/>
      <c r="BC1107" s="800"/>
      <c r="BD1107" s="800"/>
      <c r="BE1107" s="800"/>
      <c r="BF1107" s="800"/>
      <c r="BG1107" s="800"/>
      <c r="BH1107" s="800"/>
      <c r="BI1107" s="800"/>
      <c r="BJ1107" s="800"/>
      <c r="BK1107" s="800"/>
      <c r="BL1107" s="800"/>
      <c r="BM1107" s="800"/>
      <c r="BN1107" s="800"/>
      <c r="BO1107" s="800"/>
      <c r="BP1107" s="800"/>
      <c r="BQ1107" s="800"/>
      <c r="BR1107" s="800"/>
      <c r="BS1107" s="800"/>
    </row>
    <row r="1108" spans="1:71" s="235" customFormat="1" ht="15" customHeight="1" x14ac:dyDescent="0.2">
      <c r="BA1108" s="800"/>
      <c r="BB1108" s="268"/>
      <c r="BC1108" s="800"/>
      <c r="BD1108" s="800"/>
      <c r="BE1108" s="800"/>
      <c r="BF1108" s="800"/>
      <c r="BG1108" s="800"/>
      <c r="BH1108" s="800"/>
      <c r="BI1108" s="800"/>
      <c r="BJ1108" s="800"/>
      <c r="BK1108" s="800"/>
      <c r="BL1108" s="800"/>
      <c r="BM1108" s="800"/>
      <c r="BN1108" s="800"/>
      <c r="BO1108" s="800"/>
      <c r="BP1108" s="800"/>
      <c r="BQ1108" s="800"/>
      <c r="BR1108" s="800"/>
      <c r="BS1108" s="800"/>
    </row>
    <row r="1109" spans="1:71" s="235" customFormat="1" ht="15" customHeight="1" x14ac:dyDescent="0.2">
      <c r="BA1109" s="800"/>
      <c r="BB1109" s="268"/>
      <c r="BC1109" s="800"/>
      <c r="BD1109" s="800"/>
      <c r="BE1109" s="800"/>
      <c r="BF1109" s="800"/>
      <c r="BG1109" s="800"/>
      <c r="BH1109" s="800"/>
      <c r="BI1109" s="800"/>
      <c r="BJ1109" s="800"/>
      <c r="BK1109" s="800"/>
      <c r="BL1109" s="800"/>
      <c r="BM1109" s="800"/>
      <c r="BN1109" s="800"/>
      <c r="BO1109" s="800"/>
      <c r="BP1109" s="800"/>
      <c r="BQ1109" s="800"/>
      <c r="BR1109" s="800"/>
      <c r="BS1109" s="800"/>
    </row>
    <row r="1110" spans="1:71" s="235" customFormat="1" ht="15" customHeight="1" x14ac:dyDescent="0.2">
      <c r="BA1110" s="800"/>
      <c r="BB1110" s="268"/>
      <c r="BC1110" s="800"/>
      <c r="BD1110" s="800"/>
      <c r="BE1110" s="800"/>
      <c r="BF1110" s="800"/>
      <c r="BG1110" s="800"/>
      <c r="BH1110" s="800"/>
      <c r="BI1110" s="800"/>
      <c r="BJ1110" s="800"/>
      <c r="BK1110" s="800"/>
      <c r="BL1110" s="800"/>
      <c r="BM1110" s="800"/>
      <c r="BN1110" s="800"/>
      <c r="BO1110" s="800"/>
      <c r="BP1110" s="800"/>
      <c r="BQ1110" s="800"/>
      <c r="BR1110" s="800"/>
      <c r="BS1110" s="800"/>
    </row>
    <row r="1111" spans="1:71" s="235" customFormat="1" ht="15" customHeight="1" x14ac:dyDescent="0.2">
      <c r="BA1111" s="800"/>
      <c r="BB1111" s="268"/>
      <c r="BC1111" s="800"/>
      <c r="BD1111" s="800"/>
      <c r="BE1111" s="800"/>
      <c r="BF1111" s="800"/>
      <c r="BG1111" s="800"/>
      <c r="BH1111" s="800"/>
      <c r="BI1111" s="800"/>
      <c r="BJ1111" s="800"/>
      <c r="BK1111" s="800"/>
      <c r="BL1111" s="800"/>
      <c r="BM1111" s="800"/>
      <c r="BN1111" s="800"/>
      <c r="BO1111" s="800"/>
      <c r="BP1111" s="800"/>
      <c r="BQ1111" s="800"/>
      <c r="BR1111" s="800"/>
      <c r="BS1111" s="800"/>
    </row>
    <row r="1112" spans="1:71" s="235" customFormat="1" ht="15" customHeight="1" x14ac:dyDescent="0.2">
      <c r="BA1112" s="800"/>
      <c r="BB1112" s="268"/>
      <c r="BC1112" s="800"/>
      <c r="BD1112" s="800"/>
      <c r="BE1112" s="800"/>
      <c r="BF1112" s="800"/>
      <c r="BG1112" s="800"/>
      <c r="BH1112" s="800"/>
      <c r="BI1112" s="800"/>
      <c r="BJ1112" s="800"/>
      <c r="BK1112" s="800"/>
      <c r="BL1112" s="800"/>
      <c r="BM1112" s="800"/>
      <c r="BN1112" s="800"/>
      <c r="BO1112" s="800"/>
      <c r="BP1112" s="800"/>
      <c r="BQ1112" s="800"/>
      <c r="BR1112" s="800"/>
      <c r="BS1112" s="800"/>
    </row>
    <row r="1113" spans="1:71" s="235" customFormat="1" ht="15" customHeight="1" x14ac:dyDescent="0.2">
      <c r="BA1113" s="800"/>
      <c r="BB1113" s="268"/>
      <c r="BC1113" s="800"/>
      <c r="BD1113" s="800"/>
      <c r="BE1113" s="800"/>
      <c r="BF1113" s="800"/>
      <c r="BG1113" s="800"/>
      <c r="BH1113" s="800"/>
      <c r="BI1113" s="800"/>
      <c r="BJ1113" s="800"/>
      <c r="BK1113" s="800"/>
      <c r="BL1113" s="800"/>
      <c r="BM1113" s="800"/>
      <c r="BN1113" s="800"/>
      <c r="BO1113" s="800"/>
      <c r="BP1113" s="800"/>
      <c r="BQ1113" s="800"/>
      <c r="BR1113" s="800"/>
      <c r="BS1113" s="800"/>
    </row>
    <row r="1114" spans="1:71" s="235" customFormat="1" ht="17.100000000000001" customHeight="1" x14ac:dyDescent="0.2">
      <c r="A1114" s="970"/>
      <c r="B1114" s="967"/>
      <c r="C1114" s="955"/>
      <c r="D1114" s="955"/>
      <c r="E1114" s="955"/>
      <c r="F1114" s="955"/>
      <c r="G1114" s="955"/>
      <c r="H1114" s="955"/>
      <c r="I1114" s="955"/>
      <c r="J1114" s="955"/>
      <c r="K1114" s="955"/>
      <c r="L1114" s="955"/>
      <c r="M1114" s="955"/>
      <c r="N1114" s="955"/>
      <c r="O1114" s="955"/>
      <c r="P1114" s="955"/>
      <c r="Q1114" s="955"/>
      <c r="R1114" s="955"/>
      <c r="S1114" s="955"/>
      <c r="BA1114" s="800"/>
      <c r="BB1114" s="268"/>
      <c r="BC1114" s="800"/>
      <c r="BD1114" s="800"/>
      <c r="BE1114" s="800"/>
      <c r="BF1114" s="800"/>
      <c r="BG1114" s="800"/>
      <c r="BH1114" s="800"/>
      <c r="BI1114" s="800"/>
      <c r="BJ1114" s="800"/>
      <c r="BK1114" s="800"/>
      <c r="BL1114" s="800"/>
      <c r="BM1114" s="800"/>
      <c r="BN1114" s="800"/>
      <c r="BO1114" s="800"/>
      <c r="BP1114" s="800"/>
      <c r="BQ1114" s="800"/>
      <c r="BR1114" s="800"/>
      <c r="BS1114" s="800"/>
    </row>
    <row r="1115" spans="1:71" s="235" customFormat="1" ht="17.100000000000001" customHeight="1" x14ac:dyDescent="0.2">
      <c r="A1115" s="970"/>
      <c r="B1115" s="967"/>
      <c r="C1115" s="955"/>
      <c r="D1115" s="955"/>
      <c r="E1115" s="955"/>
      <c r="F1115" s="955"/>
      <c r="G1115" s="955"/>
      <c r="H1115" s="955"/>
      <c r="I1115" s="955"/>
      <c r="J1115" s="955"/>
      <c r="K1115" s="955"/>
      <c r="L1115" s="955"/>
      <c r="M1115" s="955"/>
      <c r="N1115" s="955"/>
      <c r="O1115" s="955"/>
      <c r="P1115" s="955"/>
      <c r="Q1115" s="955"/>
      <c r="R1115" s="955"/>
      <c r="S1115" s="955"/>
      <c r="BA1115" s="800"/>
      <c r="BB1115" s="268"/>
      <c r="BC1115" s="800"/>
      <c r="BD1115" s="800"/>
      <c r="BE1115" s="800"/>
      <c r="BF1115" s="800"/>
      <c r="BG1115" s="800"/>
      <c r="BH1115" s="800"/>
      <c r="BI1115" s="800"/>
      <c r="BJ1115" s="800"/>
      <c r="BK1115" s="800"/>
      <c r="BL1115" s="800"/>
      <c r="BM1115" s="800"/>
      <c r="BN1115" s="800"/>
      <c r="BO1115" s="800"/>
      <c r="BP1115" s="800"/>
      <c r="BQ1115" s="800"/>
      <c r="BR1115" s="800"/>
      <c r="BS1115" s="800"/>
    </row>
    <row r="1116" spans="1:71" s="235" customFormat="1" ht="17.100000000000001" customHeight="1" x14ac:dyDescent="0.2">
      <c r="A1116" s="970"/>
      <c r="B1116" s="967"/>
      <c r="C1116" s="955"/>
      <c r="D1116" s="955"/>
      <c r="E1116" s="955"/>
      <c r="F1116" s="955"/>
      <c r="G1116" s="955"/>
      <c r="H1116" s="955"/>
      <c r="I1116" s="955"/>
      <c r="J1116" s="955"/>
      <c r="K1116" s="955"/>
      <c r="L1116" s="955"/>
      <c r="M1116" s="955"/>
      <c r="N1116" s="955"/>
      <c r="O1116" s="955"/>
      <c r="P1116" s="955"/>
      <c r="Q1116" s="955"/>
      <c r="R1116" s="955"/>
      <c r="S1116" s="955"/>
      <c r="BA1116" s="800"/>
      <c r="BB1116" s="268"/>
      <c r="BC1116" s="800"/>
      <c r="BD1116" s="800"/>
      <c r="BE1116" s="800"/>
      <c r="BF1116" s="800"/>
      <c r="BG1116" s="800"/>
      <c r="BH1116" s="800"/>
      <c r="BI1116" s="800"/>
      <c r="BJ1116" s="800"/>
      <c r="BK1116" s="800"/>
      <c r="BL1116" s="800"/>
      <c r="BM1116" s="800"/>
      <c r="BN1116" s="800"/>
      <c r="BO1116" s="800"/>
      <c r="BP1116" s="800"/>
      <c r="BQ1116" s="800"/>
      <c r="BR1116" s="800"/>
      <c r="BS1116" s="800"/>
    </row>
    <row r="1117" spans="1:71" s="235" customFormat="1" ht="17.100000000000001" customHeight="1" x14ac:dyDescent="0.2">
      <c r="A1117" s="971"/>
      <c r="B1117" s="968"/>
      <c r="C1117" s="957"/>
      <c r="D1117" s="957"/>
      <c r="E1117" s="957"/>
      <c r="F1117" s="957"/>
      <c r="G1117" s="957"/>
      <c r="H1117" s="957"/>
      <c r="I1117" s="957"/>
      <c r="J1117" s="957"/>
      <c r="K1117" s="957"/>
      <c r="L1117" s="957"/>
      <c r="M1117" s="957"/>
      <c r="N1117" s="957"/>
      <c r="O1117" s="957"/>
      <c r="P1117" s="957"/>
      <c r="Q1117" s="957"/>
      <c r="R1117" s="957"/>
      <c r="S1117" s="957"/>
      <c r="BA1117" s="800"/>
      <c r="BB1117" s="268"/>
      <c r="BC1117" s="800"/>
      <c r="BD1117" s="800"/>
      <c r="BE1117" s="800"/>
      <c r="BF1117" s="800"/>
      <c r="BG1117" s="800"/>
      <c r="BH1117" s="800"/>
      <c r="BI1117" s="800"/>
      <c r="BJ1117" s="800"/>
      <c r="BK1117" s="800"/>
      <c r="BL1117" s="800"/>
      <c r="BM1117" s="800"/>
      <c r="BN1117" s="800"/>
      <c r="BO1117" s="800"/>
      <c r="BP1117" s="800"/>
      <c r="BQ1117" s="800"/>
      <c r="BR1117" s="800"/>
      <c r="BS1117" s="800"/>
    </row>
    <row r="1118" spans="1:71" s="235" customFormat="1" ht="15" customHeight="1" x14ac:dyDescent="0.2">
      <c r="BA1118" s="800"/>
      <c r="BB1118" s="268"/>
      <c r="BC1118" s="800"/>
      <c r="BD1118" s="800"/>
      <c r="BE1118" s="800"/>
      <c r="BF1118" s="800"/>
      <c r="BG1118" s="800"/>
      <c r="BH1118" s="800"/>
      <c r="BI1118" s="800"/>
      <c r="BJ1118" s="800"/>
      <c r="BK1118" s="800"/>
      <c r="BL1118" s="800"/>
      <c r="BM1118" s="800"/>
      <c r="BN1118" s="800"/>
      <c r="BO1118" s="800"/>
      <c r="BP1118" s="800"/>
      <c r="BQ1118" s="800"/>
      <c r="BR1118" s="800"/>
      <c r="BS1118" s="800"/>
    </row>
    <row r="1119" spans="1:71" s="235" customFormat="1" ht="15" customHeight="1" x14ac:dyDescent="0.2">
      <c r="BA1119" s="800"/>
      <c r="BB1119" s="268"/>
      <c r="BC1119" s="800"/>
      <c r="BD1119" s="800"/>
      <c r="BE1119" s="800"/>
      <c r="BF1119" s="800"/>
      <c r="BG1119" s="800"/>
      <c r="BH1119" s="800"/>
      <c r="BI1119" s="800"/>
      <c r="BJ1119" s="800"/>
      <c r="BK1119" s="800"/>
      <c r="BL1119" s="800"/>
      <c r="BM1119" s="800"/>
      <c r="BN1119" s="800"/>
      <c r="BO1119" s="800"/>
      <c r="BP1119" s="800"/>
      <c r="BQ1119" s="800"/>
      <c r="BR1119" s="800"/>
      <c r="BS1119" s="800"/>
    </row>
    <row r="1120" spans="1:71" s="235" customFormat="1" ht="15" customHeight="1" x14ac:dyDescent="0.2">
      <c r="BA1120" s="800"/>
      <c r="BB1120" s="268"/>
      <c r="BC1120" s="800"/>
      <c r="BD1120" s="800"/>
      <c r="BE1120" s="800"/>
      <c r="BF1120" s="800"/>
      <c r="BG1120" s="800"/>
      <c r="BH1120" s="800"/>
      <c r="BI1120" s="800"/>
      <c r="BJ1120" s="800"/>
      <c r="BK1120" s="800"/>
      <c r="BL1120" s="800"/>
      <c r="BM1120" s="800"/>
      <c r="BN1120" s="800"/>
      <c r="BO1120" s="800"/>
      <c r="BP1120" s="800"/>
      <c r="BQ1120" s="800"/>
      <c r="BR1120" s="800"/>
      <c r="BS1120" s="800"/>
    </row>
    <row r="1121" spans="53:71" s="235" customFormat="1" ht="15" customHeight="1" x14ac:dyDescent="0.2">
      <c r="BA1121" s="800"/>
      <c r="BB1121" s="268"/>
      <c r="BC1121" s="800"/>
      <c r="BD1121" s="800"/>
      <c r="BE1121" s="800"/>
      <c r="BF1121" s="800"/>
      <c r="BG1121" s="800"/>
      <c r="BH1121" s="800"/>
      <c r="BI1121" s="800"/>
      <c r="BJ1121" s="800"/>
      <c r="BK1121" s="800"/>
      <c r="BL1121" s="800"/>
      <c r="BM1121" s="800"/>
      <c r="BN1121" s="800"/>
      <c r="BO1121" s="800"/>
      <c r="BP1121" s="800"/>
      <c r="BQ1121" s="800"/>
      <c r="BR1121" s="800"/>
      <c r="BS1121" s="800"/>
    </row>
    <row r="1122" spans="53:71" s="235" customFormat="1" ht="15" customHeight="1" x14ac:dyDescent="0.2">
      <c r="BA1122" s="800"/>
      <c r="BB1122" s="268"/>
      <c r="BC1122" s="800"/>
      <c r="BD1122" s="800"/>
      <c r="BE1122" s="800"/>
      <c r="BF1122" s="800"/>
      <c r="BG1122" s="800"/>
      <c r="BH1122" s="800"/>
      <c r="BI1122" s="800"/>
      <c r="BJ1122" s="800"/>
      <c r="BK1122" s="800"/>
      <c r="BL1122" s="800"/>
      <c r="BM1122" s="800"/>
      <c r="BN1122" s="800"/>
      <c r="BO1122" s="800"/>
      <c r="BP1122" s="800"/>
      <c r="BQ1122" s="800"/>
      <c r="BR1122" s="800"/>
      <c r="BS1122" s="800"/>
    </row>
    <row r="1123" spans="53:71" s="235" customFormat="1" ht="15" customHeight="1" x14ac:dyDescent="0.2">
      <c r="BA1123" s="800"/>
      <c r="BB1123" s="268"/>
      <c r="BC1123" s="800"/>
      <c r="BD1123" s="800"/>
      <c r="BE1123" s="800"/>
      <c r="BF1123" s="800"/>
      <c r="BG1123" s="800"/>
      <c r="BH1123" s="800"/>
      <c r="BI1123" s="800"/>
      <c r="BJ1123" s="800"/>
      <c r="BK1123" s="800"/>
      <c r="BL1123" s="800"/>
      <c r="BM1123" s="800"/>
      <c r="BN1123" s="800"/>
      <c r="BO1123" s="800"/>
      <c r="BP1123" s="800"/>
      <c r="BQ1123" s="800"/>
      <c r="BR1123" s="800"/>
      <c r="BS1123" s="800"/>
    </row>
    <row r="1124" spans="53:71" s="235" customFormat="1" ht="15" customHeight="1" x14ac:dyDescent="0.2">
      <c r="BA1124" s="800"/>
      <c r="BB1124" s="268"/>
      <c r="BC1124" s="800"/>
      <c r="BD1124" s="800"/>
      <c r="BE1124" s="800"/>
      <c r="BF1124" s="800"/>
      <c r="BG1124" s="800"/>
      <c r="BH1124" s="800"/>
      <c r="BI1124" s="800"/>
      <c r="BJ1124" s="800"/>
      <c r="BK1124" s="800"/>
      <c r="BL1124" s="800"/>
      <c r="BM1124" s="800"/>
      <c r="BN1124" s="800"/>
      <c r="BO1124" s="800"/>
      <c r="BP1124" s="800"/>
      <c r="BQ1124" s="800"/>
      <c r="BR1124" s="800"/>
      <c r="BS1124" s="800"/>
    </row>
    <row r="1125" spans="53:71" s="235" customFormat="1" ht="15" customHeight="1" x14ac:dyDescent="0.2">
      <c r="BA1125" s="800"/>
      <c r="BB1125" s="268"/>
      <c r="BC1125" s="800"/>
      <c r="BD1125" s="800"/>
      <c r="BE1125" s="800"/>
      <c r="BF1125" s="800"/>
      <c r="BG1125" s="800"/>
      <c r="BH1125" s="800"/>
      <c r="BI1125" s="800"/>
      <c r="BJ1125" s="800"/>
      <c r="BK1125" s="800"/>
      <c r="BL1125" s="800"/>
      <c r="BM1125" s="800"/>
      <c r="BN1125" s="800"/>
      <c r="BO1125" s="800"/>
      <c r="BP1125" s="800"/>
      <c r="BQ1125" s="800"/>
      <c r="BR1125" s="800"/>
      <c r="BS1125" s="800"/>
    </row>
    <row r="1126" spans="53:71" s="235" customFormat="1" ht="15" customHeight="1" x14ac:dyDescent="0.2">
      <c r="BA1126" s="800"/>
      <c r="BB1126" s="268"/>
      <c r="BC1126" s="800"/>
      <c r="BD1126" s="800"/>
      <c r="BE1126" s="800"/>
      <c r="BF1126" s="800"/>
      <c r="BG1126" s="800"/>
      <c r="BH1126" s="800"/>
      <c r="BI1126" s="800"/>
      <c r="BJ1126" s="800"/>
      <c r="BK1126" s="800"/>
      <c r="BL1126" s="800"/>
      <c r="BM1126" s="800"/>
      <c r="BN1126" s="800"/>
      <c r="BO1126" s="800"/>
      <c r="BP1126" s="800"/>
      <c r="BQ1126" s="800"/>
      <c r="BR1126" s="800"/>
      <c r="BS1126" s="800"/>
    </row>
    <row r="1127" spans="53:71" s="235" customFormat="1" ht="15" customHeight="1" x14ac:dyDescent="0.2">
      <c r="BA1127" s="800"/>
      <c r="BB1127" s="268"/>
      <c r="BC1127" s="800"/>
      <c r="BD1127" s="800"/>
      <c r="BE1127" s="800"/>
      <c r="BF1127" s="800"/>
      <c r="BG1127" s="800"/>
      <c r="BH1127" s="800"/>
      <c r="BI1127" s="800"/>
      <c r="BJ1127" s="800"/>
      <c r="BK1127" s="800"/>
      <c r="BL1127" s="800"/>
      <c r="BM1127" s="800"/>
      <c r="BN1127" s="800"/>
      <c r="BO1127" s="800"/>
      <c r="BP1127" s="800"/>
      <c r="BQ1127" s="800"/>
      <c r="BR1127" s="800"/>
      <c r="BS1127" s="800"/>
    </row>
    <row r="1128" spans="53:71" s="235" customFormat="1" ht="15" customHeight="1" x14ac:dyDescent="0.2">
      <c r="BA1128" s="800"/>
      <c r="BB1128" s="268"/>
      <c r="BC1128" s="800"/>
      <c r="BD1128" s="800"/>
      <c r="BE1128" s="800"/>
      <c r="BF1128" s="800"/>
      <c r="BG1128" s="800"/>
      <c r="BH1128" s="800"/>
      <c r="BI1128" s="800"/>
      <c r="BJ1128" s="800"/>
      <c r="BK1128" s="800"/>
      <c r="BL1128" s="800"/>
      <c r="BM1128" s="800"/>
      <c r="BN1128" s="800"/>
      <c r="BO1128" s="800"/>
      <c r="BP1128" s="800"/>
      <c r="BQ1128" s="800"/>
      <c r="BR1128" s="800"/>
      <c r="BS1128" s="800"/>
    </row>
    <row r="1129" spans="53:71" s="235" customFormat="1" ht="15" customHeight="1" x14ac:dyDescent="0.2">
      <c r="BA1129" s="800"/>
      <c r="BB1129" s="268"/>
      <c r="BC1129" s="800"/>
      <c r="BD1129" s="800"/>
      <c r="BE1129" s="800"/>
      <c r="BF1129" s="800"/>
      <c r="BG1129" s="800"/>
      <c r="BH1129" s="800"/>
      <c r="BI1129" s="800"/>
      <c r="BJ1129" s="800"/>
      <c r="BK1129" s="800"/>
      <c r="BL1129" s="800"/>
      <c r="BM1129" s="800"/>
      <c r="BN1129" s="800"/>
      <c r="BO1129" s="800"/>
      <c r="BP1129" s="800"/>
      <c r="BQ1129" s="800"/>
      <c r="BR1129" s="800"/>
      <c r="BS1129" s="800"/>
    </row>
    <row r="1130" spans="53:71" s="235" customFormat="1" ht="15" customHeight="1" x14ac:dyDescent="0.2">
      <c r="BA1130" s="800"/>
      <c r="BB1130" s="268"/>
      <c r="BC1130" s="800"/>
      <c r="BD1130" s="800"/>
      <c r="BE1130" s="800"/>
      <c r="BF1130" s="800"/>
      <c r="BG1130" s="800"/>
      <c r="BH1130" s="800"/>
      <c r="BI1130" s="800"/>
      <c r="BJ1130" s="800"/>
      <c r="BK1130" s="800"/>
      <c r="BL1130" s="800"/>
      <c r="BM1130" s="800"/>
      <c r="BN1130" s="800"/>
      <c r="BO1130" s="800"/>
      <c r="BP1130" s="800"/>
      <c r="BQ1130" s="800"/>
      <c r="BR1130" s="800"/>
      <c r="BS1130" s="800"/>
    </row>
    <row r="1131" spans="53:71" s="235" customFormat="1" ht="15" customHeight="1" x14ac:dyDescent="0.2">
      <c r="BA1131" s="800"/>
      <c r="BB1131" s="268"/>
      <c r="BC1131" s="800"/>
      <c r="BD1131" s="800"/>
      <c r="BE1131" s="800"/>
      <c r="BF1131" s="800"/>
      <c r="BG1131" s="800"/>
      <c r="BH1131" s="800"/>
      <c r="BI1131" s="800"/>
      <c r="BJ1131" s="800"/>
      <c r="BK1131" s="800"/>
      <c r="BL1131" s="800"/>
      <c r="BM1131" s="800"/>
      <c r="BN1131" s="800"/>
      <c r="BO1131" s="800"/>
      <c r="BP1131" s="800"/>
      <c r="BQ1131" s="800"/>
      <c r="BR1131" s="800"/>
      <c r="BS1131" s="800"/>
    </row>
    <row r="1132" spans="53:71" s="235" customFormat="1" ht="15" customHeight="1" x14ac:dyDescent="0.2">
      <c r="BA1132" s="800"/>
      <c r="BB1132" s="268"/>
      <c r="BC1132" s="800"/>
      <c r="BD1132" s="800"/>
      <c r="BE1132" s="800"/>
      <c r="BF1132" s="800"/>
      <c r="BG1132" s="800"/>
      <c r="BH1132" s="800"/>
      <c r="BI1132" s="800"/>
      <c r="BJ1132" s="800"/>
      <c r="BK1132" s="800"/>
      <c r="BL1132" s="800"/>
      <c r="BM1132" s="800"/>
      <c r="BN1132" s="800"/>
      <c r="BO1132" s="800"/>
      <c r="BP1132" s="800"/>
      <c r="BQ1132" s="800"/>
      <c r="BR1132" s="800"/>
      <c r="BS1132" s="800"/>
    </row>
    <row r="1133" spans="53:71" s="235" customFormat="1" ht="15" customHeight="1" x14ac:dyDescent="0.2">
      <c r="BA1133" s="800"/>
      <c r="BB1133" s="268"/>
      <c r="BC1133" s="800"/>
      <c r="BD1133" s="800"/>
      <c r="BE1133" s="800"/>
      <c r="BF1133" s="800"/>
      <c r="BG1133" s="800"/>
      <c r="BH1133" s="800"/>
      <c r="BI1133" s="800"/>
      <c r="BJ1133" s="800"/>
      <c r="BK1133" s="800"/>
      <c r="BL1133" s="800"/>
      <c r="BM1133" s="800"/>
      <c r="BN1133" s="800"/>
      <c r="BO1133" s="800"/>
      <c r="BP1133" s="800"/>
      <c r="BQ1133" s="800"/>
      <c r="BR1133" s="800"/>
      <c r="BS1133" s="800"/>
    </row>
    <row r="1134" spans="53:71" s="235" customFormat="1" ht="15" customHeight="1" x14ac:dyDescent="0.2">
      <c r="BA1134" s="800"/>
      <c r="BB1134" s="268"/>
      <c r="BC1134" s="800"/>
      <c r="BD1134" s="800"/>
      <c r="BE1134" s="800"/>
      <c r="BF1134" s="800"/>
      <c r="BG1134" s="800"/>
      <c r="BH1134" s="800"/>
      <c r="BI1134" s="800"/>
      <c r="BJ1134" s="800"/>
      <c r="BK1134" s="800"/>
      <c r="BL1134" s="800"/>
      <c r="BM1134" s="800"/>
      <c r="BN1134" s="800"/>
      <c r="BO1134" s="800"/>
      <c r="BP1134" s="800"/>
      <c r="BQ1134" s="800"/>
      <c r="BR1134" s="800"/>
      <c r="BS1134" s="800"/>
    </row>
    <row r="1135" spans="53:71" s="235" customFormat="1" ht="15" customHeight="1" x14ac:dyDescent="0.2">
      <c r="BA1135" s="800"/>
      <c r="BB1135" s="268"/>
      <c r="BC1135" s="800"/>
      <c r="BD1135" s="800"/>
      <c r="BE1135" s="800"/>
      <c r="BF1135" s="800"/>
      <c r="BG1135" s="800"/>
      <c r="BH1135" s="800"/>
      <c r="BI1135" s="800"/>
      <c r="BJ1135" s="800"/>
      <c r="BK1135" s="800"/>
      <c r="BL1135" s="800"/>
      <c r="BM1135" s="800"/>
      <c r="BN1135" s="800"/>
      <c r="BO1135" s="800"/>
      <c r="BP1135" s="800"/>
      <c r="BQ1135" s="800"/>
      <c r="BR1135" s="800"/>
      <c r="BS1135" s="800"/>
    </row>
    <row r="1136" spans="53:71" s="235" customFormat="1" ht="15" customHeight="1" x14ac:dyDescent="0.2">
      <c r="BA1136" s="800"/>
      <c r="BB1136" s="268"/>
      <c r="BC1136" s="800"/>
      <c r="BD1136" s="800"/>
      <c r="BE1136" s="800"/>
      <c r="BF1136" s="800"/>
      <c r="BG1136" s="800"/>
      <c r="BH1136" s="800"/>
      <c r="BI1136" s="800"/>
      <c r="BJ1136" s="800"/>
      <c r="BK1136" s="800"/>
      <c r="BL1136" s="800"/>
      <c r="BM1136" s="800"/>
      <c r="BN1136" s="800"/>
      <c r="BO1136" s="800"/>
      <c r="BP1136" s="800"/>
      <c r="BQ1136" s="800"/>
      <c r="BR1136" s="800"/>
      <c r="BS1136" s="800"/>
    </row>
    <row r="1137" spans="53:71" s="235" customFormat="1" ht="15" customHeight="1" x14ac:dyDescent="0.2">
      <c r="BA1137" s="800"/>
      <c r="BB1137" s="268"/>
      <c r="BC1137" s="800"/>
      <c r="BD1137" s="800"/>
      <c r="BE1137" s="800"/>
      <c r="BF1137" s="800"/>
      <c r="BG1137" s="800"/>
      <c r="BH1137" s="800"/>
      <c r="BI1137" s="800"/>
      <c r="BJ1137" s="800"/>
      <c r="BK1137" s="800"/>
      <c r="BL1137" s="800"/>
      <c r="BM1137" s="800"/>
      <c r="BN1137" s="800"/>
      <c r="BO1137" s="800"/>
      <c r="BP1137" s="800"/>
      <c r="BQ1137" s="800"/>
      <c r="BR1137" s="800"/>
      <c r="BS1137" s="800"/>
    </row>
    <row r="1138" spans="53:71" s="235" customFormat="1" ht="15" customHeight="1" x14ac:dyDescent="0.2">
      <c r="BA1138" s="800"/>
      <c r="BB1138" s="268"/>
      <c r="BC1138" s="800"/>
      <c r="BD1138" s="800"/>
      <c r="BE1138" s="800"/>
      <c r="BF1138" s="800"/>
      <c r="BG1138" s="800"/>
      <c r="BH1138" s="800"/>
      <c r="BI1138" s="800"/>
      <c r="BJ1138" s="800"/>
      <c r="BK1138" s="800"/>
      <c r="BL1138" s="800"/>
      <c r="BM1138" s="800"/>
      <c r="BN1138" s="800"/>
      <c r="BO1138" s="800"/>
      <c r="BP1138" s="800"/>
      <c r="BQ1138" s="800"/>
      <c r="BR1138" s="800"/>
      <c r="BS1138" s="800"/>
    </row>
    <row r="1139" spans="53:71" s="235" customFormat="1" ht="15" customHeight="1" x14ac:dyDescent="0.2">
      <c r="BA1139" s="800"/>
      <c r="BB1139" s="268"/>
      <c r="BC1139" s="800"/>
      <c r="BD1139" s="800"/>
      <c r="BE1139" s="800"/>
      <c r="BF1139" s="800"/>
      <c r="BG1139" s="800"/>
      <c r="BH1139" s="800"/>
      <c r="BI1139" s="800"/>
      <c r="BJ1139" s="800"/>
      <c r="BK1139" s="800"/>
      <c r="BL1139" s="800"/>
      <c r="BM1139" s="800"/>
      <c r="BN1139" s="800"/>
      <c r="BO1139" s="800"/>
      <c r="BP1139" s="800"/>
      <c r="BQ1139" s="800"/>
      <c r="BR1139" s="800"/>
      <c r="BS1139" s="800"/>
    </row>
    <row r="1140" spans="53:71" s="235" customFormat="1" ht="15" customHeight="1" x14ac:dyDescent="0.2">
      <c r="BA1140" s="800"/>
      <c r="BB1140" s="268"/>
      <c r="BC1140" s="800"/>
      <c r="BD1140" s="800"/>
      <c r="BE1140" s="800"/>
      <c r="BF1140" s="800"/>
      <c r="BG1140" s="800"/>
      <c r="BH1140" s="800"/>
      <c r="BI1140" s="800"/>
      <c r="BJ1140" s="800"/>
      <c r="BK1140" s="800"/>
      <c r="BL1140" s="800"/>
      <c r="BM1140" s="800"/>
      <c r="BN1140" s="800"/>
      <c r="BO1140" s="800"/>
      <c r="BP1140" s="800"/>
      <c r="BQ1140" s="800"/>
      <c r="BR1140" s="800"/>
      <c r="BS1140" s="800"/>
    </row>
    <row r="1141" spans="53:71" s="235" customFormat="1" ht="15" customHeight="1" x14ac:dyDescent="0.2">
      <c r="BA1141" s="800"/>
      <c r="BB1141" s="268"/>
      <c r="BC1141" s="800"/>
      <c r="BD1141" s="800"/>
      <c r="BE1141" s="800"/>
      <c r="BF1141" s="800"/>
      <c r="BG1141" s="800"/>
      <c r="BH1141" s="800"/>
      <c r="BI1141" s="800"/>
      <c r="BJ1141" s="800"/>
      <c r="BK1141" s="800"/>
      <c r="BL1141" s="800"/>
      <c r="BM1141" s="800"/>
      <c r="BN1141" s="800"/>
      <c r="BO1141" s="800"/>
      <c r="BP1141" s="800"/>
      <c r="BQ1141" s="800"/>
      <c r="BR1141" s="800"/>
      <c r="BS1141" s="800"/>
    </row>
    <row r="1142" spans="53:71" s="235" customFormat="1" ht="15" customHeight="1" x14ac:dyDescent="0.2">
      <c r="BA1142" s="800"/>
      <c r="BB1142" s="268"/>
      <c r="BC1142" s="800"/>
      <c r="BD1142" s="800"/>
      <c r="BE1142" s="800"/>
      <c r="BF1142" s="800"/>
      <c r="BG1142" s="800"/>
      <c r="BH1142" s="800"/>
      <c r="BI1142" s="800"/>
      <c r="BJ1142" s="800"/>
      <c r="BK1142" s="800"/>
      <c r="BL1142" s="800"/>
      <c r="BM1142" s="800"/>
      <c r="BN1142" s="800"/>
      <c r="BO1142" s="800"/>
      <c r="BP1142" s="800"/>
      <c r="BQ1142" s="800"/>
      <c r="BR1142" s="800"/>
      <c r="BS1142" s="800"/>
    </row>
    <row r="1143" spans="53:71" s="235" customFormat="1" ht="15" customHeight="1" x14ac:dyDescent="0.2">
      <c r="BA1143" s="800"/>
      <c r="BB1143" s="268"/>
      <c r="BC1143" s="800"/>
      <c r="BD1143" s="800"/>
      <c r="BE1143" s="800"/>
      <c r="BF1143" s="800"/>
      <c r="BG1143" s="800"/>
      <c r="BH1143" s="800"/>
      <c r="BI1143" s="800"/>
      <c r="BJ1143" s="800"/>
      <c r="BK1143" s="800"/>
      <c r="BL1143" s="800"/>
      <c r="BM1143" s="800"/>
      <c r="BN1143" s="800"/>
      <c r="BO1143" s="800"/>
      <c r="BP1143" s="800"/>
      <c r="BQ1143" s="800"/>
      <c r="BR1143" s="800"/>
      <c r="BS1143" s="800"/>
    </row>
    <row r="1144" spans="53:71" s="235" customFormat="1" ht="15" customHeight="1" x14ac:dyDescent="0.2">
      <c r="BA1144" s="800"/>
      <c r="BB1144" s="268"/>
      <c r="BC1144" s="800"/>
      <c r="BD1144" s="800"/>
      <c r="BE1144" s="800"/>
      <c r="BF1144" s="800"/>
      <c r="BG1144" s="800"/>
      <c r="BH1144" s="800"/>
      <c r="BI1144" s="800"/>
      <c r="BJ1144" s="800"/>
      <c r="BK1144" s="800"/>
      <c r="BL1144" s="800"/>
      <c r="BM1144" s="800"/>
      <c r="BN1144" s="800"/>
      <c r="BO1144" s="800"/>
      <c r="BP1144" s="800"/>
      <c r="BQ1144" s="800"/>
      <c r="BR1144" s="800"/>
      <c r="BS1144" s="800"/>
    </row>
    <row r="1145" spans="53:71" s="235" customFormat="1" ht="15" customHeight="1" x14ac:dyDescent="0.2">
      <c r="BA1145" s="800"/>
      <c r="BB1145" s="268"/>
      <c r="BC1145" s="800"/>
      <c r="BD1145" s="800"/>
      <c r="BE1145" s="800"/>
      <c r="BF1145" s="800"/>
      <c r="BG1145" s="800"/>
      <c r="BH1145" s="800"/>
      <c r="BI1145" s="800"/>
      <c r="BJ1145" s="800"/>
      <c r="BK1145" s="800"/>
      <c r="BL1145" s="800"/>
      <c r="BM1145" s="800"/>
      <c r="BN1145" s="800"/>
      <c r="BO1145" s="800"/>
      <c r="BP1145" s="800"/>
      <c r="BQ1145" s="800"/>
      <c r="BR1145" s="800"/>
      <c r="BS1145" s="800"/>
    </row>
    <row r="1146" spans="53:71" s="235" customFormat="1" ht="15" customHeight="1" x14ac:dyDescent="0.2">
      <c r="BA1146" s="800"/>
      <c r="BB1146" s="268"/>
      <c r="BC1146" s="800"/>
      <c r="BD1146" s="800"/>
      <c r="BE1146" s="800"/>
      <c r="BF1146" s="800"/>
      <c r="BG1146" s="800"/>
      <c r="BH1146" s="800"/>
      <c r="BI1146" s="800"/>
      <c r="BJ1146" s="800"/>
      <c r="BK1146" s="800"/>
      <c r="BL1146" s="800"/>
      <c r="BM1146" s="800"/>
      <c r="BN1146" s="800"/>
      <c r="BO1146" s="800"/>
      <c r="BP1146" s="800"/>
      <c r="BQ1146" s="800"/>
      <c r="BR1146" s="800"/>
      <c r="BS1146" s="800"/>
    </row>
    <row r="1147" spans="53:71" s="235" customFormat="1" ht="15" customHeight="1" x14ac:dyDescent="0.2">
      <c r="BA1147" s="800"/>
      <c r="BB1147" s="268"/>
      <c r="BC1147" s="800"/>
      <c r="BD1147" s="800"/>
      <c r="BE1147" s="800"/>
      <c r="BF1147" s="800"/>
      <c r="BG1147" s="800"/>
      <c r="BH1147" s="800"/>
      <c r="BI1147" s="800"/>
      <c r="BJ1147" s="800"/>
      <c r="BK1147" s="800"/>
      <c r="BL1147" s="800"/>
      <c r="BM1147" s="800"/>
      <c r="BN1147" s="800"/>
      <c r="BO1147" s="800"/>
      <c r="BP1147" s="800"/>
      <c r="BQ1147" s="800"/>
      <c r="BR1147" s="800"/>
      <c r="BS1147" s="800"/>
    </row>
    <row r="1148" spans="53:71" s="235" customFormat="1" ht="15" customHeight="1" x14ac:dyDescent="0.2">
      <c r="BA1148" s="800"/>
      <c r="BB1148" s="268"/>
      <c r="BC1148" s="800"/>
      <c r="BD1148" s="800"/>
      <c r="BE1148" s="800"/>
      <c r="BF1148" s="800"/>
      <c r="BG1148" s="800"/>
      <c r="BH1148" s="800"/>
      <c r="BI1148" s="800"/>
      <c r="BJ1148" s="800"/>
      <c r="BK1148" s="800"/>
      <c r="BL1148" s="800"/>
      <c r="BM1148" s="800"/>
      <c r="BN1148" s="800"/>
      <c r="BO1148" s="800"/>
      <c r="BP1148" s="800"/>
      <c r="BQ1148" s="800"/>
      <c r="BR1148" s="800"/>
      <c r="BS1148" s="800"/>
    </row>
    <row r="1149" spans="53:71" s="235" customFormat="1" ht="15" customHeight="1" x14ac:dyDescent="0.2">
      <c r="BA1149" s="800"/>
      <c r="BB1149" s="268"/>
      <c r="BC1149" s="800"/>
      <c r="BD1149" s="800"/>
      <c r="BE1149" s="800"/>
      <c r="BF1149" s="800"/>
      <c r="BG1149" s="800"/>
      <c r="BH1149" s="800"/>
      <c r="BI1149" s="800"/>
      <c r="BJ1149" s="800"/>
      <c r="BK1149" s="800"/>
      <c r="BL1149" s="800"/>
      <c r="BM1149" s="800"/>
      <c r="BN1149" s="800"/>
      <c r="BO1149" s="800"/>
      <c r="BP1149" s="800"/>
      <c r="BQ1149" s="800"/>
      <c r="BR1149" s="800"/>
      <c r="BS1149" s="800"/>
    </row>
    <row r="1150" spans="53:71" s="235" customFormat="1" ht="15" customHeight="1" x14ac:dyDescent="0.2">
      <c r="BA1150" s="800"/>
      <c r="BB1150" s="268"/>
      <c r="BC1150" s="800"/>
      <c r="BD1150" s="800"/>
      <c r="BE1150" s="800"/>
      <c r="BF1150" s="800"/>
      <c r="BG1150" s="800"/>
      <c r="BH1150" s="800"/>
      <c r="BI1150" s="800"/>
      <c r="BJ1150" s="800"/>
      <c r="BK1150" s="800"/>
      <c r="BL1150" s="800"/>
      <c r="BM1150" s="800"/>
      <c r="BN1150" s="800"/>
      <c r="BO1150" s="800"/>
      <c r="BP1150" s="800"/>
      <c r="BQ1150" s="800"/>
      <c r="BR1150" s="800"/>
      <c r="BS1150" s="800"/>
    </row>
    <row r="1151" spans="53:71" s="235" customFormat="1" ht="15" customHeight="1" x14ac:dyDescent="0.2">
      <c r="BA1151" s="800"/>
      <c r="BB1151" s="268"/>
      <c r="BC1151" s="800"/>
      <c r="BD1151" s="800"/>
      <c r="BE1151" s="800"/>
      <c r="BF1151" s="800"/>
      <c r="BG1151" s="800"/>
      <c r="BH1151" s="800"/>
      <c r="BI1151" s="800"/>
      <c r="BJ1151" s="800"/>
      <c r="BK1151" s="800"/>
      <c r="BL1151" s="800"/>
      <c r="BM1151" s="800"/>
      <c r="BN1151" s="800"/>
      <c r="BO1151" s="800"/>
      <c r="BP1151" s="800"/>
      <c r="BQ1151" s="800"/>
      <c r="BR1151" s="800"/>
      <c r="BS1151" s="800"/>
    </row>
    <row r="1152" spans="53:71" s="235" customFormat="1" ht="15" customHeight="1" x14ac:dyDescent="0.2">
      <c r="BA1152" s="800"/>
      <c r="BB1152" s="268"/>
      <c r="BC1152" s="800"/>
      <c r="BD1152" s="800"/>
      <c r="BE1152" s="800"/>
      <c r="BF1152" s="800"/>
      <c r="BG1152" s="800"/>
      <c r="BH1152" s="800"/>
      <c r="BI1152" s="800"/>
      <c r="BJ1152" s="800"/>
      <c r="BK1152" s="800"/>
      <c r="BL1152" s="800"/>
      <c r="BM1152" s="800"/>
      <c r="BN1152" s="800"/>
      <c r="BO1152" s="800"/>
      <c r="BP1152" s="800"/>
      <c r="BQ1152" s="800"/>
      <c r="BR1152" s="800"/>
      <c r="BS1152" s="800"/>
    </row>
    <row r="1153" spans="53:71" s="235" customFormat="1" ht="15" customHeight="1" x14ac:dyDescent="0.2">
      <c r="BA1153" s="800"/>
      <c r="BB1153" s="268"/>
      <c r="BC1153" s="800"/>
      <c r="BD1153" s="800"/>
      <c r="BE1153" s="800"/>
      <c r="BF1153" s="800"/>
      <c r="BG1153" s="800"/>
      <c r="BH1153" s="800"/>
      <c r="BI1153" s="800"/>
      <c r="BJ1153" s="800"/>
      <c r="BK1153" s="800"/>
      <c r="BL1153" s="800"/>
      <c r="BM1153" s="800"/>
      <c r="BN1153" s="800"/>
      <c r="BO1153" s="800"/>
      <c r="BP1153" s="800"/>
      <c r="BQ1153" s="800"/>
      <c r="BR1153" s="800"/>
      <c r="BS1153" s="800"/>
    </row>
    <row r="1154" spans="53:71" s="235" customFormat="1" ht="15" customHeight="1" x14ac:dyDescent="0.2">
      <c r="BA1154" s="800"/>
      <c r="BB1154" s="268"/>
      <c r="BC1154" s="800"/>
      <c r="BD1154" s="800"/>
      <c r="BE1154" s="800"/>
      <c r="BF1154" s="800"/>
      <c r="BG1154" s="800"/>
      <c r="BH1154" s="800"/>
      <c r="BI1154" s="800"/>
      <c r="BJ1154" s="800"/>
      <c r="BK1154" s="800"/>
      <c r="BL1154" s="800"/>
      <c r="BM1154" s="800"/>
      <c r="BN1154" s="800"/>
      <c r="BO1154" s="800"/>
      <c r="BP1154" s="800"/>
      <c r="BQ1154" s="800"/>
      <c r="BR1154" s="800"/>
      <c r="BS1154" s="800"/>
    </row>
    <row r="1155" spans="53:71" s="235" customFormat="1" ht="15" customHeight="1" x14ac:dyDescent="0.2">
      <c r="BA1155" s="800"/>
      <c r="BB1155" s="268"/>
      <c r="BC1155" s="800"/>
      <c r="BD1155" s="800"/>
      <c r="BE1155" s="800"/>
      <c r="BF1155" s="800"/>
      <c r="BG1155" s="800"/>
      <c r="BH1155" s="800"/>
      <c r="BI1155" s="800"/>
      <c r="BJ1155" s="800"/>
      <c r="BK1155" s="800"/>
      <c r="BL1155" s="800"/>
      <c r="BM1155" s="800"/>
      <c r="BN1155" s="800"/>
      <c r="BO1155" s="800"/>
      <c r="BP1155" s="800"/>
      <c r="BQ1155" s="800"/>
      <c r="BR1155" s="800"/>
      <c r="BS1155" s="800"/>
    </row>
    <row r="1156" spans="53:71" s="235" customFormat="1" ht="15" customHeight="1" x14ac:dyDescent="0.2">
      <c r="BA1156" s="800"/>
      <c r="BB1156" s="268"/>
      <c r="BC1156" s="800"/>
      <c r="BD1156" s="800"/>
      <c r="BE1156" s="800"/>
      <c r="BF1156" s="800"/>
      <c r="BG1156" s="800"/>
      <c r="BH1156" s="800"/>
      <c r="BI1156" s="800"/>
      <c r="BJ1156" s="800"/>
      <c r="BK1156" s="800"/>
      <c r="BL1156" s="800"/>
      <c r="BM1156" s="800"/>
      <c r="BN1156" s="800"/>
      <c r="BO1156" s="800"/>
      <c r="BP1156" s="800"/>
      <c r="BQ1156" s="800"/>
      <c r="BR1156" s="800"/>
      <c r="BS1156" s="800"/>
    </row>
    <row r="1157" spans="53:71" s="235" customFormat="1" ht="15" customHeight="1" x14ac:dyDescent="0.2">
      <c r="BA1157" s="800"/>
      <c r="BB1157" s="268"/>
      <c r="BC1157" s="800"/>
      <c r="BD1157" s="800"/>
      <c r="BE1157" s="800"/>
      <c r="BF1157" s="800"/>
      <c r="BG1157" s="800"/>
      <c r="BH1157" s="800"/>
      <c r="BI1157" s="800"/>
      <c r="BJ1157" s="800"/>
      <c r="BK1157" s="800"/>
      <c r="BL1157" s="800"/>
      <c r="BM1157" s="800"/>
      <c r="BN1157" s="800"/>
      <c r="BO1157" s="800"/>
      <c r="BP1157" s="800"/>
      <c r="BQ1157" s="800"/>
      <c r="BR1157" s="800"/>
      <c r="BS1157" s="800"/>
    </row>
    <row r="1158" spans="53:71" s="235" customFormat="1" ht="15" customHeight="1" x14ac:dyDescent="0.2">
      <c r="BA1158" s="800"/>
      <c r="BB1158" s="268"/>
      <c r="BC1158" s="800"/>
      <c r="BD1158" s="800"/>
      <c r="BE1158" s="800"/>
      <c r="BF1158" s="800"/>
      <c r="BG1158" s="800"/>
      <c r="BH1158" s="800"/>
      <c r="BI1158" s="800"/>
      <c r="BJ1158" s="800"/>
      <c r="BK1158" s="800"/>
      <c r="BL1158" s="800"/>
      <c r="BM1158" s="800"/>
      <c r="BN1158" s="800"/>
      <c r="BO1158" s="800"/>
      <c r="BP1158" s="800"/>
      <c r="BQ1158" s="800"/>
      <c r="BR1158" s="800"/>
      <c r="BS1158" s="800"/>
    </row>
    <row r="1159" spans="53:71" s="235" customFormat="1" ht="15" customHeight="1" x14ac:dyDescent="0.2">
      <c r="BA1159" s="800"/>
      <c r="BB1159" s="268"/>
      <c r="BC1159" s="800"/>
      <c r="BD1159" s="800"/>
      <c r="BE1159" s="800"/>
      <c r="BF1159" s="800"/>
      <c r="BG1159" s="800"/>
      <c r="BH1159" s="800"/>
      <c r="BI1159" s="800"/>
      <c r="BJ1159" s="800"/>
      <c r="BK1159" s="800"/>
      <c r="BL1159" s="800"/>
      <c r="BM1159" s="800"/>
      <c r="BN1159" s="800"/>
      <c r="BO1159" s="800"/>
      <c r="BP1159" s="800"/>
      <c r="BQ1159" s="800"/>
      <c r="BR1159" s="800"/>
      <c r="BS1159" s="800"/>
    </row>
    <row r="1160" spans="53:71" s="235" customFormat="1" ht="15" customHeight="1" x14ac:dyDescent="0.2">
      <c r="BA1160" s="800"/>
      <c r="BB1160" s="268"/>
      <c r="BC1160" s="800"/>
      <c r="BD1160" s="800"/>
      <c r="BE1160" s="800"/>
      <c r="BF1160" s="800"/>
      <c r="BG1160" s="800"/>
      <c r="BH1160" s="800"/>
      <c r="BI1160" s="800"/>
      <c r="BJ1160" s="800"/>
      <c r="BK1160" s="800"/>
      <c r="BL1160" s="800"/>
      <c r="BM1160" s="800"/>
      <c r="BN1160" s="800"/>
      <c r="BO1160" s="800"/>
      <c r="BP1160" s="800"/>
      <c r="BQ1160" s="800"/>
      <c r="BR1160" s="800"/>
      <c r="BS1160" s="800"/>
    </row>
    <row r="1161" spans="53:71" s="235" customFormat="1" ht="15" customHeight="1" x14ac:dyDescent="0.2">
      <c r="BA1161" s="800"/>
      <c r="BB1161" s="268"/>
      <c r="BC1161" s="800"/>
      <c r="BD1161" s="800"/>
      <c r="BE1161" s="800"/>
      <c r="BF1161" s="800"/>
      <c r="BG1161" s="800"/>
      <c r="BH1161" s="800"/>
      <c r="BI1161" s="800"/>
      <c r="BJ1161" s="800"/>
      <c r="BK1161" s="800"/>
      <c r="BL1161" s="800"/>
      <c r="BM1161" s="800"/>
      <c r="BN1161" s="800"/>
      <c r="BO1161" s="800"/>
      <c r="BP1161" s="800"/>
      <c r="BQ1161" s="800"/>
      <c r="BR1161" s="800"/>
      <c r="BS1161" s="800"/>
    </row>
    <row r="1162" spans="53:71" s="235" customFormat="1" ht="15" customHeight="1" x14ac:dyDescent="0.2">
      <c r="BA1162" s="800"/>
      <c r="BB1162" s="268"/>
      <c r="BC1162" s="800"/>
      <c r="BD1162" s="800"/>
      <c r="BE1162" s="800"/>
      <c r="BF1162" s="800"/>
      <c r="BG1162" s="800"/>
      <c r="BH1162" s="800"/>
      <c r="BI1162" s="800"/>
      <c r="BJ1162" s="800"/>
      <c r="BK1162" s="800"/>
      <c r="BL1162" s="800"/>
      <c r="BM1162" s="800"/>
      <c r="BN1162" s="800"/>
      <c r="BO1162" s="800"/>
      <c r="BP1162" s="800"/>
      <c r="BQ1162" s="800"/>
      <c r="BR1162" s="800"/>
      <c r="BS1162" s="800"/>
    </row>
    <row r="1163" spans="53:71" s="235" customFormat="1" ht="15" customHeight="1" x14ac:dyDescent="0.2">
      <c r="BA1163" s="800"/>
      <c r="BB1163" s="268"/>
      <c r="BC1163" s="800"/>
      <c r="BD1163" s="800"/>
      <c r="BE1163" s="800"/>
      <c r="BF1163" s="800"/>
      <c r="BG1163" s="800"/>
      <c r="BH1163" s="800"/>
      <c r="BI1163" s="800"/>
      <c r="BJ1163" s="800"/>
      <c r="BK1163" s="800"/>
      <c r="BL1163" s="800"/>
      <c r="BM1163" s="800"/>
      <c r="BN1163" s="800"/>
      <c r="BO1163" s="800"/>
      <c r="BP1163" s="800"/>
      <c r="BQ1163" s="800"/>
      <c r="BR1163" s="800"/>
      <c r="BS1163" s="800"/>
    </row>
    <row r="1164" spans="53:71" s="235" customFormat="1" ht="15" customHeight="1" x14ac:dyDescent="0.2">
      <c r="BA1164" s="800"/>
      <c r="BB1164" s="268"/>
      <c r="BC1164" s="800"/>
      <c r="BD1164" s="800"/>
      <c r="BE1164" s="800"/>
      <c r="BF1164" s="800"/>
      <c r="BG1164" s="800"/>
      <c r="BH1164" s="800"/>
      <c r="BI1164" s="800"/>
      <c r="BJ1164" s="800"/>
      <c r="BK1164" s="800"/>
      <c r="BL1164" s="800"/>
      <c r="BM1164" s="800"/>
      <c r="BN1164" s="800"/>
      <c r="BO1164" s="800"/>
      <c r="BP1164" s="800"/>
      <c r="BQ1164" s="800"/>
      <c r="BR1164" s="800"/>
      <c r="BS1164" s="800"/>
    </row>
    <row r="1165" spans="53:71" s="235" customFormat="1" ht="15" customHeight="1" x14ac:dyDescent="0.2">
      <c r="BA1165" s="800"/>
      <c r="BB1165" s="268"/>
      <c r="BC1165" s="800"/>
      <c r="BD1165" s="800"/>
      <c r="BE1165" s="800"/>
      <c r="BF1165" s="800"/>
      <c r="BG1165" s="800"/>
      <c r="BH1165" s="800"/>
      <c r="BI1165" s="800"/>
      <c r="BJ1165" s="800"/>
      <c r="BK1165" s="800"/>
      <c r="BL1165" s="800"/>
      <c r="BM1165" s="800"/>
      <c r="BN1165" s="800"/>
      <c r="BO1165" s="800"/>
      <c r="BP1165" s="800"/>
      <c r="BQ1165" s="800"/>
      <c r="BR1165" s="800"/>
      <c r="BS1165" s="800"/>
    </row>
    <row r="1166" spans="53:71" s="235" customFormat="1" ht="15" customHeight="1" x14ac:dyDescent="0.2">
      <c r="BA1166" s="800"/>
      <c r="BB1166" s="268"/>
      <c r="BC1166" s="800"/>
      <c r="BD1166" s="800"/>
      <c r="BE1166" s="800"/>
      <c r="BF1166" s="800"/>
      <c r="BG1166" s="800"/>
      <c r="BH1166" s="800"/>
      <c r="BI1166" s="800"/>
      <c r="BJ1166" s="800"/>
      <c r="BK1166" s="800"/>
      <c r="BL1166" s="800"/>
      <c r="BM1166" s="800"/>
      <c r="BN1166" s="800"/>
      <c r="BO1166" s="800"/>
      <c r="BP1166" s="800"/>
      <c r="BQ1166" s="800"/>
      <c r="BR1166" s="800"/>
      <c r="BS1166" s="800"/>
    </row>
    <row r="1167" spans="53:71" s="235" customFormat="1" ht="15" customHeight="1" x14ac:dyDescent="0.2">
      <c r="BA1167" s="800"/>
      <c r="BB1167" s="268"/>
      <c r="BC1167" s="800"/>
      <c r="BD1167" s="800"/>
      <c r="BE1167" s="800"/>
      <c r="BF1167" s="800"/>
      <c r="BG1167" s="800"/>
      <c r="BH1167" s="800"/>
      <c r="BI1167" s="800"/>
      <c r="BJ1167" s="800"/>
      <c r="BK1167" s="800"/>
      <c r="BL1167" s="800"/>
      <c r="BM1167" s="800"/>
      <c r="BN1167" s="800"/>
      <c r="BO1167" s="800"/>
      <c r="BP1167" s="800"/>
      <c r="BQ1167" s="800"/>
      <c r="BR1167" s="800"/>
      <c r="BS1167" s="800"/>
    </row>
    <row r="1168" spans="53:71" s="235" customFormat="1" ht="15" customHeight="1" x14ac:dyDescent="0.2">
      <c r="BA1168" s="800"/>
      <c r="BB1168" s="268"/>
      <c r="BC1168" s="800"/>
      <c r="BD1168" s="800"/>
      <c r="BE1168" s="800"/>
      <c r="BF1168" s="800"/>
      <c r="BG1168" s="800"/>
      <c r="BH1168" s="800"/>
      <c r="BI1168" s="800"/>
      <c r="BJ1168" s="800"/>
      <c r="BK1168" s="800"/>
      <c r="BL1168" s="800"/>
      <c r="BM1168" s="800"/>
      <c r="BN1168" s="800"/>
      <c r="BO1168" s="800"/>
      <c r="BP1168" s="800"/>
      <c r="BQ1168" s="800"/>
      <c r="BR1168" s="800"/>
      <c r="BS1168" s="800"/>
    </row>
    <row r="1169" spans="1:71" s="235" customFormat="1" ht="15" customHeight="1" x14ac:dyDescent="0.2">
      <c r="BA1169" s="800"/>
      <c r="BB1169" s="268"/>
      <c r="BC1169" s="800"/>
      <c r="BD1169" s="800"/>
      <c r="BE1169" s="800"/>
      <c r="BF1169" s="800"/>
      <c r="BG1169" s="800"/>
      <c r="BH1169" s="800"/>
      <c r="BI1169" s="800"/>
      <c r="BJ1169" s="800"/>
      <c r="BK1169" s="800"/>
      <c r="BL1169" s="800"/>
      <c r="BM1169" s="800"/>
      <c r="BN1169" s="800"/>
      <c r="BO1169" s="800"/>
      <c r="BP1169" s="800"/>
      <c r="BQ1169" s="800"/>
      <c r="BR1169" s="800"/>
      <c r="BS1169" s="800"/>
    </row>
    <row r="1170" spans="1:71" s="235" customFormat="1" ht="15" customHeight="1" x14ac:dyDescent="0.2">
      <c r="A1170" s="450"/>
      <c r="B1170" s="958"/>
      <c r="C1170" s="959"/>
      <c r="D1170" s="959"/>
      <c r="E1170" s="959"/>
      <c r="F1170" s="959"/>
      <c r="G1170" s="959"/>
      <c r="H1170" s="959"/>
      <c r="I1170" s="959"/>
      <c r="J1170" s="959"/>
      <c r="K1170" s="959"/>
      <c r="L1170" s="959"/>
      <c r="M1170" s="959"/>
      <c r="N1170" s="959"/>
      <c r="O1170" s="959"/>
      <c r="P1170" s="959"/>
      <c r="Q1170" s="959"/>
      <c r="R1170" s="959"/>
      <c r="S1170" s="959"/>
      <c r="BA1170" s="800"/>
      <c r="BB1170" s="268"/>
      <c r="BC1170" s="800"/>
      <c r="BD1170" s="800"/>
      <c r="BE1170" s="800"/>
      <c r="BF1170" s="800"/>
      <c r="BG1170" s="800"/>
      <c r="BH1170" s="800"/>
      <c r="BI1170" s="800"/>
      <c r="BJ1170" s="800"/>
      <c r="BK1170" s="800"/>
      <c r="BL1170" s="800"/>
      <c r="BM1170" s="800"/>
      <c r="BN1170" s="800"/>
      <c r="BO1170" s="800"/>
      <c r="BP1170" s="800"/>
      <c r="BQ1170" s="800"/>
      <c r="BR1170" s="800"/>
      <c r="BS1170" s="800"/>
    </row>
    <row r="1171" spans="1:71" s="235" customFormat="1" ht="15" customHeight="1" x14ac:dyDescent="0.2">
      <c r="A1171" s="450"/>
      <c r="B1171" s="958"/>
      <c r="C1171" s="959"/>
      <c r="D1171" s="959"/>
      <c r="E1171" s="959"/>
      <c r="F1171" s="959"/>
      <c r="G1171" s="959"/>
      <c r="H1171" s="959"/>
      <c r="I1171" s="959"/>
      <c r="J1171" s="959"/>
      <c r="K1171" s="959"/>
      <c r="L1171" s="959"/>
      <c r="M1171" s="959"/>
      <c r="N1171" s="959"/>
      <c r="O1171" s="959"/>
      <c r="P1171" s="959"/>
      <c r="Q1171" s="959"/>
      <c r="R1171" s="959"/>
      <c r="S1171" s="959"/>
      <c r="BA1171" s="800"/>
      <c r="BB1171" s="268"/>
      <c r="BC1171" s="800"/>
      <c r="BD1171" s="800"/>
      <c r="BE1171" s="800"/>
      <c r="BF1171" s="800"/>
      <c r="BG1171" s="800"/>
      <c r="BH1171" s="800"/>
      <c r="BI1171" s="800"/>
      <c r="BJ1171" s="800"/>
      <c r="BK1171" s="800"/>
      <c r="BL1171" s="800"/>
      <c r="BM1171" s="800"/>
      <c r="BN1171" s="800"/>
      <c r="BO1171" s="800"/>
      <c r="BP1171" s="800"/>
      <c r="BQ1171" s="800"/>
      <c r="BR1171" s="800"/>
      <c r="BS1171" s="800"/>
    </row>
    <row r="1172" spans="1:71" s="235" customFormat="1" ht="15" customHeight="1" x14ac:dyDescent="0.2">
      <c r="A1172" s="450"/>
      <c r="B1172" s="958"/>
      <c r="C1172" s="959"/>
      <c r="D1172" s="959"/>
      <c r="E1172" s="959"/>
      <c r="F1172" s="959"/>
      <c r="G1172" s="959"/>
      <c r="H1172" s="959"/>
      <c r="I1172" s="959"/>
      <c r="J1172" s="959"/>
      <c r="K1172" s="959"/>
      <c r="L1172" s="959"/>
      <c r="M1172" s="959"/>
      <c r="N1172" s="959"/>
      <c r="O1172" s="959"/>
      <c r="P1172" s="959"/>
      <c r="Q1172" s="959"/>
      <c r="R1172" s="959"/>
      <c r="S1172" s="959"/>
      <c r="BA1172" s="800"/>
      <c r="BB1172" s="268"/>
      <c r="BC1172" s="800"/>
      <c r="BD1172" s="800"/>
      <c r="BE1172" s="800"/>
      <c r="BF1172" s="800"/>
      <c r="BG1172" s="800"/>
      <c r="BH1172" s="800"/>
      <c r="BI1172" s="800"/>
      <c r="BJ1172" s="800"/>
      <c r="BK1172" s="800"/>
      <c r="BL1172" s="800"/>
      <c r="BM1172" s="800"/>
      <c r="BN1172" s="800"/>
      <c r="BO1172" s="800"/>
      <c r="BP1172" s="800"/>
      <c r="BQ1172" s="800"/>
      <c r="BR1172" s="800"/>
      <c r="BS1172" s="800"/>
    </row>
    <row r="1173" spans="1:71" s="235" customFormat="1" ht="15" customHeight="1" x14ac:dyDescent="0.2">
      <c r="A1173" s="450"/>
      <c r="B1173" s="958"/>
      <c r="C1173" s="959"/>
      <c r="D1173" s="959"/>
      <c r="E1173" s="959"/>
      <c r="F1173" s="959"/>
      <c r="G1173" s="959"/>
      <c r="H1173" s="959"/>
      <c r="I1173" s="959"/>
      <c r="J1173" s="959"/>
      <c r="K1173" s="959"/>
      <c r="L1173" s="959"/>
      <c r="M1173" s="959"/>
      <c r="N1173" s="959"/>
      <c r="O1173" s="959"/>
      <c r="P1173" s="959"/>
      <c r="Q1173" s="959"/>
      <c r="R1173" s="959"/>
      <c r="S1173" s="959"/>
      <c r="BA1173" s="800"/>
      <c r="BB1173" s="268"/>
      <c r="BC1173" s="800"/>
      <c r="BD1173" s="800"/>
      <c r="BE1173" s="800"/>
      <c r="BF1173" s="800"/>
      <c r="BG1173" s="800"/>
      <c r="BH1173" s="800"/>
      <c r="BI1173" s="800"/>
      <c r="BJ1173" s="800"/>
      <c r="BK1173" s="800"/>
      <c r="BL1173" s="800"/>
      <c r="BM1173" s="800"/>
      <c r="BN1173" s="800"/>
      <c r="BO1173" s="800"/>
      <c r="BP1173" s="800"/>
      <c r="BQ1173" s="800"/>
      <c r="BR1173" s="800"/>
      <c r="BS1173" s="800"/>
    </row>
    <row r="1174" spans="1:71" s="235" customFormat="1" ht="15" customHeight="1" x14ac:dyDescent="0.2">
      <c r="A1174" s="450"/>
      <c r="B1174" s="958"/>
      <c r="C1174" s="959"/>
      <c r="D1174" s="959"/>
      <c r="E1174" s="959"/>
      <c r="F1174" s="959"/>
      <c r="G1174" s="959"/>
      <c r="H1174" s="959"/>
      <c r="I1174" s="959"/>
      <c r="J1174" s="959"/>
      <c r="K1174" s="959"/>
      <c r="L1174" s="959"/>
      <c r="M1174" s="959"/>
      <c r="N1174" s="959"/>
      <c r="O1174" s="959"/>
      <c r="P1174" s="959"/>
      <c r="Q1174" s="959"/>
      <c r="R1174" s="959"/>
      <c r="S1174" s="959"/>
      <c r="BA1174" s="800"/>
      <c r="BB1174" s="268"/>
      <c r="BC1174" s="800"/>
      <c r="BD1174" s="800"/>
      <c r="BE1174" s="800"/>
      <c r="BF1174" s="800"/>
      <c r="BG1174" s="800"/>
      <c r="BH1174" s="800"/>
      <c r="BI1174" s="800"/>
      <c r="BJ1174" s="800"/>
      <c r="BK1174" s="800"/>
      <c r="BL1174" s="800"/>
      <c r="BM1174" s="800"/>
      <c r="BN1174" s="800"/>
      <c r="BO1174" s="800"/>
      <c r="BP1174" s="800"/>
      <c r="BQ1174" s="800"/>
      <c r="BR1174" s="800"/>
      <c r="BS1174" s="800"/>
    </row>
    <row r="1175" spans="1:71" s="235" customFormat="1" ht="15" customHeight="1" x14ac:dyDescent="0.2">
      <c r="A1175" s="450"/>
      <c r="B1175" s="958"/>
      <c r="C1175" s="959"/>
      <c r="D1175" s="959"/>
      <c r="E1175" s="959"/>
      <c r="F1175" s="959"/>
      <c r="G1175" s="959"/>
      <c r="H1175" s="959"/>
      <c r="I1175" s="959"/>
      <c r="J1175" s="959"/>
      <c r="K1175" s="959"/>
      <c r="L1175" s="959"/>
      <c r="M1175" s="959"/>
      <c r="N1175" s="959"/>
      <c r="O1175" s="959"/>
      <c r="P1175" s="959"/>
      <c r="Q1175" s="959"/>
      <c r="R1175" s="959"/>
      <c r="S1175" s="959"/>
      <c r="BA1175" s="800"/>
      <c r="BB1175" s="268"/>
      <c r="BC1175" s="800"/>
      <c r="BD1175" s="800"/>
      <c r="BE1175" s="800"/>
      <c r="BF1175" s="800"/>
      <c r="BG1175" s="800"/>
      <c r="BH1175" s="800"/>
      <c r="BI1175" s="800"/>
      <c r="BJ1175" s="800"/>
      <c r="BK1175" s="800"/>
      <c r="BL1175" s="800"/>
      <c r="BM1175" s="800"/>
      <c r="BN1175" s="800"/>
      <c r="BO1175" s="800"/>
      <c r="BP1175" s="800"/>
      <c r="BQ1175" s="800"/>
      <c r="BR1175" s="800"/>
      <c r="BS1175" s="800"/>
    </row>
    <row r="1176" spans="1:71" s="235" customFormat="1" ht="15" customHeight="1" x14ac:dyDescent="0.2">
      <c r="A1176" s="960"/>
      <c r="B1176" s="450"/>
      <c r="C1176" s="961"/>
      <c r="D1176" s="962"/>
      <c r="E1176" s="962"/>
      <c r="F1176" s="962"/>
      <c r="G1176" s="962"/>
      <c r="H1176" s="961"/>
      <c r="I1176" s="962"/>
      <c r="J1176" s="962"/>
      <c r="K1176" s="962"/>
      <c r="L1176" s="962"/>
      <c r="M1176" s="961"/>
      <c r="N1176" s="962"/>
      <c r="O1176" s="962"/>
      <c r="P1176" s="962"/>
      <c r="Q1176" s="962"/>
      <c r="R1176" s="961"/>
      <c r="S1176" s="962"/>
      <c r="BA1176" s="800"/>
      <c r="BB1176" s="268"/>
      <c r="BC1176" s="800"/>
      <c r="BD1176" s="800"/>
      <c r="BE1176" s="800"/>
      <c r="BF1176" s="800"/>
      <c r="BG1176" s="800"/>
      <c r="BH1176" s="800"/>
      <c r="BI1176" s="800"/>
      <c r="BJ1176" s="800"/>
      <c r="BK1176" s="800"/>
      <c r="BL1176" s="800"/>
      <c r="BM1176" s="800"/>
      <c r="BN1176" s="800"/>
      <c r="BO1176" s="800"/>
      <c r="BP1176" s="800"/>
      <c r="BQ1176" s="800"/>
      <c r="BR1176" s="800"/>
      <c r="BS1176" s="800"/>
    </row>
    <row r="1177" spans="1:71" s="235" customFormat="1" ht="15" customHeight="1" x14ac:dyDescent="0.2">
      <c r="A1177" s="962"/>
      <c r="B1177" s="962"/>
      <c r="C1177" s="961"/>
      <c r="D1177" s="961"/>
      <c r="E1177" s="961"/>
      <c r="F1177" s="961"/>
      <c r="G1177" s="961"/>
      <c r="H1177" s="961"/>
      <c r="I1177" s="961"/>
      <c r="J1177" s="961"/>
      <c r="K1177" s="961"/>
      <c r="L1177" s="961"/>
      <c r="M1177" s="961"/>
      <c r="N1177" s="961"/>
      <c r="O1177" s="961"/>
      <c r="P1177" s="961"/>
      <c r="Q1177" s="961"/>
      <c r="R1177" s="961"/>
      <c r="S1177" s="961"/>
      <c r="BA1177" s="800"/>
      <c r="BB1177" s="268"/>
      <c r="BC1177" s="800"/>
      <c r="BD1177" s="800"/>
      <c r="BE1177" s="800"/>
      <c r="BF1177" s="800"/>
      <c r="BG1177" s="800"/>
      <c r="BH1177" s="800"/>
      <c r="BI1177" s="800"/>
      <c r="BJ1177" s="800"/>
      <c r="BK1177" s="800"/>
      <c r="BL1177" s="800"/>
      <c r="BM1177" s="800"/>
      <c r="BN1177" s="800"/>
      <c r="BO1177" s="800"/>
      <c r="BP1177" s="800"/>
      <c r="BQ1177" s="800"/>
      <c r="BR1177" s="800"/>
      <c r="BS1177" s="800"/>
    </row>
    <row r="1178" spans="1:71" s="235" customFormat="1" ht="15" customHeight="1" x14ac:dyDescent="0.2">
      <c r="BA1178" s="800"/>
      <c r="BB1178" s="268"/>
      <c r="BC1178" s="800"/>
      <c r="BD1178" s="800"/>
      <c r="BE1178" s="800"/>
      <c r="BF1178" s="800"/>
      <c r="BG1178" s="800"/>
      <c r="BH1178" s="800"/>
      <c r="BI1178" s="800"/>
      <c r="BJ1178" s="800"/>
      <c r="BK1178" s="800"/>
      <c r="BL1178" s="800"/>
      <c r="BM1178" s="800"/>
      <c r="BN1178" s="800"/>
      <c r="BO1178" s="800"/>
      <c r="BP1178" s="800"/>
      <c r="BQ1178" s="800"/>
      <c r="BR1178" s="800"/>
      <c r="BS1178" s="800"/>
    </row>
    <row r="1179" spans="1:71" s="235" customFormat="1" ht="15" customHeight="1" x14ac:dyDescent="0.2">
      <c r="BA1179" s="800"/>
      <c r="BB1179" s="268"/>
      <c r="BC1179" s="800"/>
      <c r="BD1179" s="800"/>
      <c r="BE1179" s="800"/>
      <c r="BF1179" s="800"/>
      <c r="BG1179" s="800"/>
      <c r="BH1179" s="800"/>
      <c r="BI1179" s="800"/>
      <c r="BJ1179" s="800"/>
      <c r="BK1179" s="800"/>
      <c r="BL1179" s="800"/>
      <c r="BM1179" s="800"/>
      <c r="BN1179" s="800"/>
      <c r="BO1179" s="800"/>
      <c r="BP1179" s="800"/>
      <c r="BQ1179" s="800"/>
      <c r="BR1179" s="800"/>
      <c r="BS1179" s="800"/>
    </row>
    <row r="1180" spans="1:71" s="235" customFormat="1" ht="15" customHeight="1" x14ac:dyDescent="0.2">
      <c r="BA1180" s="800"/>
      <c r="BB1180" s="268"/>
      <c r="BC1180" s="800"/>
      <c r="BD1180" s="800"/>
      <c r="BE1180" s="800"/>
      <c r="BF1180" s="800"/>
      <c r="BG1180" s="800"/>
      <c r="BH1180" s="800"/>
      <c r="BI1180" s="800"/>
      <c r="BJ1180" s="800"/>
      <c r="BK1180" s="800"/>
      <c r="BL1180" s="800"/>
      <c r="BM1180" s="800"/>
      <c r="BN1180" s="800"/>
      <c r="BO1180" s="800"/>
      <c r="BP1180" s="800"/>
      <c r="BQ1180" s="800"/>
      <c r="BR1180" s="800"/>
      <c r="BS1180" s="800"/>
    </row>
    <row r="1181" spans="1:71" s="235" customFormat="1" ht="15" customHeight="1" x14ac:dyDescent="0.2">
      <c r="BA1181" s="800"/>
      <c r="BB1181" s="268"/>
      <c r="BC1181" s="800"/>
      <c r="BD1181" s="800"/>
      <c r="BE1181" s="800"/>
      <c r="BF1181" s="800"/>
      <c r="BG1181" s="800"/>
      <c r="BH1181" s="800"/>
      <c r="BI1181" s="800"/>
      <c r="BJ1181" s="800"/>
      <c r="BK1181" s="800"/>
      <c r="BL1181" s="800"/>
      <c r="BM1181" s="800"/>
      <c r="BN1181" s="800"/>
      <c r="BO1181" s="800"/>
      <c r="BP1181" s="800"/>
      <c r="BQ1181" s="800"/>
      <c r="BR1181" s="800"/>
      <c r="BS1181" s="800"/>
    </row>
    <row r="1182" spans="1:71" s="235" customFormat="1" ht="15" customHeight="1" x14ac:dyDescent="0.2">
      <c r="BA1182" s="800"/>
      <c r="BB1182" s="268"/>
      <c r="BC1182" s="800"/>
      <c r="BD1182" s="800"/>
      <c r="BE1182" s="800"/>
      <c r="BF1182" s="800"/>
      <c r="BG1182" s="800"/>
      <c r="BH1182" s="800"/>
      <c r="BI1182" s="800"/>
      <c r="BJ1182" s="800"/>
      <c r="BK1182" s="800"/>
      <c r="BL1182" s="800"/>
      <c r="BM1182" s="800"/>
      <c r="BN1182" s="800"/>
      <c r="BO1182" s="800"/>
      <c r="BP1182" s="800"/>
      <c r="BQ1182" s="800"/>
      <c r="BR1182" s="800"/>
      <c r="BS1182" s="800"/>
    </row>
    <row r="1183" spans="1:71" s="235" customFormat="1" ht="15" customHeight="1" x14ac:dyDescent="0.2">
      <c r="BA1183" s="800"/>
      <c r="BB1183" s="268"/>
      <c r="BC1183" s="800"/>
      <c r="BD1183" s="800"/>
      <c r="BE1183" s="800"/>
      <c r="BF1183" s="800"/>
      <c r="BG1183" s="800"/>
      <c r="BH1183" s="800"/>
      <c r="BI1183" s="800"/>
      <c r="BJ1183" s="800"/>
      <c r="BK1183" s="800"/>
      <c r="BL1183" s="800"/>
      <c r="BM1183" s="800"/>
      <c r="BN1183" s="800"/>
      <c r="BO1183" s="800"/>
      <c r="BP1183" s="800"/>
      <c r="BQ1183" s="800"/>
      <c r="BR1183" s="800"/>
      <c r="BS1183" s="800"/>
    </row>
    <row r="1184" spans="1:71" s="235" customFormat="1" ht="15" customHeight="1" x14ac:dyDescent="0.2">
      <c r="BA1184" s="800"/>
      <c r="BB1184" s="268"/>
      <c r="BC1184" s="800"/>
      <c r="BD1184" s="800"/>
      <c r="BE1184" s="800"/>
      <c r="BF1184" s="800"/>
      <c r="BG1184" s="800"/>
      <c r="BH1184" s="800"/>
      <c r="BI1184" s="800"/>
      <c r="BJ1184" s="800"/>
      <c r="BK1184" s="800"/>
      <c r="BL1184" s="800"/>
      <c r="BM1184" s="800"/>
      <c r="BN1184" s="800"/>
      <c r="BO1184" s="800"/>
      <c r="BP1184" s="800"/>
      <c r="BQ1184" s="800"/>
      <c r="BR1184" s="800"/>
      <c r="BS1184" s="800"/>
    </row>
    <row r="1185" spans="53:71" s="235" customFormat="1" ht="15" customHeight="1" x14ac:dyDescent="0.2">
      <c r="BA1185" s="800"/>
      <c r="BB1185" s="268"/>
      <c r="BC1185" s="800"/>
      <c r="BD1185" s="800"/>
      <c r="BE1185" s="800"/>
      <c r="BF1185" s="800"/>
      <c r="BG1185" s="800"/>
      <c r="BH1185" s="800"/>
      <c r="BI1185" s="800"/>
      <c r="BJ1185" s="800"/>
      <c r="BK1185" s="800"/>
      <c r="BL1185" s="800"/>
      <c r="BM1185" s="800"/>
      <c r="BN1185" s="800"/>
      <c r="BO1185" s="800"/>
      <c r="BP1185" s="800"/>
      <c r="BQ1185" s="800"/>
      <c r="BR1185" s="800"/>
      <c r="BS1185" s="800"/>
    </row>
    <row r="1186" spans="53:71" s="235" customFormat="1" ht="15" customHeight="1" x14ac:dyDescent="0.2">
      <c r="BA1186" s="800"/>
      <c r="BB1186" s="268"/>
      <c r="BC1186" s="800"/>
      <c r="BD1186" s="800"/>
      <c r="BE1186" s="800"/>
      <c r="BF1186" s="800"/>
      <c r="BG1186" s="800"/>
      <c r="BH1186" s="800"/>
      <c r="BI1186" s="800"/>
      <c r="BJ1186" s="800"/>
      <c r="BK1186" s="800"/>
      <c r="BL1186" s="800"/>
      <c r="BM1186" s="800"/>
      <c r="BN1186" s="800"/>
      <c r="BO1186" s="800"/>
      <c r="BP1186" s="800"/>
      <c r="BQ1186" s="800"/>
      <c r="BR1186" s="800"/>
      <c r="BS1186" s="800"/>
    </row>
    <row r="1187" spans="53:71" s="235" customFormat="1" ht="15" customHeight="1" x14ac:dyDescent="0.2">
      <c r="BA1187" s="800"/>
      <c r="BB1187" s="268"/>
      <c r="BC1187" s="800"/>
      <c r="BD1187" s="800"/>
      <c r="BE1187" s="800"/>
      <c r="BF1187" s="800"/>
      <c r="BG1187" s="800"/>
      <c r="BH1187" s="800"/>
      <c r="BI1187" s="800"/>
      <c r="BJ1187" s="800"/>
      <c r="BK1187" s="800"/>
      <c r="BL1187" s="800"/>
      <c r="BM1187" s="800"/>
      <c r="BN1187" s="800"/>
      <c r="BO1187" s="800"/>
      <c r="BP1187" s="800"/>
      <c r="BQ1187" s="800"/>
      <c r="BR1187" s="800"/>
      <c r="BS1187" s="800"/>
    </row>
    <row r="1188" spans="53:71" s="235" customFormat="1" ht="15" customHeight="1" x14ac:dyDescent="0.2">
      <c r="BA1188" s="800"/>
      <c r="BB1188" s="268"/>
      <c r="BC1188" s="800"/>
      <c r="BD1188" s="800"/>
      <c r="BE1188" s="800"/>
      <c r="BF1188" s="800"/>
      <c r="BG1188" s="800"/>
      <c r="BH1188" s="800"/>
      <c r="BI1188" s="800"/>
      <c r="BJ1188" s="800"/>
      <c r="BK1188" s="800"/>
      <c r="BL1188" s="800"/>
      <c r="BM1188" s="800"/>
      <c r="BN1188" s="800"/>
      <c r="BO1188" s="800"/>
      <c r="BP1188" s="800"/>
      <c r="BQ1188" s="800"/>
      <c r="BR1188" s="800"/>
      <c r="BS1188" s="800"/>
    </row>
    <row r="1189" spans="53:71" s="235" customFormat="1" ht="15" customHeight="1" x14ac:dyDescent="0.2">
      <c r="BA1189" s="800"/>
      <c r="BB1189" s="268"/>
      <c r="BC1189" s="800"/>
      <c r="BD1189" s="800"/>
      <c r="BE1189" s="800"/>
      <c r="BF1189" s="800"/>
      <c r="BG1189" s="800"/>
      <c r="BH1189" s="800"/>
      <c r="BI1189" s="800"/>
      <c r="BJ1189" s="800"/>
      <c r="BK1189" s="800"/>
      <c r="BL1189" s="800"/>
      <c r="BM1189" s="800"/>
      <c r="BN1189" s="800"/>
      <c r="BO1189" s="800"/>
      <c r="BP1189" s="800"/>
      <c r="BQ1189" s="800"/>
      <c r="BR1189" s="800"/>
      <c r="BS1189" s="800"/>
    </row>
    <row r="1190" spans="53:71" s="235" customFormat="1" ht="15" customHeight="1" x14ac:dyDescent="0.2">
      <c r="BA1190" s="800"/>
      <c r="BB1190" s="268"/>
      <c r="BC1190" s="800"/>
      <c r="BD1190" s="800"/>
      <c r="BE1190" s="800"/>
      <c r="BF1190" s="800"/>
      <c r="BG1190" s="800"/>
      <c r="BH1190" s="800"/>
      <c r="BI1190" s="800"/>
      <c r="BJ1190" s="800"/>
      <c r="BK1190" s="800"/>
      <c r="BL1190" s="800"/>
      <c r="BM1190" s="800"/>
      <c r="BN1190" s="800"/>
      <c r="BO1190" s="800"/>
      <c r="BP1190" s="800"/>
      <c r="BQ1190" s="800"/>
      <c r="BR1190" s="800"/>
      <c r="BS1190" s="800"/>
    </row>
    <row r="1191" spans="53:71" s="235" customFormat="1" ht="15" customHeight="1" x14ac:dyDescent="0.2">
      <c r="BA1191" s="800"/>
      <c r="BB1191" s="268"/>
      <c r="BC1191" s="800"/>
      <c r="BD1191" s="800"/>
      <c r="BE1191" s="800"/>
      <c r="BF1191" s="800"/>
      <c r="BG1191" s="800"/>
      <c r="BH1191" s="800"/>
      <c r="BI1191" s="800"/>
      <c r="BJ1191" s="800"/>
      <c r="BK1191" s="800"/>
      <c r="BL1191" s="800"/>
      <c r="BM1191" s="800"/>
      <c r="BN1191" s="800"/>
      <c r="BO1191" s="800"/>
      <c r="BP1191" s="800"/>
      <c r="BQ1191" s="800"/>
      <c r="BR1191" s="800"/>
      <c r="BS1191" s="800"/>
    </row>
    <row r="1192" spans="53:71" s="235" customFormat="1" ht="15" customHeight="1" x14ac:dyDescent="0.2">
      <c r="BA1192" s="800"/>
      <c r="BB1192" s="268"/>
      <c r="BC1192" s="800"/>
      <c r="BD1192" s="800"/>
      <c r="BE1192" s="800"/>
      <c r="BF1192" s="800"/>
      <c r="BG1192" s="800"/>
      <c r="BH1192" s="800"/>
      <c r="BI1192" s="800"/>
      <c r="BJ1192" s="800"/>
      <c r="BK1192" s="800"/>
      <c r="BL1192" s="800"/>
      <c r="BM1192" s="800"/>
      <c r="BN1192" s="800"/>
      <c r="BO1192" s="800"/>
      <c r="BP1192" s="800"/>
      <c r="BQ1192" s="800"/>
      <c r="BR1192" s="800"/>
      <c r="BS1192" s="800"/>
    </row>
    <row r="1193" spans="53:71" s="235" customFormat="1" ht="15" customHeight="1" x14ac:dyDescent="0.2">
      <c r="BA1193" s="800"/>
      <c r="BB1193" s="268"/>
      <c r="BC1193" s="800"/>
      <c r="BD1193" s="800"/>
      <c r="BE1193" s="800"/>
      <c r="BF1193" s="800"/>
      <c r="BG1193" s="800"/>
      <c r="BH1193" s="800"/>
      <c r="BI1193" s="800"/>
      <c r="BJ1193" s="800"/>
      <c r="BK1193" s="800"/>
      <c r="BL1193" s="800"/>
      <c r="BM1193" s="800"/>
      <c r="BN1193" s="800"/>
      <c r="BO1193" s="800"/>
      <c r="BP1193" s="800"/>
      <c r="BQ1193" s="800"/>
      <c r="BR1193" s="800"/>
      <c r="BS1193" s="800"/>
    </row>
    <row r="1194" spans="53:71" s="235" customFormat="1" ht="15" customHeight="1" x14ac:dyDescent="0.2">
      <c r="BA1194" s="800"/>
      <c r="BB1194" s="268"/>
      <c r="BC1194" s="800"/>
      <c r="BD1194" s="800"/>
      <c r="BE1194" s="800"/>
      <c r="BF1194" s="800"/>
      <c r="BG1194" s="800"/>
      <c r="BH1194" s="800"/>
      <c r="BI1194" s="800"/>
      <c r="BJ1194" s="800"/>
      <c r="BK1194" s="800"/>
      <c r="BL1194" s="800"/>
      <c r="BM1194" s="800"/>
      <c r="BN1194" s="800"/>
      <c r="BO1194" s="800"/>
      <c r="BP1194" s="800"/>
      <c r="BQ1194" s="800"/>
      <c r="BR1194" s="800"/>
      <c r="BS1194" s="800"/>
    </row>
    <row r="1195" spans="53:71" s="235" customFormat="1" ht="15" customHeight="1" x14ac:dyDescent="0.2">
      <c r="BA1195" s="800"/>
      <c r="BB1195" s="268"/>
      <c r="BC1195" s="800"/>
      <c r="BD1195" s="800"/>
      <c r="BE1195" s="800"/>
      <c r="BF1195" s="800"/>
      <c r="BG1195" s="800"/>
      <c r="BH1195" s="800"/>
      <c r="BI1195" s="800"/>
      <c r="BJ1195" s="800"/>
      <c r="BK1195" s="800"/>
      <c r="BL1195" s="800"/>
      <c r="BM1195" s="800"/>
      <c r="BN1195" s="800"/>
      <c r="BO1195" s="800"/>
      <c r="BP1195" s="800"/>
      <c r="BQ1195" s="800"/>
      <c r="BR1195" s="800"/>
      <c r="BS1195" s="800"/>
    </row>
    <row r="1196" spans="53:71" s="235" customFormat="1" ht="15" customHeight="1" x14ac:dyDescent="0.2">
      <c r="BA1196" s="800"/>
      <c r="BB1196" s="268"/>
      <c r="BC1196" s="800"/>
      <c r="BD1196" s="800"/>
      <c r="BE1196" s="800"/>
      <c r="BF1196" s="800"/>
      <c r="BG1196" s="800"/>
      <c r="BH1196" s="800"/>
      <c r="BI1196" s="800"/>
      <c r="BJ1196" s="800"/>
      <c r="BK1196" s="800"/>
      <c r="BL1196" s="800"/>
      <c r="BM1196" s="800"/>
      <c r="BN1196" s="800"/>
      <c r="BO1196" s="800"/>
      <c r="BP1196" s="800"/>
      <c r="BQ1196" s="800"/>
      <c r="BR1196" s="800"/>
      <c r="BS1196" s="800"/>
    </row>
    <row r="1197" spans="53:71" s="235" customFormat="1" ht="15" customHeight="1" x14ac:dyDescent="0.2">
      <c r="BA1197" s="800"/>
      <c r="BB1197" s="268"/>
      <c r="BC1197" s="800"/>
      <c r="BD1197" s="800"/>
      <c r="BE1197" s="800"/>
      <c r="BF1197" s="800"/>
      <c r="BG1197" s="800"/>
      <c r="BH1197" s="800"/>
      <c r="BI1197" s="800"/>
      <c r="BJ1197" s="800"/>
      <c r="BK1197" s="800"/>
      <c r="BL1197" s="800"/>
      <c r="BM1197" s="800"/>
      <c r="BN1197" s="800"/>
      <c r="BO1197" s="800"/>
      <c r="BP1197" s="800"/>
      <c r="BQ1197" s="800"/>
      <c r="BR1197" s="800"/>
      <c r="BS1197" s="800"/>
    </row>
    <row r="1198" spans="53:71" s="235" customFormat="1" ht="15" customHeight="1" x14ac:dyDescent="0.2">
      <c r="BA1198" s="800"/>
      <c r="BB1198" s="268"/>
      <c r="BC1198" s="800"/>
      <c r="BD1198" s="800"/>
      <c r="BE1198" s="800"/>
      <c r="BF1198" s="800"/>
      <c r="BG1198" s="800"/>
      <c r="BH1198" s="800"/>
      <c r="BI1198" s="800"/>
      <c r="BJ1198" s="800"/>
      <c r="BK1198" s="800"/>
      <c r="BL1198" s="800"/>
      <c r="BM1198" s="800"/>
      <c r="BN1198" s="800"/>
      <c r="BO1198" s="800"/>
      <c r="BP1198" s="800"/>
      <c r="BQ1198" s="800"/>
      <c r="BR1198" s="800"/>
      <c r="BS1198" s="800"/>
    </row>
    <row r="1199" spans="53:71" s="235" customFormat="1" ht="15" customHeight="1" x14ac:dyDescent="0.2">
      <c r="BA1199" s="800"/>
      <c r="BB1199" s="268"/>
      <c r="BC1199" s="800"/>
      <c r="BD1199" s="800"/>
      <c r="BE1199" s="800"/>
      <c r="BF1199" s="800"/>
      <c r="BG1199" s="800"/>
      <c r="BH1199" s="800"/>
      <c r="BI1199" s="800"/>
      <c r="BJ1199" s="800"/>
      <c r="BK1199" s="800"/>
      <c r="BL1199" s="800"/>
      <c r="BM1199" s="800"/>
      <c r="BN1199" s="800"/>
      <c r="BO1199" s="800"/>
      <c r="BP1199" s="800"/>
      <c r="BQ1199" s="800"/>
      <c r="BR1199" s="800"/>
      <c r="BS1199" s="800"/>
    </row>
    <row r="1200" spans="53:71" s="235" customFormat="1" ht="15" customHeight="1" x14ac:dyDescent="0.2">
      <c r="BA1200" s="800"/>
      <c r="BB1200" s="268"/>
      <c r="BC1200" s="800"/>
      <c r="BD1200" s="800"/>
      <c r="BE1200" s="800"/>
      <c r="BF1200" s="800"/>
      <c r="BG1200" s="800"/>
      <c r="BH1200" s="800"/>
      <c r="BI1200" s="800"/>
      <c r="BJ1200" s="800"/>
      <c r="BK1200" s="800"/>
      <c r="BL1200" s="800"/>
      <c r="BM1200" s="800"/>
      <c r="BN1200" s="800"/>
      <c r="BO1200" s="800"/>
      <c r="BP1200" s="800"/>
      <c r="BQ1200" s="800"/>
      <c r="BR1200" s="800"/>
      <c r="BS1200" s="800"/>
    </row>
  </sheetData>
  <mergeCells count="992">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0"/>
    <mergeCell ref="C133:G133"/>
    <mergeCell ref="H133:L133"/>
    <mergeCell ref="C220:G220"/>
    <mergeCell ref="H220:L220"/>
    <mergeCell ref="M220:Q220"/>
    <mergeCell ref="A208:B208"/>
    <mergeCell ref="A1026:B1026"/>
    <mergeCell ref="A1035:C1035"/>
    <mergeCell ref="C399:F399"/>
    <mergeCell ref="H399:K399"/>
    <mergeCell ref="A222:A224"/>
    <mergeCell ref="M399:P399"/>
    <mergeCell ref="C400:E400"/>
    <mergeCell ref="H400:J400"/>
    <mergeCell ref="M400:O400"/>
    <mergeCell ref="C401:D402"/>
    <mergeCell ref="H401:I402"/>
    <mergeCell ref="M401:N402"/>
    <mergeCell ref="A1025:C1025"/>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E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J455"/>
    <mergeCell ref="M455:N455"/>
    <mergeCell ref="C452:D452"/>
    <mergeCell ref="H452:I452"/>
    <mergeCell ref="M452:O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7:D487"/>
    <mergeCell ref="H487:I487"/>
    <mergeCell ref="M487:N487"/>
    <mergeCell ref="C488:D488"/>
    <mergeCell ref="H488:I488"/>
    <mergeCell ref="M488:N488"/>
    <mergeCell ref="C484:G484"/>
    <mergeCell ref="H484:I484"/>
    <mergeCell ref="M484:N484"/>
    <mergeCell ref="C485:D486"/>
    <mergeCell ref="E485:G485"/>
    <mergeCell ref="H485:I485"/>
    <mergeCell ref="M485:N485"/>
    <mergeCell ref="H486:I486"/>
    <mergeCell ref="M486:N486"/>
    <mergeCell ref="C491:D492"/>
    <mergeCell ref="H491:I491"/>
    <mergeCell ref="M491:N491"/>
    <mergeCell ref="H492:I492"/>
    <mergeCell ref="M492:N492"/>
    <mergeCell ref="C493:D493"/>
    <mergeCell ref="H493:I493"/>
    <mergeCell ref="M493:N493"/>
    <mergeCell ref="C489:D489"/>
    <mergeCell ref="H489:I489"/>
    <mergeCell ref="M489:N489"/>
    <mergeCell ref="C490:E490"/>
    <mergeCell ref="H490:I490"/>
    <mergeCell ref="M490:N490"/>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5:D505"/>
    <mergeCell ref="H505:I505"/>
    <mergeCell ref="M505:N505"/>
    <mergeCell ref="C506:D506"/>
    <mergeCell ref="H506:I506"/>
    <mergeCell ref="M506:N506"/>
    <mergeCell ref="C502:D502"/>
    <mergeCell ref="H502:I502"/>
    <mergeCell ref="M502:Q502"/>
    <mergeCell ref="C503:D503"/>
    <mergeCell ref="H503:I503"/>
    <mergeCell ref="M503:N504"/>
    <mergeCell ref="O503:Q503"/>
    <mergeCell ref="C504:D504"/>
    <mergeCell ref="H504:I504"/>
    <mergeCell ref="C509:D509"/>
    <mergeCell ref="H509:I510"/>
    <mergeCell ref="J509:L509"/>
    <mergeCell ref="M509:N510"/>
    <mergeCell ref="C510:D510"/>
    <mergeCell ref="C511:D511"/>
    <mergeCell ref="H511:I511"/>
    <mergeCell ref="M511:N511"/>
    <mergeCell ref="C507:D507"/>
    <mergeCell ref="H507:I507"/>
    <mergeCell ref="M507:N507"/>
    <mergeCell ref="C508:D508"/>
    <mergeCell ref="H508:L508"/>
    <mergeCell ref="M508:O508"/>
    <mergeCell ref="C514:D514"/>
    <mergeCell ref="H514:J514"/>
    <mergeCell ref="M514:N514"/>
    <mergeCell ref="C515:D515"/>
    <mergeCell ref="H515:I516"/>
    <mergeCell ref="M515:N515"/>
    <mergeCell ref="C516:D516"/>
    <mergeCell ref="M516:N516"/>
    <mergeCell ref="C512:D512"/>
    <mergeCell ref="H512:I512"/>
    <mergeCell ref="M512:N512"/>
    <mergeCell ref="C513:D513"/>
    <mergeCell ref="H513:I513"/>
    <mergeCell ref="M513:N513"/>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E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O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J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s>
  <conditionalFormatting sqref="BC1:CZ1048576">
    <cfRule type="cellIs" dxfId="3" priority="1" operator="lessThan">
      <formula>25</formula>
    </cfRule>
  </conditionalFormatting>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9525</xdr:rowOff>
                  </from>
                  <to>
                    <xdr:col>1</xdr:col>
                    <xdr:colOff>1704975</xdr:colOff>
                    <xdr:row>400</xdr:row>
                    <xdr:rowOff>85725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3B63-CC6D-4B34-A429-149DD101AF06}">
  <sheetPr codeName="Feuil8"/>
  <dimension ref="A1:CZ1072"/>
  <sheetViews>
    <sheetView showGridLines="0" zoomScaleNormal="100" workbookViewId="0"/>
  </sheetViews>
  <sheetFormatPr defaultColWidth="9.140625" defaultRowHeight="15" customHeight="1" x14ac:dyDescent="0.2"/>
  <cols>
    <col min="1" max="1" width="31.5703125" style="268" customWidth="1"/>
    <col min="2" max="2" width="41.5703125" style="268" customWidth="1"/>
    <col min="3" max="7" width="10.7109375" style="268" customWidth="1"/>
    <col min="8" max="17" width="10.7109375" style="858" customWidth="1"/>
    <col min="18" max="25" width="12.5703125" style="858" customWidth="1"/>
    <col min="26" max="52" width="12.5703125" style="235" customWidth="1"/>
    <col min="53" max="53" width="31.5703125" style="858" customWidth="1"/>
    <col min="54" max="54" width="41.5703125" style="268" customWidth="1"/>
    <col min="55" max="69" width="9.140625" style="858" customWidth="1"/>
    <col min="70" max="77" width="12.5703125" style="858" customWidth="1"/>
    <col min="78" max="104" width="12.5703125" style="235" customWidth="1"/>
    <col min="105" max="115" width="10.5703125" style="858" customWidth="1"/>
    <col min="116" max="16384" width="9.140625" style="858"/>
  </cols>
  <sheetData>
    <row r="1" spans="1:104" s="111" customFormat="1" ht="18" customHeight="1"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pans="1:104" s="111" customFormat="1" ht="22.5" customHeight="1" x14ac:dyDescent="0.35">
      <c r="A2" s="255" t="str">
        <f>A1026</f>
        <v>State of Palestine</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pans="1:104" s="111" customFormat="1" ht="22.5" customHeight="1" x14ac:dyDescent="0.35">
      <c r="A3" s="138" t="str">
        <f>A1034</f>
        <v>2020</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pans="1:104" s="111" customFormat="1" ht="22.5" customHeight="1"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pans="1:104" s="111" customFormat="1" ht="20.100000000000001" customHeight="1"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pans="1:104" s="111" customFormat="1" ht="15" customHeight="1"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pans="1:104" s="111" customFormat="1" ht="15" customHeight="1" x14ac:dyDescent="0.2">
      <c r="A7" s="261" t="s">
        <v>40</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pans="1:104" s="111" customFormat="1" ht="15" customHeight="1" x14ac:dyDescent="0.2">
      <c r="A8" s="261" t="s">
        <v>39</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pans="1:104" s="111" customFormat="1" ht="15" customHeight="1" x14ac:dyDescent="0.2">
      <c r="A9" s="261" t="s">
        <v>136</v>
      </c>
      <c r="B9" s="263" t="str">
        <f>A1025</f>
        <v>MICS20</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pans="1:104" s="111" customFormat="1" ht="15" customHeight="1"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pans="1:104" s="111" customFormat="1" ht="15" customHeight="1" x14ac:dyDescent="0.2">
      <c r="A11" s="399" t="str">
        <f>B1027</f>
        <v/>
      </c>
      <c r="B11" s="865"/>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pans="1:104" s="111" customFormat="1" ht="18" customHeight="1" x14ac:dyDescent="0.2">
      <c r="A12" s="864"/>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pans="1:104" s="111" customFormat="1" ht="18" customHeight="1"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pans="1:104" s="130" customFormat="1" ht="15" customHeight="1" x14ac:dyDescent="0.2">
      <c r="A14" s="115" t="s">
        <v>96</v>
      </c>
      <c r="B14" s="232"/>
      <c r="C14" s="2381" t="s">
        <v>115</v>
      </c>
      <c r="D14" s="2382"/>
      <c r="E14" s="2382"/>
      <c r="F14" s="2382"/>
      <c r="G14" s="2383"/>
      <c r="H14" s="2630" t="s">
        <v>38</v>
      </c>
      <c r="I14" s="2631"/>
      <c r="J14" s="2631"/>
      <c r="K14" s="2631"/>
      <c r="L14" s="2632"/>
      <c r="M14" s="2633" t="s">
        <v>37</v>
      </c>
      <c r="N14" s="2634"/>
      <c r="O14" s="2634"/>
      <c r="P14" s="2634"/>
      <c r="Q14" s="2635"/>
      <c r="R14" s="781" t="s">
        <v>140</v>
      </c>
      <c r="S14" s="477"/>
      <c r="T14" s="477"/>
      <c r="U14" s="477"/>
      <c r="V14" s="477"/>
      <c r="W14" s="477"/>
      <c r="X14" s="477"/>
      <c r="Y14" s="478"/>
      <c r="Z14" s="464"/>
      <c r="AA14" s="464"/>
      <c r="AB14" s="464"/>
      <c r="AC14" s="464"/>
      <c r="AD14" s="464"/>
      <c r="AE14" s="464"/>
      <c r="AF14" s="464"/>
      <c r="AG14" s="464"/>
      <c r="AH14" s="2067"/>
      <c r="AI14" s="2067"/>
      <c r="AJ14" s="2067"/>
      <c r="AK14" s="2067"/>
      <c r="AL14" s="2067"/>
      <c r="AM14" s="2067"/>
      <c r="AN14" s="2067"/>
      <c r="AO14" s="2067"/>
      <c r="AP14" s="2067"/>
      <c r="AQ14" s="2067"/>
      <c r="AR14" s="2067"/>
      <c r="AS14" s="2067"/>
      <c r="AT14" s="2067"/>
      <c r="AU14" s="2067"/>
      <c r="AV14" s="2067"/>
      <c r="AW14" s="2067"/>
      <c r="AX14" s="2067"/>
      <c r="AY14" s="2067"/>
      <c r="AZ14" s="239"/>
      <c r="BA14" s="241" t="s">
        <v>131</v>
      </c>
      <c r="BB14" s="115" t="s">
        <v>96</v>
      </c>
      <c r="BC14" s="2371" t="s">
        <v>115</v>
      </c>
      <c r="BD14" s="2372"/>
      <c r="BE14" s="2372"/>
      <c r="BF14" s="2372"/>
      <c r="BG14" s="2373"/>
      <c r="BH14" s="2374" t="s">
        <v>38</v>
      </c>
      <c r="BI14" s="2372"/>
      <c r="BJ14" s="2372"/>
      <c r="BK14" s="2372"/>
      <c r="BL14" s="2373"/>
      <c r="BM14" s="2374" t="s">
        <v>37</v>
      </c>
      <c r="BN14" s="2372"/>
      <c r="BO14" s="2372"/>
      <c r="BP14" s="2372"/>
      <c r="BQ14" s="2373"/>
      <c r="BR14" s="795" t="s">
        <v>140</v>
      </c>
      <c r="BS14" s="483"/>
      <c r="BT14" s="483"/>
      <c r="BU14" s="483"/>
      <c r="BV14" s="483"/>
      <c r="BW14" s="483"/>
      <c r="BX14" s="483"/>
      <c r="BY14" s="484"/>
      <c r="BZ14" s="461"/>
      <c r="CA14" s="461"/>
      <c r="CB14" s="461"/>
      <c r="CC14" s="461"/>
      <c r="CD14" s="461"/>
      <c r="CE14" s="461"/>
      <c r="CF14" s="461"/>
      <c r="CG14" s="461"/>
      <c r="CH14" s="239"/>
      <c r="CI14" s="239"/>
      <c r="CJ14" s="239"/>
      <c r="CK14" s="239"/>
      <c r="CL14" s="239"/>
      <c r="CM14" s="239"/>
      <c r="CN14" s="239"/>
      <c r="CO14" s="239"/>
      <c r="CP14" s="239"/>
      <c r="CQ14" s="239"/>
      <c r="CR14" s="239"/>
      <c r="CS14" s="239"/>
      <c r="CT14" s="239"/>
      <c r="CU14" s="239"/>
      <c r="CV14" s="239"/>
      <c r="CW14" s="239"/>
      <c r="CX14" s="239"/>
      <c r="CY14" s="239"/>
      <c r="CZ14" s="239"/>
    </row>
    <row r="15" spans="1:104" s="130" customFormat="1" ht="24"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311</v>
      </c>
      <c r="S15" s="306" t="s">
        <v>156</v>
      </c>
      <c r="T15" s="306" t="s">
        <v>312</v>
      </c>
      <c r="U15" s="306" t="s">
        <v>158</v>
      </c>
      <c r="V15" s="306" t="s">
        <v>159</v>
      </c>
      <c r="W15" s="306" t="s">
        <v>160</v>
      </c>
      <c r="X15" s="306" t="s">
        <v>162</v>
      </c>
      <c r="Y15" s="306" t="s">
        <v>163</v>
      </c>
      <c r="Z15" s="306" t="s">
        <v>164</v>
      </c>
      <c r="AA15" s="306" t="s">
        <v>165</v>
      </c>
      <c r="AB15" s="306" t="s">
        <v>313</v>
      </c>
      <c r="AC15" s="306" t="s">
        <v>167</v>
      </c>
      <c r="AD15" s="306" t="s">
        <v>314</v>
      </c>
      <c r="AE15" s="306" t="s">
        <v>169</v>
      </c>
      <c r="AF15" s="306" t="s">
        <v>315</v>
      </c>
      <c r="AG15" s="2060" t="s">
        <v>171</v>
      </c>
      <c r="AH15" s="2068"/>
      <c r="AI15" s="2068"/>
      <c r="AJ15" s="2068"/>
      <c r="AK15" s="2068"/>
      <c r="AL15" s="2068"/>
      <c r="AM15" s="2068"/>
      <c r="AN15" s="2068"/>
      <c r="AO15" s="2068"/>
      <c r="AP15" s="2068"/>
      <c r="AQ15" s="2068"/>
      <c r="AR15" s="2068"/>
      <c r="AS15" s="2068"/>
      <c r="AT15" s="2068"/>
      <c r="AU15" s="2068"/>
      <c r="AV15" s="2068"/>
      <c r="AW15" s="2068"/>
      <c r="AX15" s="2068"/>
      <c r="AY15" s="2068"/>
      <c r="AZ15" s="239"/>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311</v>
      </c>
      <c r="BS15" s="180" t="s">
        <v>156</v>
      </c>
      <c r="BT15" s="180" t="s">
        <v>312</v>
      </c>
      <c r="BU15" s="180" t="s">
        <v>158</v>
      </c>
      <c r="BV15" s="180" t="s">
        <v>159</v>
      </c>
      <c r="BW15" s="180" t="s">
        <v>160</v>
      </c>
      <c r="BX15" s="180" t="s">
        <v>162</v>
      </c>
      <c r="BY15" s="181" t="s">
        <v>163</v>
      </c>
      <c r="BZ15" s="181" t="s">
        <v>164</v>
      </c>
      <c r="CA15" s="181" t="s">
        <v>165</v>
      </c>
      <c r="CB15" s="181" t="s">
        <v>313</v>
      </c>
      <c r="CC15" s="181" t="s">
        <v>167</v>
      </c>
      <c r="CD15" s="181" t="s">
        <v>314</v>
      </c>
      <c r="CE15" s="181" t="s">
        <v>169</v>
      </c>
      <c r="CF15" s="181" t="s">
        <v>315</v>
      </c>
      <c r="CG15" s="181" t="s">
        <v>171</v>
      </c>
      <c r="CH15" s="1865"/>
      <c r="CI15" s="1865"/>
      <c r="CJ15" s="1865"/>
      <c r="CK15" s="1865"/>
      <c r="CL15" s="1865"/>
      <c r="CM15" s="1865"/>
      <c r="CN15" s="1865"/>
      <c r="CO15" s="1865"/>
      <c r="CP15" s="1865"/>
      <c r="CQ15" s="1865"/>
      <c r="CR15" s="1865"/>
      <c r="CS15" s="1865"/>
      <c r="CT15" s="1865"/>
      <c r="CU15" s="1865"/>
      <c r="CV15" s="1865"/>
      <c r="CW15" s="1865"/>
      <c r="CX15" s="1865"/>
      <c r="CY15" s="1865"/>
      <c r="CZ15" s="1865"/>
    </row>
    <row r="16" spans="1:104" s="130" customFormat="1" ht="15" customHeight="1" x14ac:dyDescent="0.2">
      <c r="A16" s="2643" t="s">
        <v>13</v>
      </c>
      <c r="B16" s="286" t="s">
        <v>14</v>
      </c>
      <c r="C16" s="546">
        <v>99.410473578802197</v>
      </c>
      <c r="D16" s="566">
        <v>99.900193157137437</v>
      </c>
      <c r="E16" s="566">
        <v>100</v>
      </c>
      <c r="F16" s="566">
        <v>99.941359074477447</v>
      </c>
      <c r="G16" s="587">
        <v>99.613747055944117</v>
      </c>
      <c r="H16" s="606">
        <v>99.527848259548534</v>
      </c>
      <c r="I16" s="566">
        <v>99.817796522216412</v>
      </c>
      <c r="J16" s="566">
        <v>99.984570805283923</v>
      </c>
      <c r="K16" s="566">
        <v>100</v>
      </c>
      <c r="L16" s="626">
        <v>99.590432139482772</v>
      </c>
      <c r="M16" s="641">
        <v>100</v>
      </c>
      <c r="N16" s="566">
        <v>100</v>
      </c>
      <c r="O16" s="566">
        <v>100</v>
      </c>
      <c r="P16" s="566">
        <v>99.597687155361243</v>
      </c>
      <c r="Q16" s="626">
        <v>99.522466633129454</v>
      </c>
      <c r="R16" s="641">
        <v>100</v>
      </c>
      <c r="S16" s="566">
        <v>100</v>
      </c>
      <c r="T16" s="566">
        <v>99.607257518485909</v>
      </c>
      <c r="U16" s="566">
        <v>99.005697203161773</v>
      </c>
      <c r="V16" s="566">
        <v>100</v>
      </c>
      <c r="W16" s="566">
        <v>99.608822152659044</v>
      </c>
      <c r="X16" s="566">
        <v>99.668225433110251</v>
      </c>
      <c r="Y16" s="659">
        <v>100</v>
      </c>
      <c r="Z16" s="659">
        <v>100</v>
      </c>
      <c r="AA16" s="659">
        <v>100</v>
      </c>
      <c r="AB16" s="659">
        <v>100</v>
      </c>
      <c r="AC16" s="659">
        <v>99.950440414772117</v>
      </c>
      <c r="AD16" s="659">
        <v>99.83868582973156</v>
      </c>
      <c r="AE16" s="659">
        <v>100</v>
      </c>
      <c r="AF16" s="659">
        <v>100</v>
      </c>
      <c r="AG16" s="659">
        <v>100</v>
      </c>
      <c r="AH16" s="2069"/>
      <c r="AI16" s="2069"/>
      <c r="AJ16" s="2069"/>
      <c r="AK16" s="2069"/>
      <c r="AL16" s="2069"/>
      <c r="AM16" s="2069"/>
      <c r="AN16" s="2069"/>
      <c r="AO16" s="2069"/>
      <c r="AP16" s="2069"/>
      <c r="AQ16" s="2069"/>
      <c r="AR16" s="2069"/>
      <c r="AS16" s="2069"/>
      <c r="AT16" s="2069"/>
      <c r="AU16" s="2069"/>
      <c r="AV16" s="2069"/>
      <c r="AW16" s="2069"/>
      <c r="AX16" s="2069"/>
      <c r="AY16" s="2069"/>
      <c r="AZ16" s="253"/>
      <c r="BA16" s="2389" t="s">
        <v>13</v>
      </c>
      <c r="BB16" s="161" t="s">
        <v>14</v>
      </c>
      <c r="BC16" s="677">
        <v>9390.1827903403901</v>
      </c>
      <c r="BD16" s="695">
        <v>9412.9684633045035</v>
      </c>
      <c r="BE16" s="695">
        <v>9408.8982411069901</v>
      </c>
      <c r="BF16" s="695">
        <v>9420.4125905596284</v>
      </c>
      <c r="BG16" s="714">
        <v>9407.4430322888711</v>
      </c>
      <c r="BH16" s="733">
        <v>7248.8604705045354</v>
      </c>
      <c r="BI16" s="695">
        <v>7262.6438128519576</v>
      </c>
      <c r="BJ16" s="695">
        <v>7258.3492192830081</v>
      </c>
      <c r="BK16" s="695">
        <v>7283.7589322039512</v>
      </c>
      <c r="BL16" s="714">
        <v>7256.9749995191623</v>
      </c>
      <c r="BM16" s="733">
        <v>1383.9267034980753</v>
      </c>
      <c r="BN16" s="695">
        <v>1381.1052215737848</v>
      </c>
      <c r="BO16" s="695">
        <v>1387.0505212521584</v>
      </c>
      <c r="BP16" s="695">
        <v>1368.3930010837541</v>
      </c>
      <c r="BQ16" s="714">
        <v>1382.3695030344431</v>
      </c>
      <c r="BR16" s="733">
        <v>466.62705915969491</v>
      </c>
      <c r="BS16" s="695">
        <v>2041.5578456888036</v>
      </c>
      <c r="BT16" s="695">
        <v>2774.5102911624845</v>
      </c>
      <c r="BU16" s="695">
        <v>6383.9146967697143</v>
      </c>
      <c r="BV16" s="695">
        <v>6972.033992611231</v>
      </c>
      <c r="BW16" s="695">
        <v>3096.504549582402</v>
      </c>
      <c r="BX16" s="695">
        <v>4035.8478468395647</v>
      </c>
      <c r="BY16" s="754">
        <v>3634.0567179705558</v>
      </c>
      <c r="BZ16" s="754">
        <v>3753.4525291990963</v>
      </c>
      <c r="CA16" s="754">
        <v>4039.0684678151206</v>
      </c>
      <c r="CB16" s="754">
        <v>1143.893895748773</v>
      </c>
      <c r="CC16" s="754">
        <v>2258.9425278490703</v>
      </c>
      <c r="CD16" s="754">
        <v>3297.1748664497427</v>
      </c>
      <c r="CE16" s="754">
        <v>708.84548449423994</v>
      </c>
      <c r="CF16" s="754">
        <v>566.81895584816129</v>
      </c>
      <c r="CG16" s="754">
        <v>1866.6553904116549</v>
      </c>
      <c r="CH16" s="2101"/>
      <c r="CI16" s="2101"/>
      <c r="CJ16" s="2101"/>
      <c r="CK16" s="2101"/>
      <c r="CL16" s="2101"/>
      <c r="CM16" s="2101"/>
      <c r="CN16" s="2101"/>
      <c r="CO16" s="2101"/>
      <c r="CP16" s="2101"/>
      <c r="CQ16" s="2101"/>
      <c r="CR16" s="2101"/>
      <c r="CS16" s="2101"/>
      <c r="CT16" s="2101"/>
      <c r="CU16" s="2101"/>
      <c r="CV16" s="2101"/>
      <c r="CW16" s="2101"/>
      <c r="CX16" s="2101"/>
      <c r="CY16" s="2101"/>
      <c r="CZ16" s="1866"/>
    </row>
    <row r="17" spans="1:104" s="130" customFormat="1" ht="15" customHeight="1" x14ac:dyDescent="0.2">
      <c r="A17" s="2644"/>
      <c r="B17" s="287" t="s">
        <v>51</v>
      </c>
      <c r="C17" s="547">
        <v>0.58952642119779453</v>
      </c>
      <c r="D17" s="567">
        <v>9.9806842862567219E-2</v>
      </c>
      <c r="E17" s="567">
        <v>0</v>
      </c>
      <c r="F17" s="567">
        <v>5.8640925522559867E-2</v>
      </c>
      <c r="G17" s="588">
        <v>0.3862529440558482</v>
      </c>
      <c r="H17" s="607">
        <v>0.47215174045146374</v>
      </c>
      <c r="I17" s="567">
        <v>0.18220347778359844</v>
      </c>
      <c r="J17" s="567">
        <v>1.5429194716068285E-2</v>
      </c>
      <c r="K17" s="567">
        <v>0</v>
      </c>
      <c r="L17" s="627">
        <v>0.40956786051723054</v>
      </c>
      <c r="M17" s="642">
        <v>0</v>
      </c>
      <c r="N17" s="567">
        <v>0</v>
      </c>
      <c r="O17" s="567">
        <v>0</v>
      </c>
      <c r="P17" s="567">
        <v>0.40231284463875971</v>
      </c>
      <c r="Q17" s="627">
        <v>0.47753336687054215</v>
      </c>
      <c r="R17" s="642">
        <v>0</v>
      </c>
      <c r="S17" s="567">
        <v>0</v>
      </c>
      <c r="T17" s="567">
        <v>0.39274248151405539</v>
      </c>
      <c r="U17" s="567">
        <v>0.99430279683822076</v>
      </c>
      <c r="V17" s="567">
        <v>0</v>
      </c>
      <c r="W17" s="567">
        <v>0.39117784734095767</v>
      </c>
      <c r="X17" s="567">
        <v>0.33177456688973145</v>
      </c>
      <c r="Y17" s="660">
        <v>0</v>
      </c>
      <c r="Z17" s="660">
        <v>0</v>
      </c>
      <c r="AA17" s="660">
        <v>0</v>
      </c>
      <c r="AB17" s="660">
        <v>0</v>
      </c>
      <c r="AC17" s="660">
        <v>4.9559585227886449E-2</v>
      </c>
      <c r="AD17" s="660">
        <v>0.16131417026845571</v>
      </c>
      <c r="AE17" s="660">
        <v>0</v>
      </c>
      <c r="AF17" s="660">
        <v>0</v>
      </c>
      <c r="AG17" s="660">
        <v>0</v>
      </c>
      <c r="AH17" s="2070"/>
      <c r="AI17" s="2070"/>
      <c r="AJ17" s="2070"/>
      <c r="AK17" s="2070"/>
      <c r="AL17" s="2070"/>
      <c r="AM17" s="2070"/>
      <c r="AN17" s="2070"/>
      <c r="AO17" s="2070"/>
      <c r="AP17" s="2070"/>
      <c r="AQ17" s="2070"/>
      <c r="AR17" s="2070"/>
      <c r="AS17" s="2070"/>
      <c r="AT17" s="2070"/>
      <c r="AU17" s="2070"/>
      <c r="AV17" s="2070"/>
      <c r="AW17" s="2070"/>
      <c r="AX17" s="2070"/>
      <c r="AY17" s="2070"/>
      <c r="AZ17" s="250"/>
      <c r="BA17" s="2390"/>
      <c r="BB17" s="162" t="s">
        <v>51</v>
      </c>
      <c r="BC17" s="678">
        <v>55.685891591637173</v>
      </c>
      <c r="BD17" s="696">
        <v>9.4041726506933365</v>
      </c>
      <c r="BE17" s="696">
        <v>0</v>
      </c>
      <c r="BF17" s="696">
        <v>5.5274584839607943</v>
      </c>
      <c r="BG17" s="715">
        <v>36.477420784287489</v>
      </c>
      <c r="BH17" s="734">
        <v>34.387984340957338</v>
      </c>
      <c r="BI17" s="696">
        <v>13.256944219467304</v>
      </c>
      <c r="BJ17" s="696">
        <v>1.1200776531774774</v>
      </c>
      <c r="BK17" s="696">
        <v>0</v>
      </c>
      <c r="BL17" s="715">
        <v>29.844470603534532</v>
      </c>
      <c r="BM17" s="734">
        <v>0</v>
      </c>
      <c r="BN17" s="696">
        <v>0</v>
      </c>
      <c r="BO17" s="696">
        <v>0</v>
      </c>
      <c r="BP17" s="696">
        <v>5.5274584839607943</v>
      </c>
      <c r="BQ17" s="715">
        <v>6.6329501807529532</v>
      </c>
      <c r="BR17" s="734">
        <v>0</v>
      </c>
      <c r="BS17" s="696">
        <v>0</v>
      </c>
      <c r="BT17" s="696">
        <v>10.939645201407227</v>
      </c>
      <c r="BU17" s="696">
        <v>64.112918923740864</v>
      </c>
      <c r="BV17" s="696">
        <v>0</v>
      </c>
      <c r="BW17" s="696">
        <v>12.160408664713747</v>
      </c>
      <c r="BX17" s="696">
        <v>13.434488931647341</v>
      </c>
      <c r="BY17" s="755">
        <v>0</v>
      </c>
      <c r="BZ17" s="755">
        <v>0</v>
      </c>
      <c r="CA17" s="755">
        <v>0</v>
      </c>
      <c r="CB17" s="755">
        <v>0</v>
      </c>
      <c r="CC17" s="755">
        <v>1.1200776531774774</v>
      </c>
      <c r="CD17" s="755">
        <v>5.3274041358921265</v>
      </c>
      <c r="CE17" s="755">
        <v>0</v>
      </c>
      <c r="CF17" s="755">
        <v>0</v>
      </c>
      <c r="CG17" s="755">
        <v>0</v>
      </c>
      <c r="CH17" s="2102"/>
      <c r="CI17" s="2102"/>
      <c r="CJ17" s="2102"/>
      <c r="CK17" s="2102"/>
      <c r="CL17" s="2102"/>
      <c r="CM17" s="2102"/>
      <c r="CN17" s="2102"/>
      <c r="CO17" s="2102"/>
      <c r="CP17" s="2102"/>
      <c r="CQ17" s="2102"/>
      <c r="CR17" s="2102"/>
      <c r="CS17" s="2102"/>
      <c r="CT17" s="2102"/>
      <c r="CU17" s="2102"/>
      <c r="CV17" s="2102"/>
      <c r="CW17" s="2102"/>
      <c r="CX17" s="2102"/>
      <c r="CY17" s="2102"/>
      <c r="CZ17" s="1867"/>
    </row>
    <row r="18" spans="1:104" s="130" customFormat="1" ht="15" customHeight="1" x14ac:dyDescent="0.2">
      <c r="A18" s="2644" t="s">
        <v>60</v>
      </c>
      <c r="B18" s="287" t="s">
        <v>15</v>
      </c>
      <c r="C18" s="547">
        <v>98.479756945410713</v>
      </c>
      <c r="D18" s="567">
        <v>98.562376411843871</v>
      </c>
      <c r="E18" s="567">
        <v>99.964645004397823</v>
      </c>
      <c r="F18" s="567">
        <v>99.735893548204174</v>
      </c>
      <c r="G18" s="588">
        <v>99.492342465612666</v>
      </c>
      <c r="H18" s="607">
        <v>98.784649360278578</v>
      </c>
      <c r="I18" s="567">
        <v>98.658929595560934</v>
      </c>
      <c r="J18" s="567">
        <v>99.486467686921472</v>
      </c>
      <c r="K18" s="567">
        <v>99.794023733222076</v>
      </c>
      <c r="L18" s="627">
        <v>99.481700900450818</v>
      </c>
      <c r="M18" s="642">
        <v>99.33638242388318</v>
      </c>
      <c r="N18" s="567">
        <v>100</v>
      </c>
      <c r="O18" s="567">
        <v>100</v>
      </c>
      <c r="P18" s="567">
        <v>99.280038301097164</v>
      </c>
      <c r="Q18" s="627">
        <v>99.301038438245101</v>
      </c>
      <c r="R18" s="642">
        <v>99.43965241670027</v>
      </c>
      <c r="S18" s="567">
        <v>100</v>
      </c>
      <c r="T18" s="567">
        <v>97.509556889107145</v>
      </c>
      <c r="U18" s="567">
        <v>99.005697203161773</v>
      </c>
      <c r="V18" s="567">
        <v>98.820482936899921</v>
      </c>
      <c r="W18" s="567">
        <v>99.608822152659044</v>
      </c>
      <c r="X18" s="567">
        <v>99.668225433110251</v>
      </c>
      <c r="Y18" s="660">
        <v>99.049492865661108</v>
      </c>
      <c r="Z18" s="660">
        <v>100</v>
      </c>
      <c r="AA18" s="660">
        <v>98.932952945415408</v>
      </c>
      <c r="AB18" s="660">
        <v>99.710917382973548</v>
      </c>
      <c r="AC18" s="660">
        <v>99.29711788284105</v>
      </c>
      <c r="AD18" s="660">
        <v>99.563259338682045</v>
      </c>
      <c r="AE18" s="660">
        <v>100</v>
      </c>
      <c r="AF18" s="660">
        <v>100</v>
      </c>
      <c r="AG18" s="660">
        <v>100</v>
      </c>
      <c r="AH18" s="2070"/>
      <c r="AI18" s="2070"/>
      <c r="AJ18" s="2070"/>
      <c r="AK18" s="2070"/>
      <c r="AL18" s="2070"/>
      <c r="AM18" s="2070"/>
      <c r="AN18" s="2070"/>
      <c r="AO18" s="2070"/>
      <c r="AP18" s="2070"/>
      <c r="AQ18" s="2070"/>
      <c r="AR18" s="2070"/>
      <c r="AS18" s="2070"/>
      <c r="AT18" s="2070"/>
      <c r="AU18" s="2070"/>
      <c r="AV18" s="2070"/>
      <c r="AW18" s="2070"/>
      <c r="AX18" s="2070"/>
      <c r="AY18" s="2070"/>
      <c r="AZ18" s="250"/>
      <c r="BA18" s="2390" t="s">
        <v>60</v>
      </c>
      <c r="BB18" s="162" t="s">
        <v>15</v>
      </c>
      <c r="BC18" s="678">
        <v>9296.2901144486423</v>
      </c>
      <c r="BD18" s="696">
        <v>9284.3104512679965</v>
      </c>
      <c r="BE18" s="696">
        <v>9405.5717255476338</v>
      </c>
      <c r="BF18" s="696">
        <v>9401.0455332316578</v>
      </c>
      <c r="BG18" s="715">
        <v>9395.9776793515903</v>
      </c>
      <c r="BH18" s="734">
        <v>7194.7314481570274</v>
      </c>
      <c r="BI18" s="696">
        <v>7178.325805361982</v>
      </c>
      <c r="BJ18" s="696">
        <v>7222.1895763384045</v>
      </c>
      <c r="BK18" s="696">
        <v>7268.7561174742932</v>
      </c>
      <c r="BL18" s="715">
        <v>7249.051950423277</v>
      </c>
      <c r="BM18" s="734">
        <v>1366.0879329580423</v>
      </c>
      <c r="BN18" s="696">
        <v>1381.1052215737848</v>
      </c>
      <c r="BO18" s="696">
        <v>1387.0505212521584</v>
      </c>
      <c r="BP18" s="696">
        <v>1364.0287584854375</v>
      </c>
      <c r="BQ18" s="715">
        <v>1379.2938599753895</v>
      </c>
      <c r="BR18" s="734">
        <v>462.51628608295317</v>
      </c>
      <c r="BS18" s="696">
        <v>2041.5578456888036</v>
      </c>
      <c r="BT18" s="696">
        <v>2716.0798903163486</v>
      </c>
      <c r="BU18" s="696">
        <v>6383.9146967697143</v>
      </c>
      <c r="BV18" s="696">
        <v>6882.674545037994</v>
      </c>
      <c r="BW18" s="696">
        <v>3096.504549582402</v>
      </c>
      <c r="BX18" s="696">
        <v>4035.8478468395647</v>
      </c>
      <c r="BY18" s="755">
        <v>3599.5147496003237</v>
      </c>
      <c r="BZ18" s="755">
        <v>3753.4525291990963</v>
      </c>
      <c r="CA18" s="755">
        <v>3995.9697066966442</v>
      </c>
      <c r="CB18" s="755">
        <v>1140.5870973389367</v>
      </c>
      <c r="CC18" s="755">
        <v>2244.1770296115756</v>
      </c>
      <c r="CD18" s="755">
        <v>3288.0789003290383</v>
      </c>
      <c r="CE18" s="755">
        <v>708.84548449423994</v>
      </c>
      <c r="CF18" s="755">
        <v>566.81895584816129</v>
      </c>
      <c r="CG18" s="755">
        <v>1866.6553904116549</v>
      </c>
      <c r="CH18" s="2102"/>
      <c r="CI18" s="2102"/>
      <c r="CJ18" s="2102"/>
      <c r="CK18" s="2102"/>
      <c r="CL18" s="2102"/>
      <c r="CM18" s="2102"/>
      <c r="CN18" s="2102"/>
      <c r="CO18" s="2102"/>
      <c r="CP18" s="2102"/>
      <c r="CQ18" s="2102"/>
      <c r="CR18" s="2102"/>
      <c r="CS18" s="2102"/>
      <c r="CT18" s="2102"/>
      <c r="CU18" s="2102"/>
      <c r="CV18" s="2102"/>
      <c r="CW18" s="2102"/>
      <c r="CX18" s="2102"/>
      <c r="CY18" s="2102"/>
      <c r="CZ18" s="1867"/>
    </row>
    <row r="19" spans="1:104" s="130" customFormat="1" ht="15" customHeight="1" x14ac:dyDescent="0.2">
      <c r="A19" s="2644"/>
      <c r="B19" s="287" t="s">
        <v>16</v>
      </c>
      <c r="C19" s="547">
        <v>0.93033751144037025</v>
      </c>
      <c r="D19" s="567">
        <v>1.3377887528708587</v>
      </c>
      <c r="E19" s="567">
        <v>3.5354995602166137E-2</v>
      </c>
      <c r="F19" s="567">
        <v>0.20546552627331685</v>
      </c>
      <c r="G19" s="588">
        <v>0.12140459033142027</v>
      </c>
      <c r="H19" s="607">
        <v>0.74319889926992988</v>
      </c>
      <c r="I19" s="567">
        <v>1.1588669266555109</v>
      </c>
      <c r="J19" s="567">
        <v>0.49810311836245103</v>
      </c>
      <c r="K19" s="567">
        <v>0.2059762667779344</v>
      </c>
      <c r="L19" s="627">
        <v>0.10873123903193857</v>
      </c>
      <c r="M19" s="642">
        <v>0.66361757611679406</v>
      </c>
      <c r="N19" s="567">
        <v>0</v>
      </c>
      <c r="O19" s="567">
        <v>0</v>
      </c>
      <c r="P19" s="567">
        <v>0.31764885426408584</v>
      </c>
      <c r="Q19" s="627">
        <v>0.22142819488434698</v>
      </c>
      <c r="R19" s="642">
        <v>0.56034758329972534</v>
      </c>
      <c r="S19" s="567">
        <v>0</v>
      </c>
      <c r="T19" s="567">
        <v>2.0977006293787532</v>
      </c>
      <c r="U19" s="567">
        <v>0</v>
      </c>
      <c r="V19" s="567">
        <v>1.1795170631000624</v>
      </c>
      <c r="W19" s="567">
        <v>0</v>
      </c>
      <c r="X19" s="567">
        <v>0</v>
      </c>
      <c r="Y19" s="660">
        <v>0.95050713433889844</v>
      </c>
      <c r="Z19" s="660">
        <v>0</v>
      </c>
      <c r="AA19" s="660">
        <v>1.0670470545845907</v>
      </c>
      <c r="AB19" s="660">
        <v>0.28908261702644644</v>
      </c>
      <c r="AC19" s="660">
        <v>0.65332253193107337</v>
      </c>
      <c r="AD19" s="660">
        <v>0.27542649104951211</v>
      </c>
      <c r="AE19" s="660">
        <v>0</v>
      </c>
      <c r="AF19" s="660">
        <v>0</v>
      </c>
      <c r="AG19" s="660">
        <v>0</v>
      </c>
      <c r="AH19" s="2070"/>
      <c r="AI19" s="2070"/>
      <c r="AJ19" s="2070"/>
      <c r="AK19" s="2070"/>
      <c r="AL19" s="2070"/>
      <c r="AM19" s="2070"/>
      <c r="AN19" s="2070"/>
      <c r="AO19" s="2070"/>
      <c r="AP19" s="2070"/>
      <c r="AQ19" s="2070"/>
      <c r="AR19" s="2070"/>
      <c r="AS19" s="2070"/>
      <c r="AT19" s="2070"/>
      <c r="AU19" s="2070"/>
      <c r="AV19" s="2070"/>
      <c r="AW19" s="2070"/>
      <c r="AX19" s="2070"/>
      <c r="AY19" s="2070"/>
      <c r="AZ19" s="250"/>
      <c r="BA19" s="2390"/>
      <c r="BB19" s="162" t="s">
        <v>16</v>
      </c>
      <c r="BC19" s="678">
        <v>87.82198168399222</v>
      </c>
      <c r="BD19" s="696">
        <v>126.01609815056341</v>
      </c>
      <c r="BE19" s="696">
        <v>3.3265155593556637</v>
      </c>
      <c r="BF19" s="696">
        <v>19.367057327974749</v>
      </c>
      <c r="BG19" s="715">
        <v>11.465352937278681</v>
      </c>
      <c r="BH19" s="734">
        <v>54.129022347505881</v>
      </c>
      <c r="BI19" s="696">
        <v>84.318007489978669</v>
      </c>
      <c r="BJ19" s="696">
        <v>36.159642944603839</v>
      </c>
      <c r="BK19" s="696">
        <v>15.002814729658038</v>
      </c>
      <c r="BL19" s="715">
        <v>7.9230490958849504</v>
      </c>
      <c r="BM19" s="734">
        <v>9.1261624463390536</v>
      </c>
      <c r="BN19" s="696">
        <v>0</v>
      </c>
      <c r="BO19" s="696">
        <v>0</v>
      </c>
      <c r="BP19" s="696">
        <v>4.364242598316709</v>
      </c>
      <c r="BQ19" s="715">
        <v>3.0756430590537049</v>
      </c>
      <c r="BR19" s="734">
        <v>2.6063031883629275</v>
      </c>
      <c r="BS19" s="696">
        <v>0</v>
      </c>
      <c r="BT19" s="696">
        <v>58.430400846135456</v>
      </c>
      <c r="BU19" s="696">
        <v>0</v>
      </c>
      <c r="BV19" s="696">
        <v>82.151309367922508</v>
      </c>
      <c r="BW19" s="696">
        <v>0</v>
      </c>
      <c r="BX19" s="696">
        <v>0</v>
      </c>
      <c r="BY19" s="755">
        <v>34.541968370232155</v>
      </c>
      <c r="BZ19" s="755">
        <v>0</v>
      </c>
      <c r="CA19" s="755">
        <v>43.098761118476205</v>
      </c>
      <c r="CB19" s="755">
        <v>3.3067984098363241</v>
      </c>
      <c r="CC19" s="755">
        <v>14.765498237494672</v>
      </c>
      <c r="CD19" s="755">
        <v>9.0959661207044782</v>
      </c>
      <c r="CE19" s="755">
        <v>0</v>
      </c>
      <c r="CF19" s="755">
        <v>0</v>
      </c>
      <c r="CG19" s="755">
        <v>0</v>
      </c>
      <c r="CH19" s="2102"/>
      <c r="CI19" s="2102"/>
      <c r="CJ19" s="2102"/>
      <c r="CK19" s="2102"/>
      <c r="CL19" s="2102"/>
      <c r="CM19" s="2102"/>
      <c r="CN19" s="2102"/>
      <c r="CO19" s="2102"/>
      <c r="CP19" s="2102"/>
      <c r="CQ19" s="2102"/>
      <c r="CR19" s="2102"/>
      <c r="CS19" s="2102"/>
      <c r="CT19" s="2102"/>
      <c r="CU19" s="2102"/>
      <c r="CV19" s="2102"/>
      <c r="CW19" s="2102"/>
      <c r="CX19" s="2102"/>
      <c r="CY19" s="2102"/>
      <c r="CZ19" s="1867"/>
    </row>
    <row r="20" spans="1:104" s="130" customFormat="1" ht="15" customHeight="1" x14ac:dyDescent="0.2">
      <c r="A20" s="2644"/>
      <c r="B20" s="287" t="s">
        <v>22</v>
      </c>
      <c r="C20" s="547">
        <v>0.58990554314882937</v>
      </c>
      <c r="D20" s="567">
        <v>9.983483528526492E-2</v>
      </c>
      <c r="E20" s="567">
        <v>0</v>
      </c>
      <c r="F20" s="567">
        <v>5.8640925522559867E-2</v>
      </c>
      <c r="G20" s="588">
        <v>0.3862529440558482</v>
      </c>
      <c r="H20" s="607">
        <v>0.47215174045146374</v>
      </c>
      <c r="I20" s="567">
        <v>0.18220347778359844</v>
      </c>
      <c r="J20" s="567">
        <v>1.5429194716068285E-2</v>
      </c>
      <c r="K20" s="567">
        <v>0</v>
      </c>
      <c r="L20" s="627">
        <v>0.40956786051723054</v>
      </c>
      <c r="M20" s="642">
        <v>0</v>
      </c>
      <c r="N20" s="567">
        <v>0</v>
      </c>
      <c r="O20" s="567">
        <v>0</v>
      </c>
      <c r="P20" s="567">
        <v>0.40231284463875971</v>
      </c>
      <c r="Q20" s="627">
        <v>0.47753336687054215</v>
      </c>
      <c r="R20" s="642">
        <v>0</v>
      </c>
      <c r="S20" s="567">
        <v>0</v>
      </c>
      <c r="T20" s="567">
        <v>0.39274248151405539</v>
      </c>
      <c r="U20" s="567">
        <v>0.99430279683822076</v>
      </c>
      <c r="V20" s="567">
        <v>0</v>
      </c>
      <c r="W20" s="567">
        <v>0.39117784734095767</v>
      </c>
      <c r="X20" s="567">
        <v>0.33177456688973145</v>
      </c>
      <c r="Y20" s="660">
        <v>0</v>
      </c>
      <c r="Z20" s="660">
        <v>0</v>
      </c>
      <c r="AA20" s="660">
        <v>0</v>
      </c>
      <c r="AB20" s="660">
        <v>0</v>
      </c>
      <c r="AC20" s="660">
        <v>4.9559585227886449E-2</v>
      </c>
      <c r="AD20" s="660">
        <v>0.16131417026845571</v>
      </c>
      <c r="AE20" s="660">
        <v>0</v>
      </c>
      <c r="AF20" s="660">
        <v>0</v>
      </c>
      <c r="AG20" s="660">
        <v>0</v>
      </c>
      <c r="AH20" s="2070"/>
      <c r="AI20" s="2070"/>
      <c r="AJ20" s="2070"/>
      <c r="AK20" s="2070"/>
      <c r="AL20" s="2070"/>
      <c r="AM20" s="2070"/>
      <c r="AN20" s="2070"/>
      <c r="AO20" s="2070"/>
      <c r="AP20" s="2070"/>
      <c r="AQ20" s="2070"/>
      <c r="AR20" s="2070"/>
      <c r="AS20" s="2070"/>
      <c r="AT20" s="2070"/>
      <c r="AU20" s="2070"/>
      <c r="AV20" s="2070"/>
      <c r="AW20" s="2070"/>
      <c r="AX20" s="2070"/>
      <c r="AY20" s="2070"/>
      <c r="AZ20" s="250"/>
      <c r="BA20" s="2390"/>
      <c r="BB20" s="162" t="s">
        <v>22</v>
      </c>
      <c r="BC20" s="678">
        <v>55.685891591637173</v>
      </c>
      <c r="BD20" s="696">
        <v>9.4041726506933365</v>
      </c>
      <c r="BE20" s="696">
        <v>0</v>
      </c>
      <c r="BF20" s="696">
        <v>5.5274584839607943</v>
      </c>
      <c r="BG20" s="715">
        <v>36.477420784287489</v>
      </c>
      <c r="BH20" s="734">
        <v>34.387984340957338</v>
      </c>
      <c r="BI20" s="696">
        <v>13.256944219467304</v>
      </c>
      <c r="BJ20" s="696">
        <v>1.1200776531774774</v>
      </c>
      <c r="BK20" s="696">
        <v>0</v>
      </c>
      <c r="BL20" s="715">
        <v>29.844470603534532</v>
      </c>
      <c r="BM20" s="734">
        <v>0</v>
      </c>
      <c r="BN20" s="696">
        <v>0</v>
      </c>
      <c r="BO20" s="696">
        <v>0</v>
      </c>
      <c r="BP20" s="696">
        <v>5.5274584839607943</v>
      </c>
      <c r="BQ20" s="715">
        <v>6.6329501807529532</v>
      </c>
      <c r="BR20" s="734">
        <v>0</v>
      </c>
      <c r="BS20" s="696">
        <v>0</v>
      </c>
      <c r="BT20" s="696">
        <v>10.939645201407227</v>
      </c>
      <c r="BU20" s="696">
        <v>64.112918923740864</v>
      </c>
      <c r="BV20" s="696">
        <v>0</v>
      </c>
      <c r="BW20" s="696">
        <v>12.160408664713747</v>
      </c>
      <c r="BX20" s="696">
        <v>13.434488931647341</v>
      </c>
      <c r="BY20" s="755">
        <v>0</v>
      </c>
      <c r="BZ20" s="755">
        <v>0</v>
      </c>
      <c r="CA20" s="755">
        <v>0</v>
      </c>
      <c r="CB20" s="755">
        <v>0</v>
      </c>
      <c r="CC20" s="755">
        <v>1.1200776531774774</v>
      </c>
      <c r="CD20" s="755">
        <v>5.3274041358921265</v>
      </c>
      <c r="CE20" s="755">
        <v>0</v>
      </c>
      <c r="CF20" s="755">
        <v>0</v>
      </c>
      <c r="CG20" s="755">
        <v>0</v>
      </c>
      <c r="CH20" s="2102"/>
      <c r="CI20" s="2102"/>
      <c r="CJ20" s="2102"/>
      <c r="CK20" s="2102"/>
      <c r="CL20" s="2102"/>
      <c r="CM20" s="2102"/>
      <c r="CN20" s="2102"/>
      <c r="CO20" s="2102"/>
      <c r="CP20" s="2102"/>
      <c r="CQ20" s="2102"/>
      <c r="CR20" s="2102"/>
      <c r="CS20" s="2102"/>
      <c r="CT20" s="2102"/>
      <c r="CU20" s="2102"/>
      <c r="CV20" s="2102"/>
      <c r="CW20" s="2102"/>
      <c r="CX20" s="2102"/>
      <c r="CY20" s="2102"/>
      <c r="CZ20" s="1867"/>
    </row>
    <row r="21" spans="1:104" s="130" customFormat="1" ht="15" customHeight="1" x14ac:dyDescent="0.2">
      <c r="A21" s="2644"/>
      <c r="B21" s="287" t="s">
        <v>17</v>
      </c>
      <c r="C21" s="2042" t="s">
        <v>35</v>
      </c>
      <c r="D21" s="2044" t="s">
        <v>35</v>
      </c>
      <c r="E21" s="2044" t="s">
        <v>35</v>
      </c>
      <c r="F21" s="2044" t="s">
        <v>35</v>
      </c>
      <c r="G21" s="2047" t="s">
        <v>35</v>
      </c>
      <c r="H21" s="2050" t="s">
        <v>35</v>
      </c>
      <c r="I21" s="2044" t="s">
        <v>35</v>
      </c>
      <c r="J21" s="2044" t="s">
        <v>35</v>
      </c>
      <c r="K21" s="2044" t="s">
        <v>35</v>
      </c>
      <c r="L21" s="2053" t="s">
        <v>35</v>
      </c>
      <c r="M21" s="2054" t="s">
        <v>35</v>
      </c>
      <c r="N21" s="2044" t="s">
        <v>35</v>
      </c>
      <c r="O21" s="2044" t="s">
        <v>35</v>
      </c>
      <c r="P21" s="2044" t="s">
        <v>35</v>
      </c>
      <c r="Q21" s="2053" t="s">
        <v>35</v>
      </c>
      <c r="R21" s="2054" t="s">
        <v>35</v>
      </c>
      <c r="S21" s="2044" t="s">
        <v>35</v>
      </c>
      <c r="T21" s="2044" t="s">
        <v>35</v>
      </c>
      <c r="U21" s="2044" t="s">
        <v>35</v>
      </c>
      <c r="V21" s="2044" t="s">
        <v>35</v>
      </c>
      <c r="W21" s="2044" t="s">
        <v>35</v>
      </c>
      <c r="X21" s="2044" t="s">
        <v>35</v>
      </c>
      <c r="Y21" s="2057" t="s">
        <v>35</v>
      </c>
      <c r="Z21" s="2057" t="s">
        <v>35</v>
      </c>
      <c r="AA21" s="2057" t="s">
        <v>35</v>
      </c>
      <c r="AB21" s="2057" t="s">
        <v>35</v>
      </c>
      <c r="AC21" s="2057" t="s">
        <v>35</v>
      </c>
      <c r="AD21" s="2057" t="s">
        <v>35</v>
      </c>
      <c r="AE21" s="2057" t="s">
        <v>35</v>
      </c>
      <c r="AF21" s="2057" t="s">
        <v>35</v>
      </c>
      <c r="AG21" s="2057" t="s">
        <v>35</v>
      </c>
      <c r="AH21" s="2071"/>
      <c r="AI21" s="2071"/>
      <c r="AJ21" s="2071"/>
      <c r="AK21" s="2071"/>
      <c r="AL21" s="2071"/>
      <c r="AM21" s="2071"/>
      <c r="AN21" s="2071"/>
      <c r="AO21" s="2071"/>
      <c r="AP21" s="2071"/>
      <c r="AQ21" s="2071"/>
      <c r="AR21" s="2071"/>
      <c r="AS21" s="2071"/>
      <c r="AT21" s="2071"/>
      <c r="AU21" s="2071"/>
      <c r="AV21" s="2071"/>
      <c r="AW21" s="2071"/>
      <c r="AX21" s="2071"/>
      <c r="AY21" s="2071"/>
      <c r="AZ21" s="250"/>
      <c r="BA21" s="2390"/>
      <c r="BB21" s="162" t="s">
        <v>17</v>
      </c>
      <c r="BC21" s="1476" t="s">
        <v>35</v>
      </c>
      <c r="BD21" s="1495" t="s">
        <v>35</v>
      </c>
      <c r="BE21" s="1495" t="s">
        <v>35</v>
      </c>
      <c r="BF21" s="1495" t="s">
        <v>35</v>
      </c>
      <c r="BG21" s="1515" t="s">
        <v>35</v>
      </c>
      <c r="BH21" s="1535" t="s">
        <v>35</v>
      </c>
      <c r="BI21" s="1495" t="s">
        <v>35</v>
      </c>
      <c r="BJ21" s="1495" t="s">
        <v>35</v>
      </c>
      <c r="BK21" s="1495" t="s">
        <v>35</v>
      </c>
      <c r="BL21" s="1515" t="s">
        <v>35</v>
      </c>
      <c r="BM21" s="1535" t="s">
        <v>35</v>
      </c>
      <c r="BN21" s="1495" t="s">
        <v>35</v>
      </c>
      <c r="BO21" s="1495" t="s">
        <v>35</v>
      </c>
      <c r="BP21" s="1495" t="s">
        <v>35</v>
      </c>
      <c r="BQ21" s="1515" t="s">
        <v>35</v>
      </c>
      <c r="BR21" s="1535" t="s">
        <v>35</v>
      </c>
      <c r="BS21" s="1495" t="s">
        <v>35</v>
      </c>
      <c r="BT21" s="1495" t="s">
        <v>35</v>
      </c>
      <c r="BU21" s="1495" t="s">
        <v>35</v>
      </c>
      <c r="BV21" s="1495" t="s">
        <v>35</v>
      </c>
      <c r="BW21" s="1495" t="s">
        <v>35</v>
      </c>
      <c r="BX21" s="1495" t="s">
        <v>35</v>
      </c>
      <c r="BY21" s="1554" t="s">
        <v>35</v>
      </c>
      <c r="BZ21" s="1554" t="s">
        <v>35</v>
      </c>
      <c r="CA21" s="1554" t="s">
        <v>35</v>
      </c>
      <c r="CB21" s="1554" t="s">
        <v>35</v>
      </c>
      <c r="CC21" s="1554" t="s">
        <v>35</v>
      </c>
      <c r="CD21" s="1554" t="s">
        <v>35</v>
      </c>
      <c r="CE21" s="1554" t="s">
        <v>35</v>
      </c>
      <c r="CF21" s="1554" t="s">
        <v>35</v>
      </c>
      <c r="CG21" s="1554" t="s">
        <v>35</v>
      </c>
      <c r="CH21" s="1867"/>
      <c r="CI21" s="1867"/>
      <c r="CJ21" s="1867"/>
      <c r="CK21" s="1867"/>
      <c r="CL21" s="1867"/>
      <c r="CM21" s="1867"/>
      <c r="CN21" s="1867"/>
      <c r="CO21" s="1867"/>
      <c r="CP21" s="1867"/>
      <c r="CQ21" s="1867"/>
      <c r="CR21" s="1867"/>
      <c r="CS21" s="1867"/>
      <c r="CT21" s="1867"/>
      <c r="CU21" s="1867"/>
      <c r="CV21" s="1867"/>
      <c r="CW21" s="1867"/>
      <c r="CX21" s="1867"/>
      <c r="CY21" s="1867"/>
      <c r="CZ21" s="1867"/>
    </row>
    <row r="22" spans="1:104" s="130" customFormat="1" ht="15" customHeight="1" x14ac:dyDescent="0.2">
      <c r="A22" s="2644" t="s">
        <v>54</v>
      </c>
      <c r="B22" s="287" t="s">
        <v>49</v>
      </c>
      <c r="C22" s="547">
        <v>0.93585819078381682</v>
      </c>
      <c r="D22" s="567">
        <v>1.3391256667745457</v>
      </c>
      <c r="E22" s="567">
        <v>3.5354995602166137E-2</v>
      </c>
      <c r="F22" s="567">
        <v>0.20558608385563537</v>
      </c>
      <c r="G22" s="588">
        <v>0.12187533741024538</v>
      </c>
      <c r="H22" s="607">
        <v>0.74672457233458644</v>
      </c>
      <c r="I22" s="567">
        <v>1.1609822767401827</v>
      </c>
      <c r="J22" s="567">
        <v>0.49817998352214515</v>
      </c>
      <c r="K22" s="567">
        <v>0.2059762667779344</v>
      </c>
      <c r="L22" s="627">
        <v>0.10917839866349162</v>
      </c>
      <c r="M22" s="642">
        <v>0.66361757611679406</v>
      </c>
      <c r="N22" s="567">
        <v>0</v>
      </c>
      <c r="O22" s="567">
        <v>0</v>
      </c>
      <c r="P22" s="567">
        <v>0.31893195849878442</v>
      </c>
      <c r="Q22" s="627">
        <v>0.22249066203372919</v>
      </c>
      <c r="R22" s="642">
        <v>0.56034758329972534</v>
      </c>
      <c r="S22" s="567">
        <v>0</v>
      </c>
      <c r="T22" s="567">
        <v>2.1059716747943242</v>
      </c>
      <c r="U22" s="567">
        <v>0</v>
      </c>
      <c r="V22" s="567">
        <v>1.1795170631000624</v>
      </c>
      <c r="W22" s="567">
        <v>0</v>
      </c>
      <c r="X22" s="567">
        <v>0</v>
      </c>
      <c r="Y22" s="660">
        <v>0.95050713433889844</v>
      </c>
      <c r="Z22" s="660">
        <v>0</v>
      </c>
      <c r="AA22" s="660">
        <v>1.0670470545845907</v>
      </c>
      <c r="AB22" s="660">
        <v>0.28908261702644644</v>
      </c>
      <c r="AC22" s="660">
        <v>0.65364647641364071</v>
      </c>
      <c r="AD22" s="660">
        <v>0.27587151088830869</v>
      </c>
      <c r="AE22" s="660">
        <v>0</v>
      </c>
      <c r="AF22" s="660">
        <v>0</v>
      </c>
      <c r="AG22" s="660">
        <v>0</v>
      </c>
      <c r="AH22" s="2070"/>
      <c r="AI22" s="2070"/>
      <c r="AJ22" s="2070"/>
      <c r="AK22" s="2070"/>
      <c r="AL22" s="2070"/>
      <c r="AM22" s="2070"/>
      <c r="AN22" s="2070"/>
      <c r="AO22" s="2070"/>
      <c r="AP22" s="2070"/>
      <c r="AQ22" s="2070"/>
      <c r="AR22" s="2070"/>
      <c r="AS22" s="2070"/>
      <c r="AT22" s="2070"/>
      <c r="AU22" s="2070"/>
      <c r="AV22" s="2070"/>
      <c r="AW22" s="2070"/>
      <c r="AX22" s="2070"/>
      <c r="AY22" s="2070"/>
      <c r="AZ22" s="250"/>
      <c r="BA22" s="2390" t="s">
        <v>54</v>
      </c>
      <c r="BB22" s="162" t="s">
        <v>49</v>
      </c>
      <c r="BC22" s="678">
        <v>87.82198168399222</v>
      </c>
      <c r="BD22" s="696">
        <v>126.01609815056341</v>
      </c>
      <c r="BE22" s="696">
        <v>3.3265155593556637</v>
      </c>
      <c r="BF22" s="696">
        <v>19.367057327974749</v>
      </c>
      <c r="BG22" s="715">
        <v>11.465352937278681</v>
      </c>
      <c r="BH22" s="734">
        <v>54.129022347505881</v>
      </c>
      <c r="BI22" s="696">
        <v>84.318007489978669</v>
      </c>
      <c r="BJ22" s="696">
        <v>36.159642944603839</v>
      </c>
      <c r="BK22" s="696">
        <v>15.002814729658038</v>
      </c>
      <c r="BL22" s="715">
        <v>7.9230490958849504</v>
      </c>
      <c r="BM22" s="734">
        <v>9.1261624463390536</v>
      </c>
      <c r="BN22" s="696">
        <v>0</v>
      </c>
      <c r="BO22" s="696">
        <v>0</v>
      </c>
      <c r="BP22" s="696">
        <v>4.364242598316709</v>
      </c>
      <c r="BQ22" s="715">
        <v>3.0756430590537049</v>
      </c>
      <c r="BR22" s="734">
        <v>2.6063031883629275</v>
      </c>
      <c r="BS22" s="696">
        <v>0</v>
      </c>
      <c r="BT22" s="696">
        <v>58.430400846135456</v>
      </c>
      <c r="BU22" s="696">
        <v>0</v>
      </c>
      <c r="BV22" s="696">
        <v>82.151309367922508</v>
      </c>
      <c r="BW22" s="696">
        <v>0</v>
      </c>
      <c r="BX22" s="696">
        <v>0</v>
      </c>
      <c r="BY22" s="755">
        <v>34.541968370232155</v>
      </c>
      <c r="BZ22" s="755">
        <v>0</v>
      </c>
      <c r="CA22" s="755">
        <v>43.098761118476205</v>
      </c>
      <c r="CB22" s="755">
        <v>3.3067984098363241</v>
      </c>
      <c r="CC22" s="755">
        <v>14.765498237494672</v>
      </c>
      <c r="CD22" s="755">
        <v>9.0959661207044782</v>
      </c>
      <c r="CE22" s="755">
        <v>0</v>
      </c>
      <c r="CF22" s="755">
        <v>0</v>
      </c>
      <c r="CG22" s="755">
        <v>0</v>
      </c>
      <c r="CH22" s="2102"/>
      <c r="CI22" s="2102"/>
      <c r="CJ22" s="2102"/>
      <c r="CK22" s="2102"/>
      <c r="CL22" s="2102"/>
      <c r="CM22" s="2102"/>
      <c r="CN22" s="2102"/>
      <c r="CO22" s="2102"/>
      <c r="CP22" s="2102"/>
      <c r="CQ22" s="2102"/>
      <c r="CR22" s="2102"/>
      <c r="CS22" s="2102"/>
      <c r="CT22" s="2102"/>
      <c r="CU22" s="2102"/>
      <c r="CV22" s="2102"/>
      <c r="CW22" s="2102"/>
      <c r="CX22" s="2102"/>
      <c r="CY22" s="2102"/>
      <c r="CZ22" s="1867"/>
    </row>
    <row r="23" spans="1:104" s="130" customFormat="1" ht="15" customHeight="1" x14ac:dyDescent="0.2">
      <c r="A23" s="2645"/>
      <c r="B23" s="288" t="s">
        <v>48</v>
      </c>
      <c r="C23" s="548">
        <v>99.064141809216139</v>
      </c>
      <c r="D23" s="568">
        <v>98.660874333225436</v>
      </c>
      <c r="E23" s="568">
        <v>99.964645004397823</v>
      </c>
      <c r="F23" s="568">
        <v>99.794413916144407</v>
      </c>
      <c r="G23" s="589">
        <v>99.878124662589727</v>
      </c>
      <c r="H23" s="608">
        <v>99.253275427665386</v>
      </c>
      <c r="I23" s="568">
        <v>98.839017723259857</v>
      </c>
      <c r="J23" s="568">
        <v>99.501820016477865</v>
      </c>
      <c r="K23" s="568">
        <v>99.794023733222076</v>
      </c>
      <c r="L23" s="628">
        <v>99.890821601336498</v>
      </c>
      <c r="M23" s="643">
        <v>99.33638242388318</v>
      </c>
      <c r="N23" s="568">
        <v>100</v>
      </c>
      <c r="O23" s="568">
        <v>100</v>
      </c>
      <c r="P23" s="568">
        <v>99.68106804150122</v>
      </c>
      <c r="Q23" s="628">
        <v>99.777509337966279</v>
      </c>
      <c r="R23" s="643">
        <v>99.43965241670027</v>
      </c>
      <c r="S23" s="568">
        <v>100</v>
      </c>
      <c r="T23" s="568">
        <v>97.894028325205667</v>
      </c>
      <c r="U23" s="568">
        <v>100</v>
      </c>
      <c r="V23" s="568">
        <v>98.820482936899921</v>
      </c>
      <c r="W23" s="568">
        <v>100</v>
      </c>
      <c r="X23" s="568">
        <v>100</v>
      </c>
      <c r="Y23" s="661">
        <v>99.049492865661108</v>
      </c>
      <c r="Z23" s="661">
        <v>100</v>
      </c>
      <c r="AA23" s="661">
        <v>98.932952945415408</v>
      </c>
      <c r="AB23" s="661">
        <v>99.710917382973548</v>
      </c>
      <c r="AC23" s="661">
        <v>99.346353523586359</v>
      </c>
      <c r="AD23" s="661">
        <v>99.724128489111692</v>
      </c>
      <c r="AE23" s="661">
        <v>100</v>
      </c>
      <c r="AF23" s="661">
        <v>100</v>
      </c>
      <c r="AG23" s="661">
        <v>100</v>
      </c>
      <c r="AH23" s="2072"/>
      <c r="AI23" s="2072"/>
      <c r="AJ23" s="2072"/>
      <c r="AK23" s="2072"/>
      <c r="AL23" s="2072"/>
      <c r="AM23" s="2072"/>
      <c r="AN23" s="2072"/>
      <c r="AO23" s="2072"/>
      <c r="AP23" s="2072"/>
      <c r="AQ23" s="2072"/>
      <c r="AR23" s="2072"/>
      <c r="AS23" s="2072"/>
      <c r="AT23" s="2072"/>
      <c r="AU23" s="2072"/>
      <c r="AV23" s="2072"/>
      <c r="AW23" s="2072"/>
      <c r="AX23" s="2072"/>
      <c r="AY23" s="2072"/>
      <c r="AZ23" s="251"/>
      <c r="BA23" s="2391"/>
      <c r="BB23" s="163" t="s">
        <v>48</v>
      </c>
      <c r="BC23" s="679">
        <v>9296.2901144486423</v>
      </c>
      <c r="BD23" s="697">
        <v>9284.3104512679965</v>
      </c>
      <c r="BE23" s="697">
        <v>9405.5717255476338</v>
      </c>
      <c r="BF23" s="697">
        <v>9401.0455332316578</v>
      </c>
      <c r="BG23" s="716">
        <v>9395.9776793515903</v>
      </c>
      <c r="BH23" s="735">
        <v>7194.7314481570274</v>
      </c>
      <c r="BI23" s="697">
        <v>7178.325805361982</v>
      </c>
      <c r="BJ23" s="697">
        <v>7222.1895763384045</v>
      </c>
      <c r="BK23" s="697">
        <v>7268.7561174742932</v>
      </c>
      <c r="BL23" s="716">
        <v>7249.051950423277</v>
      </c>
      <c r="BM23" s="735">
        <v>1366.0879329580423</v>
      </c>
      <c r="BN23" s="697">
        <v>1381.1052215737848</v>
      </c>
      <c r="BO23" s="697">
        <v>1387.0505212521584</v>
      </c>
      <c r="BP23" s="697">
        <v>1364.0287584854375</v>
      </c>
      <c r="BQ23" s="716">
        <v>1379.2938599753895</v>
      </c>
      <c r="BR23" s="735">
        <v>462.51628608295317</v>
      </c>
      <c r="BS23" s="697">
        <v>2041.5578456888036</v>
      </c>
      <c r="BT23" s="697">
        <v>2716.0798903163486</v>
      </c>
      <c r="BU23" s="697">
        <v>6383.9146967697143</v>
      </c>
      <c r="BV23" s="697">
        <v>6882.674545037994</v>
      </c>
      <c r="BW23" s="697">
        <v>3096.504549582402</v>
      </c>
      <c r="BX23" s="697">
        <v>4035.8478468395647</v>
      </c>
      <c r="BY23" s="756">
        <v>3599.5147496003237</v>
      </c>
      <c r="BZ23" s="756">
        <v>3753.4525291990963</v>
      </c>
      <c r="CA23" s="756">
        <v>3995.9697066966442</v>
      </c>
      <c r="CB23" s="756">
        <v>1140.5870973389367</v>
      </c>
      <c r="CC23" s="756">
        <v>2244.1770296115756</v>
      </c>
      <c r="CD23" s="756">
        <v>3288.0789003290383</v>
      </c>
      <c r="CE23" s="756">
        <v>708.84548449423994</v>
      </c>
      <c r="CF23" s="756">
        <v>566.81895584816129</v>
      </c>
      <c r="CG23" s="756">
        <v>1866.6553904116549</v>
      </c>
      <c r="CH23" s="2103"/>
      <c r="CI23" s="2103"/>
      <c r="CJ23" s="2103"/>
      <c r="CK23" s="2103"/>
      <c r="CL23" s="2103"/>
      <c r="CM23" s="2103"/>
      <c r="CN23" s="2103"/>
      <c r="CO23" s="2103"/>
      <c r="CP23" s="2103"/>
      <c r="CQ23" s="2103"/>
      <c r="CR23" s="2103"/>
      <c r="CS23" s="2103"/>
      <c r="CT23" s="2103"/>
      <c r="CU23" s="2103"/>
      <c r="CV23" s="2103"/>
      <c r="CW23" s="2103"/>
      <c r="CX23" s="2103"/>
      <c r="CY23" s="2103"/>
      <c r="CZ23" s="1868"/>
    </row>
    <row r="24" spans="1:104" s="131" customFormat="1" ht="15" hidden="1" customHeight="1" x14ac:dyDescent="0.2">
      <c r="A24" s="2601"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6"/>
      <c r="AC24" s="336"/>
      <c r="AD24" s="336"/>
      <c r="AE24" s="336"/>
      <c r="AF24" s="336"/>
      <c r="AG24" s="339"/>
      <c r="AH24" s="2073"/>
      <c r="AI24" s="2073"/>
      <c r="AJ24" s="2073"/>
      <c r="AK24" s="2073"/>
      <c r="AL24" s="2073"/>
      <c r="AM24" s="2073"/>
      <c r="AN24" s="2073"/>
      <c r="AO24" s="2073"/>
      <c r="AP24" s="2073"/>
      <c r="AQ24" s="2073"/>
      <c r="AR24" s="2073"/>
      <c r="AS24" s="2073"/>
      <c r="AT24" s="2073"/>
      <c r="AU24" s="2073"/>
      <c r="AV24" s="2073"/>
      <c r="AW24" s="2073"/>
      <c r="AX24" s="2073"/>
      <c r="AY24" s="2073"/>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pans="1:104" s="131" customFormat="1" ht="15" hidden="1" customHeight="1" x14ac:dyDescent="0.2">
      <c r="A25" s="2602"/>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1"/>
      <c r="AC25" s="341"/>
      <c r="AD25" s="341"/>
      <c r="AE25" s="341"/>
      <c r="AF25" s="341"/>
      <c r="AG25" s="344"/>
      <c r="AH25" s="2073"/>
      <c r="AI25" s="2073"/>
      <c r="AJ25" s="2073"/>
      <c r="AK25" s="2073"/>
      <c r="AL25" s="2073"/>
      <c r="AM25" s="2073"/>
      <c r="AN25" s="2073"/>
      <c r="AO25" s="2073"/>
      <c r="AP25" s="2073"/>
      <c r="AQ25" s="2073"/>
      <c r="AR25" s="2073"/>
      <c r="AS25" s="2073"/>
      <c r="AT25" s="2073"/>
      <c r="AU25" s="2073"/>
      <c r="AV25" s="2073"/>
      <c r="AW25" s="2073"/>
      <c r="AX25" s="2073"/>
      <c r="AY25" s="2073"/>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pans="1:104" s="131" customFormat="1" ht="15" hidden="1" customHeight="1" x14ac:dyDescent="0.2">
      <c r="A26" s="2603"/>
      <c r="B26" s="274" t="s">
        <v>46</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438"/>
      <c r="AB26" s="438"/>
      <c r="AC26" s="438"/>
      <c r="AD26" s="438"/>
      <c r="AE26" s="438"/>
      <c r="AF26" s="438"/>
      <c r="AG26" s="2061"/>
      <c r="AH26" s="2073"/>
      <c r="AI26" s="2073"/>
      <c r="AJ26" s="2073"/>
      <c r="AK26" s="2073"/>
      <c r="AL26" s="2073"/>
      <c r="AM26" s="2073"/>
      <c r="AN26" s="2073"/>
      <c r="AO26" s="2073"/>
      <c r="AP26" s="2073"/>
      <c r="AQ26" s="2073"/>
      <c r="AR26" s="2073"/>
      <c r="AS26" s="2073"/>
      <c r="AT26" s="2073"/>
      <c r="AU26" s="2073"/>
      <c r="AV26" s="2073"/>
      <c r="AW26" s="2073"/>
      <c r="AX26" s="2073"/>
      <c r="AY26" s="2073"/>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pans="1:104" s="130" customFormat="1" ht="15" customHeight="1" x14ac:dyDescent="0.2">
      <c r="B27" s="202"/>
      <c r="C27" s="2355" t="s">
        <v>115</v>
      </c>
      <c r="D27" s="2356"/>
      <c r="E27" s="2356"/>
      <c r="F27" s="2356"/>
      <c r="G27" s="2357"/>
      <c r="H27" s="2637" t="s">
        <v>38</v>
      </c>
      <c r="I27" s="2638"/>
      <c r="J27" s="2638"/>
      <c r="K27" s="2638"/>
      <c r="L27" s="2639"/>
      <c r="M27" s="2640" t="s">
        <v>37</v>
      </c>
      <c r="N27" s="2641"/>
      <c r="O27" s="2641"/>
      <c r="P27" s="2641"/>
      <c r="Q27" s="2642"/>
      <c r="R27" s="782" t="s">
        <v>140</v>
      </c>
      <c r="S27" s="475"/>
      <c r="T27" s="475"/>
      <c r="U27" s="475"/>
      <c r="V27" s="475"/>
      <c r="W27" s="475"/>
      <c r="X27" s="475"/>
      <c r="Y27" s="476"/>
      <c r="Z27" s="464"/>
      <c r="AA27" s="464"/>
      <c r="AB27" s="464"/>
      <c r="AC27" s="464"/>
      <c r="AD27" s="464"/>
      <c r="AE27" s="464"/>
      <c r="AF27" s="464"/>
      <c r="AG27" s="464"/>
      <c r="AH27" s="2067"/>
      <c r="AI27" s="2067"/>
      <c r="AJ27" s="2067"/>
      <c r="AK27" s="2067"/>
      <c r="AL27" s="2067"/>
      <c r="AM27" s="2067"/>
      <c r="AN27" s="2067"/>
      <c r="AO27" s="2067"/>
      <c r="AP27" s="2067"/>
      <c r="AQ27" s="2067"/>
      <c r="AR27" s="2067"/>
      <c r="AS27" s="2067"/>
      <c r="AT27" s="2067"/>
      <c r="AU27" s="2067"/>
      <c r="AV27" s="2067"/>
      <c r="AW27" s="2067"/>
      <c r="AX27" s="2067"/>
      <c r="AY27" s="2067"/>
      <c r="AZ27" s="239"/>
      <c r="BA27" s="241" t="s">
        <v>131</v>
      </c>
      <c r="BB27" s="115" t="s">
        <v>96</v>
      </c>
      <c r="BC27" s="2392" t="s">
        <v>115</v>
      </c>
      <c r="BD27" s="2393"/>
      <c r="BE27" s="2393"/>
      <c r="BF27" s="2393"/>
      <c r="BG27" s="2394"/>
      <c r="BH27" s="2395" t="s">
        <v>38</v>
      </c>
      <c r="BI27" s="2393"/>
      <c r="BJ27" s="2393"/>
      <c r="BK27" s="2393"/>
      <c r="BL27" s="2394"/>
      <c r="BM27" s="2395" t="s">
        <v>37</v>
      </c>
      <c r="BN27" s="2393"/>
      <c r="BO27" s="2393"/>
      <c r="BP27" s="2393"/>
      <c r="BQ27" s="2394"/>
      <c r="BR27" s="794" t="s">
        <v>140</v>
      </c>
      <c r="BS27" s="501"/>
      <c r="BT27" s="501"/>
      <c r="BU27" s="501"/>
      <c r="BV27" s="501"/>
      <c r="BW27" s="501"/>
      <c r="BX27" s="501"/>
      <c r="BY27" s="502"/>
      <c r="BZ27" s="461"/>
      <c r="CA27" s="461"/>
      <c r="CB27" s="461"/>
      <c r="CC27" s="461"/>
      <c r="CD27" s="461"/>
      <c r="CE27" s="461"/>
      <c r="CF27" s="461"/>
      <c r="CG27" s="461"/>
      <c r="CH27" s="239"/>
      <c r="CI27" s="239"/>
      <c r="CJ27" s="239"/>
      <c r="CK27" s="239"/>
      <c r="CL27" s="239"/>
      <c r="CM27" s="239"/>
      <c r="CN27" s="239"/>
      <c r="CO27" s="239"/>
      <c r="CP27" s="239"/>
      <c r="CQ27" s="239"/>
      <c r="CR27" s="239"/>
      <c r="CS27" s="239"/>
      <c r="CT27" s="239"/>
      <c r="CU27" s="239"/>
      <c r="CV27" s="239"/>
      <c r="CW27" s="239"/>
      <c r="CX27" s="239"/>
      <c r="CY27" s="239"/>
      <c r="CZ27" s="239"/>
    </row>
    <row r="28" spans="1:104" s="130" customFormat="1" ht="24"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311</v>
      </c>
      <c r="S28" s="310" t="s">
        <v>156</v>
      </c>
      <c r="T28" s="310" t="s">
        <v>312</v>
      </c>
      <c r="U28" s="310" t="s">
        <v>158</v>
      </c>
      <c r="V28" s="310" t="s">
        <v>159</v>
      </c>
      <c r="W28" s="310" t="s">
        <v>160</v>
      </c>
      <c r="X28" s="310" t="s">
        <v>162</v>
      </c>
      <c r="Y28" s="310" t="s">
        <v>163</v>
      </c>
      <c r="Z28" s="310" t="s">
        <v>164</v>
      </c>
      <c r="AA28" s="310" t="s">
        <v>165</v>
      </c>
      <c r="AB28" s="310" t="s">
        <v>313</v>
      </c>
      <c r="AC28" s="310" t="s">
        <v>167</v>
      </c>
      <c r="AD28" s="310" t="s">
        <v>314</v>
      </c>
      <c r="AE28" s="310" t="s">
        <v>169</v>
      </c>
      <c r="AF28" s="310" t="s">
        <v>315</v>
      </c>
      <c r="AG28" s="2062" t="s">
        <v>171</v>
      </c>
      <c r="AH28" s="2074"/>
      <c r="AI28" s="2074"/>
      <c r="AJ28" s="2074"/>
      <c r="AK28" s="2074"/>
      <c r="AL28" s="2074"/>
      <c r="AM28" s="2074"/>
      <c r="AN28" s="2074"/>
      <c r="AO28" s="2074"/>
      <c r="AP28" s="2074"/>
      <c r="AQ28" s="2074"/>
      <c r="AR28" s="2074"/>
      <c r="AS28" s="2074"/>
      <c r="AT28" s="2074"/>
      <c r="AU28" s="2074"/>
      <c r="AV28" s="2074"/>
      <c r="AW28" s="2074"/>
      <c r="AX28" s="2074"/>
      <c r="AY28" s="2074"/>
      <c r="AZ28" s="23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311</v>
      </c>
      <c r="BS28" s="182" t="s">
        <v>156</v>
      </c>
      <c r="BT28" s="182" t="s">
        <v>312</v>
      </c>
      <c r="BU28" s="182" t="s">
        <v>158</v>
      </c>
      <c r="BV28" s="182" t="s">
        <v>159</v>
      </c>
      <c r="BW28" s="182" t="s">
        <v>160</v>
      </c>
      <c r="BX28" s="182" t="s">
        <v>162</v>
      </c>
      <c r="BY28" s="183" t="s">
        <v>163</v>
      </c>
      <c r="BZ28" s="183" t="s">
        <v>164</v>
      </c>
      <c r="CA28" s="183" t="s">
        <v>165</v>
      </c>
      <c r="CB28" s="183" t="s">
        <v>313</v>
      </c>
      <c r="CC28" s="183" t="s">
        <v>167</v>
      </c>
      <c r="CD28" s="183" t="s">
        <v>314</v>
      </c>
      <c r="CE28" s="183" t="s">
        <v>169</v>
      </c>
      <c r="CF28" s="183" t="s">
        <v>315</v>
      </c>
      <c r="CG28" s="183" t="s">
        <v>171</v>
      </c>
      <c r="CH28" s="1869"/>
      <c r="CI28" s="1869"/>
      <c r="CJ28" s="1869"/>
      <c r="CK28" s="1869"/>
      <c r="CL28" s="1869"/>
      <c r="CM28" s="1869"/>
      <c r="CN28" s="1869"/>
      <c r="CO28" s="1869"/>
      <c r="CP28" s="1869"/>
      <c r="CQ28" s="1869"/>
      <c r="CR28" s="1869"/>
      <c r="CS28" s="1869"/>
      <c r="CT28" s="1869"/>
      <c r="CU28" s="1869"/>
      <c r="CV28" s="1869"/>
      <c r="CW28" s="1869"/>
      <c r="CX28" s="1869"/>
      <c r="CY28" s="1869"/>
      <c r="CZ28" s="1869"/>
    </row>
    <row r="29" spans="1:104" s="130" customFormat="1" ht="15" customHeight="1" x14ac:dyDescent="0.2">
      <c r="A29" s="2636" t="s">
        <v>57</v>
      </c>
      <c r="B29" s="289" t="s">
        <v>49</v>
      </c>
      <c r="C29" s="549">
        <v>23.359406072801956</v>
      </c>
      <c r="D29" s="569">
        <v>37.544804010888058</v>
      </c>
      <c r="E29" s="569">
        <v>68.541921814970237</v>
      </c>
      <c r="F29" s="569">
        <v>86.045096216902834</v>
      </c>
      <c r="G29" s="590">
        <v>90.32016111144226</v>
      </c>
      <c r="H29" s="609">
        <v>19.816766938289145</v>
      </c>
      <c r="I29" s="569">
        <v>31.502037385808386</v>
      </c>
      <c r="J29" s="569">
        <v>60.233046870382076</v>
      </c>
      <c r="K29" s="569">
        <v>83.11445862271141</v>
      </c>
      <c r="L29" s="629">
        <v>89.408008422061286</v>
      </c>
      <c r="M29" s="644">
        <v>85.178510266963769</v>
      </c>
      <c r="N29" s="569">
        <v>90.006299802636974</v>
      </c>
      <c r="O29" s="569">
        <v>93.26788516865011</v>
      </c>
      <c r="P29" s="569">
        <v>94.178851642878442</v>
      </c>
      <c r="Q29" s="590">
        <v>93.078077365382498</v>
      </c>
      <c r="R29" s="644">
        <v>90.775136809957218</v>
      </c>
      <c r="S29" s="569">
        <v>99.294344976526958</v>
      </c>
      <c r="T29" s="569">
        <v>16.280431748261257</v>
      </c>
      <c r="U29" s="569">
        <v>5.8052082582893529</v>
      </c>
      <c r="V29" s="569">
        <v>83.02576798053893</v>
      </c>
      <c r="W29" s="569">
        <v>85.301466597715844</v>
      </c>
      <c r="X29" s="569">
        <v>98.288539815301817</v>
      </c>
      <c r="Y29" s="662">
        <v>28.622169074711234</v>
      </c>
      <c r="Z29" s="662">
        <v>95.811355136193569</v>
      </c>
      <c r="AA29" s="662">
        <v>16.026549942609282</v>
      </c>
      <c r="AB29" s="662">
        <v>96.112716002979482</v>
      </c>
      <c r="AC29" s="662">
        <v>17.353669330470183</v>
      </c>
      <c r="AD29" s="662">
        <v>98.627051945773857</v>
      </c>
      <c r="AE29" s="662">
        <v>99.510771373196306</v>
      </c>
      <c r="AF29" s="662">
        <v>95.932917403459342</v>
      </c>
      <c r="AG29" s="662">
        <v>99.268199410649601</v>
      </c>
      <c r="AH29" s="2075"/>
      <c r="AI29" s="2075"/>
      <c r="AJ29" s="2075"/>
      <c r="AK29" s="2075"/>
      <c r="AL29" s="2075"/>
      <c r="AM29" s="2075"/>
      <c r="AN29" s="2075"/>
      <c r="AO29" s="2075"/>
      <c r="AP29" s="2075"/>
      <c r="AQ29" s="2075"/>
      <c r="AR29" s="2075"/>
      <c r="AS29" s="2075"/>
      <c r="AT29" s="2075"/>
      <c r="AU29" s="2075"/>
      <c r="AV29" s="2075"/>
      <c r="AW29" s="2075"/>
      <c r="AX29" s="2075"/>
      <c r="AY29" s="2075"/>
      <c r="AZ29" s="239"/>
      <c r="BA29" s="2387" t="s">
        <v>57</v>
      </c>
      <c r="BB29" s="164" t="s">
        <v>49</v>
      </c>
      <c r="BC29" s="680">
        <v>2206.4988225161283</v>
      </c>
      <c r="BD29" s="698">
        <v>3537.6113393449255</v>
      </c>
      <c r="BE29" s="698">
        <v>6449.0396760696631</v>
      </c>
      <c r="BF29" s="698">
        <v>8110.5591845471354</v>
      </c>
      <c r="BG29" s="717">
        <v>8529.7641684521277</v>
      </c>
      <c r="BH29" s="736">
        <v>1443.3043718332767</v>
      </c>
      <c r="BI29" s="698">
        <v>2292.0569766469557</v>
      </c>
      <c r="BJ29" s="698">
        <v>4372.5995441645691</v>
      </c>
      <c r="BK29" s="698">
        <v>6053.8568038846988</v>
      </c>
      <c r="BL29" s="717">
        <v>6515.0001655477035</v>
      </c>
      <c r="BM29" s="736">
        <v>1178.8081492263614</v>
      </c>
      <c r="BN29" s="698">
        <v>1243.0817063195743</v>
      </c>
      <c r="BO29" s="698">
        <v>1293.6726873926259</v>
      </c>
      <c r="BP29" s="698">
        <v>1293.9425113074319</v>
      </c>
      <c r="BQ29" s="717">
        <v>1292.8567780107012</v>
      </c>
      <c r="BR29" s="736">
        <v>423.58135134449304</v>
      </c>
      <c r="BS29" s="698">
        <v>2027.1514901935925</v>
      </c>
      <c r="BT29" s="698">
        <v>453.48327577171011</v>
      </c>
      <c r="BU29" s="698">
        <v>374.32143164301453</v>
      </c>
      <c r="BV29" s="698">
        <v>5788.5847662297056</v>
      </c>
      <c r="BW29" s="698">
        <v>2651.736800994061</v>
      </c>
      <c r="BX29" s="698">
        <v>3979.9804808284712</v>
      </c>
      <c r="BY29" s="757">
        <v>1040.1458580884346</v>
      </c>
      <c r="BZ29" s="757">
        <v>3596.2337326193856</v>
      </c>
      <c r="CA29" s="757">
        <v>647.3233252105739</v>
      </c>
      <c r="CB29" s="757">
        <v>1099.4274913964364</v>
      </c>
      <c r="CC29" s="757">
        <v>392.20379122046882</v>
      </c>
      <c r="CD29" s="757">
        <v>3257.1606299208547</v>
      </c>
      <c r="CE29" s="757">
        <v>705.37760946428875</v>
      </c>
      <c r="CF29" s="757">
        <v>543.76596074096722</v>
      </c>
      <c r="CG29" s="757">
        <v>1852.9951952634815</v>
      </c>
      <c r="CH29" s="2104"/>
      <c r="CI29" s="2104"/>
      <c r="CJ29" s="2104"/>
      <c r="CK29" s="2104"/>
      <c r="CL29" s="2104"/>
      <c r="CM29" s="2104"/>
      <c r="CN29" s="2104"/>
      <c r="CO29" s="2104"/>
      <c r="CP29" s="2104"/>
      <c r="CQ29" s="2104"/>
      <c r="CR29" s="2104"/>
      <c r="CS29" s="2104"/>
      <c r="CT29" s="2104"/>
      <c r="CU29" s="2104"/>
      <c r="CV29" s="2104"/>
      <c r="CW29" s="2104"/>
      <c r="CX29" s="2104"/>
      <c r="CY29" s="2104"/>
      <c r="CZ29" s="1870"/>
    </row>
    <row r="30" spans="1:104" s="130" customFormat="1" ht="15" customHeight="1" x14ac:dyDescent="0.2">
      <c r="A30" s="2338"/>
      <c r="B30" s="290" t="s">
        <v>48</v>
      </c>
      <c r="C30" s="550">
        <v>76.640593927198069</v>
      </c>
      <c r="D30" s="570">
        <v>62.455195989111964</v>
      </c>
      <c r="E30" s="570">
        <v>31.45807818502978</v>
      </c>
      <c r="F30" s="570">
        <v>13.954903783097015</v>
      </c>
      <c r="G30" s="591">
        <v>9.6798388885574127</v>
      </c>
      <c r="H30" s="610">
        <v>80.183233061710922</v>
      </c>
      <c r="I30" s="570">
        <v>68.497962614191678</v>
      </c>
      <c r="J30" s="570">
        <v>39.766953129617924</v>
      </c>
      <c r="K30" s="570">
        <v>16.885541377288519</v>
      </c>
      <c r="L30" s="630">
        <v>10.591991577938712</v>
      </c>
      <c r="M30" s="645">
        <v>14.821489733036271</v>
      </c>
      <c r="N30" s="570">
        <v>9.9937001973630348</v>
      </c>
      <c r="O30" s="570">
        <v>6.7321148313499073</v>
      </c>
      <c r="P30" s="570">
        <v>5.8211483571215545</v>
      </c>
      <c r="Q30" s="591">
        <v>6.9219226346175233</v>
      </c>
      <c r="R30" s="645">
        <v>9.2248631900427593</v>
      </c>
      <c r="S30" s="570">
        <v>0.70565502347305331</v>
      </c>
      <c r="T30" s="570">
        <v>83.719568251738735</v>
      </c>
      <c r="U30" s="570">
        <v>94.194791741710674</v>
      </c>
      <c r="V30" s="570">
        <v>16.974232019461059</v>
      </c>
      <c r="W30" s="570">
        <v>14.698533402284195</v>
      </c>
      <c r="X30" s="570">
        <v>1.711460184698175</v>
      </c>
      <c r="Y30" s="663">
        <v>71.377830925288762</v>
      </c>
      <c r="Z30" s="663">
        <v>4.1886448638064495</v>
      </c>
      <c r="AA30" s="663">
        <v>83.973450057390721</v>
      </c>
      <c r="AB30" s="663">
        <v>3.8872839970205257</v>
      </c>
      <c r="AC30" s="663">
        <v>82.646330669529902</v>
      </c>
      <c r="AD30" s="663">
        <v>1.372948054226163</v>
      </c>
      <c r="AE30" s="663">
        <v>0.48922862680369444</v>
      </c>
      <c r="AF30" s="663">
        <v>4.0670825965406552</v>
      </c>
      <c r="AG30" s="663">
        <v>0.73180058935040959</v>
      </c>
      <c r="AH30" s="2076"/>
      <c r="AI30" s="2076"/>
      <c r="AJ30" s="2076"/>
      <c r="AK30" s="2076"/>
      <c r="AL30" s="2076"/>
      <c r="AM30" s="2076"/>
      <c r="AN30" s="2076"/>
      <c r="AO30" s="2076"/>
      <c r="AP30" s="2076"/>
      <c r="AQ30" s="2076"/>
      <c r="AR30" s="2076"/>
      <c r="AS30" s="2076"/>
      <c r="AT30" s="2076"/>
      <c r="AU30" s="2076"/>
      <c r="AV30" s="2076"/>
      <c r="AW30" s="2076"/>
      <c r="AX30" s="2076"/>
      <c r="AY30" s="2076"/>
      <c r="AZ30" s="239"/>
      <c r="BA30" s="2354"/>
      <c r="BB30" s="165" t="s">
        <v>48</v>
      </c>
      <c r="BC30" s="681">
        <v>7239.3698594159014</v>
      </c>
      <c r="BD30" s="699">
        <v>5884.7612966102733</v>
      </c>
      <c r="BE30" s="699">
        <v>2959.8585650373288</v>
      </c>
      <c r="BF30" s="699">
        <v>1315.3808644964404</v>
      </c>
      <c r="BG30" s="718">
        <v>914.15628462100335</v>
      </c>
      <c r="BH30" s="737">
        <v>5839.9440830122212</v>
      </c>
      <c r="BI30" s="699">
        <v>4983.8437804244741</v>
      </c>
      <c r="BJ30" s="699">
        <v>2886.8697527716172</v>
      </c>
      <c r="BK30" s="699">
        <v>1229.9021283192465</v>
      </c>
      <c r="BL30" s="718">
        <v>771.81930457499448</v>
      </c>
      <c r="BM30" s="737">
        <v>205.11855427171457</v>
      </c>
      <c r="BN30" s="699">
        <v>138.02351525421051</v>
      </c>
      <c r="BO30" s="699">
        <v>93.377833859532757</v>
      </c>
      <c r="BP30" s="699">
        <v>79.977948260282957</v>
      </c>
      <c r="BQ30" s="718">
        <v>96.145675204495348</v>
      </c>
      <c r="BR30" s="737">
        <v>43.045707815201744</v>
      </c>
      <c r="BS30" s="699">
        <v>14.406355495211288</v>
      </c>
      <c r="BT30" s="699">
        <v>2331.9666605921821</v>
      </c>
      <c r="BU30" s="699">
        <v>6073.7061840504421</v>
      </c>
      <c r="BV30" s="699">
        <v>1183.449226381525</v>
      </c>
      <c r="BW30" s="699">
        <v>456.92815725305633</v>
      </c>
      <c r="BX30" s="699">
        <v>69.301854942740562</v>
      </c>
      <c r="BY30" s="758">
        <v>2593.9108598821213</v>
      </c>
      <c r="BZ30" s="758">
        <v>157.21879657971124</v>
      </c>
      <c r="CA30" s="758">
        <v>3391.7451426045468</v>
      </c>
      <c r="CB30" s="758">
        <v>44.46640435233671</v>
      </c>
      <c r="CC30" s="758">
        <v>1867.8588142817807</v>
      </c>
      <c r="CD30" s="758">
        <v>45.341640664780321</v>
      </c>
      <c r="CE30" s="758">
        <v>3.4678750299511645</v>
      </c>
      <c r="CF30" s="758">
        <v>23.052995107194029</v>
      </c>
      <c r="CG30" s="758">
        <v>13.660195148173679</v>
      </c>
      <c r="CH30" s="2105"/>
      <c r="CI30" s="2105"/>
      <c r="CJ30" s="2105"/>
      <c r="CK30" s="2105"/>
      <c r="CL30" s="2105"/>
      <c r="CM30" s="2105"/>
      <c r="CN30" s="2105"/>
      <c r="CO30" s="2105"/>
      <c r="CP30" s="2105"/>
      <c r="CQ30" s="2105"/>
      <c r="CR30" s="2105"/>
      <c r="CS30" s="2105"/>
      <c r="CT30" s="2105"/>
      <c r="CU30" s="2105"/>
      <c r="CV30" s="2105"/>
      <c r="CW30" s="2105"/>
      <c r="CX30" s="2105"/>
      <c r="CY30" s="2105"/>
      <c r="CZ30" s="1871"/>
    </row>
    <row r="31" spans="1:104" s="130" customFormat="1" ht="15" customHeight="1" x14ac:dyDescent="0.2">
      <c r="A31" s="2338" t="s">
        <v>104</v>
      </c>
      <c r="B31" s="290" t="s">
        <v>49</v>
      </c>
      <c r="C31" s="550">
        <v>9.5551330369556506</v>
      </c>
      <c r="D31" s="570">
        <v>30.700433026080891</v>
      </c>
      <c r="E31" s="570">
        <v>67.352445627439579</v>
      </c>
      <c r="F31" s="570">
        <v>84.477724964024986</v>
      </c>
      <c r="G31" s="591">
        <v>87.86064607440035</v>
      </c>
      <c r="H31" s="610">
        <v>7.6258920888932851</v>
      </c>
      <c r="I31" s="570">
        <v>23.134954757635519</v>
      </c>
      <c r="J31" s="570">
        <v>58.578862478241419</v>
      </c>
      <c r="K31" s="570">
        <v>81.571079942086413</v>
      </c>
      <c r="L31" s="630">
        <v>87.231346979695175</v>
      </c>
      <c r="M31" s="645">
        <v>84.69348978695183</v>
      </c>
      <c r="N31" s="570">
        <v>90.006299802636974</v>
      </c>
      <c r="O31" s="570">
        <v>91.134576359753254</v>
      </c>
      <c r="P31" s="570">
        <v>92.577111267928714</v>
      </c>
      <c r="Q31" s="591">
        <v>89.8213876105726</v>
      </c>
      <c r="R31" s="645">
        <v>88.611746498251492</v>
      </c>
      <c r="S31" s="570">
        <v>98.377691725140224</v>
      </c>
      <c r="T31" s="570">
        <v>0.44352154491242707</v>
      </c>
      <c r="U31" s="570">
        <v>3.7523853458762932</v>
      </c>
      <c r="V31" s="570">
        <v>82.290914154074741</v>
      </c>
      <c r="W31" s="570">
        <v>84.270672858524208</v>
      </c>
      <c r="X31" s="570">
        <v>97.383101233256397</v>
      </c>
      <c r="Y31" s="663">
        <v>1.7887584909009613</v>
      </c>
      <c r="Z31" s="663">
        <v>94.663402623664979</v>
      </c>
      <c r="AA31" s="663">
        <v>9.549683304742679</v>
      </c>
      <c r="AB31" s="663">
        <v>95.482958798631898</v>
      </c>
      <c r="AC31" s="663">
        <v>4.8213364622151538</v>
      </c>
      <c r="AD31" s="663">
        <v>95.151031815405801</v>
      </c>
      <c r="AE31" s="663">
        <v>98.304042491516668</v>
      </c>
      <c r="AF31" s="663">
        <v>94.771400604945185</v>
      </c>
      <c r="AG31" s="663">
        <v>98.287308379475576</v>
      </c>
      <c r="AH31" s="2076"/>
      <c r="AI31" s="2076"/>
      <c r="AJ31" s="2076"/>
      <c r="AK31" s="2076"/>
      <c r="AL31" s="2076"/>
      <c r="AM31" s="2076"/>
      <c r="AN31" s="2076"/>
      <c r="AO31" s="2076"/>
      <c r="AP31" s="2076"/>
      <c r="AQ31" s="2076"/>
      <c r="AR31" s="2076"/>
      <c r="AS31" s="2076"/>
      <c r="AT31" s="2076"/>
      <c r="AU31" s="2076"/>
      <c r="AV31" s="2076"/>
      <c r="AW31" s="2076"/>
      <c r="AX31" s="2076"/>
      <c r="AY31" s="2076"/>
      <c r="AZ31" s="239"/>
      <c r="BA31" s="2354" t="s">
        <v>104</v>
      </c>
      <c r="BB31" s="165" t="s">
        <v>49</v>
      </c>
      <c r="BC31" s="681">
        <v>902.56531905473446</v>
      </c>
      <c r="BD31" s="699">
        <v>2892.7092005691979</v>
      </c>
      <c r="BE31" s="699">
        <v>6337.1230719827045</v>
      </c>
      <c r="BF31" s="699">
        <v>7962.8197099049257</v>
      </c>
      <c r="BG31" s="718">
        <v>8297.4895248225166</v>
      </c>
      <c r="BH31" s="737">
        <v>555.41266773250493</v>
      </c>
      <c r="BI31" s="699">
        <v>1683.2763483589342</v>
      </c>
      <c r="BJ31" s="699">
        <v>4252.5145361024079</v>
      </c>
      <c r="BK31" s="699">
        <v>5941.4408213769448</v>
      </c>
      <c r="BL31" s="718">
        <v>6356.3907757667157</v>
      </c>
      <c r="BM31" s="737">
        <v>1172.0958212860414</v>
      </c>
      <c r="BN31" s="699">
        <v>1243.0817063195743</v>
      </c>
      <c r="BO31" s="699">
        <v>1264.0826164389039</v>
      </c>
      <c r="BP31" s="699">
        <v>1271.935872586841</v>
      </c>
      <c r="BQ31" s="718">
        <v>1247.6212774227838</v>
      </c>
      <c r="BR31" s="737">
        <v>413.48638675483483</v>
      </c>
      <c r="BS31" s="699">
        <v>2008.4374838221452</v>
      </c>
      <c r="BT31" s="699">
        <v>12.354070590523353</v>
      </c>
      <c r="BU31" s="699">
        <v>241.95484334933775</v>
      </c>
      <c r="BV31" s="699">
        <v>5737.3505076526171</v>
      </c>
      <c r="BW31" s="699">
        <v>2619.6928772320052</v>
      </c>
      <c r="BX31" s="699">
        <v>3943.316716264449</v>
      </c>
      <c r="BY31" s="758">
        <v>65.00449810685511</v>
      </c>
      <c r="BZ31" s="758">
        <v>3553.1458800038768</v>
      </c>
      <c r="CA31" s="758">
        <v>385.71824713806649</v>
      </c>
      <c r="CB31" s="758">
        <v>1092.2237371778663</v>
      </c>
      <c r="CC31" s="758">
        <v>108.96522246796968</v>
      </c>
      <c r="CD31" s="758">
        <v>3142.3649861894364</v>
      </c>
      <c r="CE31" s="758">
        <v>696.82376627641486</v>
      </c>
      <c r="CF31" s="758">
        <v>537.18226335162831</v>
      </c>
      <c r="CG31" s="758">
        <v>1834.6853399560068</v>
      </c>
      <c r="CH31" s="2105"/>
      <c r="CI31" s="2105"/>
      <c r="CJ31" s="2105"/>
      <c r="CK31" s="2105"/>
      <c r="CL31" s="2105"/>
      <c r="CM31" s="2105"/>
      <c r="CN31" s="2105"/>
      <c r="CO31" s="2105"/>
      <c r="CP31" s="2105"/>
      <c r="CQ31" s="2105"/>
      <c r="CR31" s="2105"/>
      <c r="CS31" s="2105"/>
      <c r="CT31" s="2105"/>
      <c r="CU31" s="2105"/>
      <c r="CV31" s="2105"/>
      <c r="CW31" s="2105"/>
      <c r="CX31" s="2105"/>
      <c r="CY31" s="2105"/>
      <c r="CZ31" s="1871"/>
    </row>
    <row r="32" spans="1:104" s="130" customFormat="1" ht="15" customHeight="1" x14ac:dyDescent="0.2">
      <c r="A32" s="2338"/>
      <c r="B32" s="290" t="s">
        <v>48</v>
      </c>
      <c r="C32" s="550">
        <v>90.444866963044333</v>
      </c>
      <c r="D32" s="570">
        <v>69.29956697391907</v>
      </c>
      <c r="E32" s="570">
        <v>32.647554372560435</v>
      </c>
      <c r="F32" s="570">
        <v>15.522275035974895</v>
      </c>
      <c r="G32" s="591">
        <v>12.13935392559938</v>
      </c>
      <c r="H32" s="610">
        <v>92.374107911106734</v>
      </c>
      <c r="I32" s="570">
        <v>76.865045242364502</v>
      </c>
      <c r="J32" s="570">
        <v>41.421137521758595</v>
      </c>
      <c r="K32" s="570">
        <v>18.428920057913508</v>
      </c>
      <c r="L32" s="630">
        <v>12.768653020304798</v>
      </c>
      <c r="M32" s="645">
        <v>15.306510213048227</v>
      </c>
      <c r="N32" s="570">
        <v>9.9937001973630348</v>
      </c>
      <c r="O32" s="570">
        <v>8.865423640246787</v>
      </c>
      <c r="P32" s="570">
        <v>7.4228887320712884</v>
      </c>
      <c r="Q32" s="591">
        <v>10.178612389427439</v>
      </c>
      <c r="R32" s="645">
        <v>11.388253501748514</v>
      </c>
      <c r="S32" s="570">
        <v>1.622308274859793</v>
      </c>
      <c r="T32" s="570">
        <v>99.556478455087543</v>
      </c>
      <c r="U32" s="570">
        <v>96.247614654123723</v>
      </c>
      <c r="V32" s="570">
        <v>17.709085845925284</v>
      </c>
      <c r="W32" s="570">
        <v>15.729327141475835</v>
      </c>
      <c r="X32" s="570">
        <v>2.616898766743589</v>
      </c>
      <c r="Y32" s="663">
        <v>98.21124150909904</v>
      </c>
      <c r="Z32" s="663">
        <v>5.3365973763350505</v>
      </c>
      <c r="AA32" s="663">
        <v>90.4503166952573</v>
      </c>
      <c r="AB32" s="663">
        <v>4.5170412013681105</v>
      </c>
      <c r="AC32" s="663">
        <v>95.178663537784857</v>
      </c>
      <c r="AD32" s="663">
        <v>4.8489681845942236</v>
      </c>
      <c r="AE32" s="663">
        <v>1.6959575084833189</v>
      </c>
      <c r="AF32" s="663">
        <v>5.2285993950547853</v>
      </c>
      <c r="AG32" s="663">
        <v>1.7126916205244485</v>
      </c>
      <c r="AH32" s="2076"/>
      <c r="AI32" s="2076"/>
      <c r="AJ32" s="2076"/>
      <c r="AK32" s="2076"/>
      <c r="AL32" s="2076"/>
      <c r="AM32" s="2076"/>
      <c r="AN32" s="2076"/>
      <c r="AO32" s="2076"/>
      <c r="AP32" s="2076"/>
      <c r="AQ32" s="2076"/>
      <c r="AR32" s="2076"/>
      <c r="AS32" s="2076"/>
      <c r="AT32" s="2076"/>
      <c r="AU32" s="2076"/>
      <c r="AV32" s="2076"/>
      <c r="AW32" s="2076"/>
      <c r="AX32" s="2076"/>
      <c r="AY32" s="2076"/>
      <c r="AZ32" s="239"/>
      <c r="BA32" s="2354"/>
      <c r="BB32" s="165" t="s">
        <v>48</v>
      </c>
      <c r="BC32" s="681">
        <v>8543.3033628772919</v>
      </c>
      <c r="BD32" s="699">
        <v>6529.6634353859945</v>
      </c>
      <c r="BE32" s="699">
        <v>3071.7751691242875</v>
      </c>
      <c r="BF32" s="699">
        <v>1463.1203391386528</v>
      </c>
      <c r="BG32" s="718">
        <v>1146.4309282506197</v>
      </c>
      <c r="BH32" s="737">
        <v>6727.8357871129892</v>
      </c>
      <c r="BI32" s="699">
        <v>5592.6244087124924</v>
      </c>
      <c r="BJ32" s="699">
        <v>3006.9547608337793</v>
      </c>
      <c r="BK32" s="699">
        <v>1342.3181108270007</v>
      </c>
      <c r="BL32" s="718">
        <v>930.42869435597993</v>
      </c>
      <c r="BM32" s="737">
        <v>211.83088221203457</v>
      </c>
      <c r="BN32" s="699">
        <v>138.02351525421051</v>
      </c>
      <c r="BO32" s="699">
        <v>122.96790481325515</v>
      </c>
      <c r="BP32" s="699">
        <v>101.98458698087397</v>
      </c>
      <c r="BQ32" s="718">
        <v>141.38117579241302</v>
      </c>
      <c r="BR32" s="737">
        <v>53.140672404860062</v>
      </c>
      <c r="BS32" s="699">
        <v>33.120361866658783</v>
      </c>
      <c r="BT32" s="699">
        <v>2773.0958657733681</v>
      </c>
      <c r="BU32" s="699">
        <v>6206.0727723441187</v>
      </c>
      <c r="BV32" s="699">
        <v>1234.6834849586148</v>
      </c>
      <c r="BW32" s="699">
        <v>488.97208101511205</v>
      </c>
      <c r="BX32" s="699">
        <v>105.96561950676285</v>
      </c>
      <c r="BY32" s="758">
        <v>3569.0522198637009</v>
      </c>
      <c r="BZ32" s="758">
        <v>200.30664919522056</v>
      </c>
      <c r="CA32" s="758">
        <v>3653.3502206770531</v>
      </c>
      <c r="CB32" s="758">
        <v>51.670158570906857</v>
      </c>
      <c r="CC32" s="758">
        <v>2151.0973830342782</v>
      </c>
      <c r="CD32" s="758">
        <v>160.13728439619928</v>
      </c>
      <c r="CE32" s="758">
        <v>12.021718217825024</v>
      </c>
      <c r="CF32" s="758">
        <v>29.636692496532813</v>
      </c>
      <c r="CG32" s="758">
        <v>31.970050455648341</v>
      </c>
      <c r="CH32" s="2105"/>
      <c r="CI32" s="2105"/>
      <c r="CJ32" s="2105"/>
      <c r="CK32" s="2105"/>
      <c r="CL32" s="2105"/>
      <c r="CM32" s="2105"/>
      <c r="CN32" s="2105"/>
      <c r="CO32" s="2105"/>
      <c r="CP32" s="2105"/>
      <c r="CQ32" s="2105"/>
      <c r="CR32" s="2105"/>
      <c r="CS32" s="2105"/>
      <c r="CT32" s="2105"/>
      <c r="CU32" s="2105"/>
      <c r="CV32" s="2105"/>
      <c r="CW32" s="2105"/>
      <c r="CX32" s="2105"/>
      <c r="CY32" s="2105"/>
      <c r="CZ32" s="1871"/>
    </row>
    <row r="33" spans="1:104" s="130" customFormat="1" ht="15" customHeight="1" x14ac:dyDescent="0.2">
      <c r="A33" s="2338" t="s">
        <v>105</v>
      </c>
      <c r="B33" s="290" t="s">
        <v>49</v>
      </c>
      <c r="C33" s="550">
        <v>8.8333258079249966</v>
      </c>
      <c r="D33" s="570">
        <v>29.995224521837404</v>
      </c>
      <c r="E33" s="570">
        <v>65.628862132952065</v>
      </c>
      <c r="F33" s="570">
        <v>84.339328294318946</v>
      </c>
      <c r="G33" s="591">
        <v>89.388915600783221</v>
      </c>
      <c r="H33" s="610">
        <v>7.3854942434013253</v>
      </c>
      <c r="I33" s="570">
        <v>22.674012780370624</v>
      </c>
      <c r="J33" s="570">
        <v>56.894041016880848</v>
      </c>
      <c r="K33" s="570">
        <v>81.251242507384021</v>
      </c>
      <c r="L33" s="630">
        <v>88.27030648063203</v>
      </c>
      <c r="M33" s="645">
        <v>78.19963422206267</v>
      </c>
      <c r="N33" s="570">
        <v>88.513307042111094</v>
      </c>
      <c r="O33" s="570">
        <v>92.081909073763882</v>
      </c>
      <c r="P33" s="570">
        <v>92.967268590216321</v>
      </c>
      <c r="Q33" s="591">
        <v>92.714953552480054</v>
      </c>
      <c r="R33" s="645">
        <v>89.370377531381237</v>
      </c>
      <c r="S33" s="570">
        <v>99.129591302682869</v>
      </c>
      <c r="T33" s="570">
        <v>0.44352154491242707</v>
      </c>
      <c r="U33" s="570">
        <v>3.5232180573859471</v>
      </c>
      <c r="V33" s="570">
        <v>77.044109570427437</v>
      </c>
      <c r="W33" s="570">
        <v>84.495977413129481</v>
      </c>
      <c r="X33" s="570">
        <v>97.930921788566266</v>
      </c>
      <c r="Y33" s="663">
        <v>1.7732193065560793</v>
      </c>
      <c r="Z33" s="663">
        <v>95.212742448008441</v>
      </c>
      <c r="AA33" s="663">
        <v>9.549683304742679</v>
      </c>
      <c r="AB33" s="663">
        <v>96.112716002979482</v>
      </c>
      <c r="AC33" s="663">
        <v>4.8213364622151538</v>
      </c>
      <c r="AD33" s="663">
        <v>98.464533938413851</v>
      </c>
      <c r="AE33" s="663">
        <v>99.067690363327145</v>
      </c>
      <c r="AF33" s="663">
        <v>95.932917403459342</v>
      </c>
      <c r="AG33" s="663">
        <v>99.268199410649601</v>
      </c>
      <c r="AH33" s="2076"/>
      <c r="AI33" s="2076"/>
      <c r="AJ33" s="2076"/>
      <c r="AK33" s="2076"/>
      <c r="AL33" s="2076"/>
      <c r="AM33" s="2076"/>
      <c r="AN33" s="2076"/>
      <c r="AO33" s="2076"/>
      <c r="AP33" s="2076"/>
      <c r="AQ33" s="2076"/>
      <c r="AR33" s="2076"/>
      <c r="AS33" s="2076"/>
      <c r="AT33" s="2076"/>
      <c r="AU33" s="2076"/>
      <c r="AV33" s="2076"/>
      <c r="AW33" s="2076"/>
      <c r="AX33" s="2076"/>
      <c r="AY33" s="2076"/>
      <c r="AZ33" s="239"/>
      <c r="BA33" s="2354" t="s">
        <v>105</v>
      </c>
      <c r="BB33" s="165" t="s">
        <v>49</v>
      </c>
      <c r="BC33" s="681">
        <v>834.38435606380654</v>
      </c>
      <c r="BD33" s="699">
        <v>2826.2618274389306</v>
      </c>
      <c r="BE33" s="699">
        <v>6174.952854885858</v>
      </c>
      <c r="BF33" s="699">
        <v>7949.7745227885616</v>
      </c>
      <c r="BG33" s="718">
        <v>8441.8180832026737</v>
      </c>
      <c r="BH33" s="737">
        <v>537.9038953652298</v>
      </c>
      <c r="BI33" s="699">
        <v>1649.7386675454577</v>
      </c>
      <c r="BJ33" s="699">
        <v>4130.2054394067454</v>
      </c>
      <c r="BK33" s="699">
        <v>5918.1446336582776</v>
      </c>
      <c r="BL33" s="718">
        <v>6432.0978789676719</v>
      </c>
      <c r="BM33" s="737">
        <v>1082.2256200369447</v>
      </c>
      <c r="BN33" s="699">
        <v>1222.4619053462329</v>
      </c>
      <c r="BO33" s="699">
        <v>1277.2225997865805</v>
      </c>
      <c r="BP33" s="699">
        <v>1277.2963238622519</v>
      </c>
      <c r="BQ33" s="718">
        <v>1287.8129793412777</v>
      </c>
      <c r="BR33" s="737">
        <v>417.02636443460102</v>
      </c>
      <c r="BS33" s="699">
        <v>2023.787948639168</v>
      </c>
      <c r="BT33" s="699">
        <v>12.354070590523353</v>
      </c>
      <c r="BU33" s="699">
        <v>227.17807330134434</v>
      </c>
      <c r="BV33" s="699">
        <v>5371.5415085548439</v>
      </c>
      <c r="BW33" s="699">
        <v>2626.6968409703541</v>
      </c>
      <c r="BX33" s="699">
        <v>3965.4995172423355</v>
      </c>
      <c r="BY33" s="758">
        <v>64.439795334252111</v>
      </c>
      <c r="BZ33" s="758">
        <v>3573.7650895345942</v>
      </c>
      <c r="CA33" s="758">
        <v>385.71824713806649</v>
      </c>
      <c r="CB33" s="758">
        <v>1099.4274913964364</v>
      </c>
      <c r="CC33" s="758">
        <v>108.96522246796968</v>
      </c>
      <c r="CD33" s="758">
        <v>3251.7934690376801</v>
      </c>
      <c r="CE33" s="758">
        <v>702.23684973317972</v>
      </c>
      <c r="CF33" s="758">
        <v>543.76596074096722</v>
      </c>
      <c r="CG33" s="758">
        <v>1852.9951952634815</v>
      </c>
      <c r="CH33" s="2105"/>
      <c r="CI33" s="2105"/>
      <c r="CJ33" s="2105"/>
      <c r="CK33" s="2105"/>
      <c r="CL33" s="2105"/>
      <c r="CM33" s="2105"/>
      <c r="CN33" s="2105"/>
      <c r="CO33" s="2105"/>
      <c r="CP33" s="2105"/>
      <c r="CQ33" s="2105"/>
      <c r="CR33" s="2105"/>
      <c r="CS33" s="2105"/>
      <c r="CT33" s="2105"/>
      <c r="CU33" s="2105"/>
      <c r="CV33" s="2105"/>
      <c r="CW33" s="2105"/>
      <c r="CX33" s="2105"/>
      <c r="CY33" s="2105"/>
      <c r="CZ33" s="1871"/>
    </row>
    <row r="34" spans="1:104" s="130" customFormat="1" ht="15" customHeight="1" x14ac:dyDescent="0.2">
      <c r="A34" s="2338"/>
      <c r="B34" s="290" t="s">
        <v>48</v>
      </c>
      <c r="C34" s="550">
        <v>91.166674192075021</v>
      </c>
      <c r="D34" s="570">
        <v>70.004775478162543</v>
      </c>
      <c r="E34" s="570">
        <v>34.371137867047942</v>
      </c>
      <c r="F34" s="570">
        <v>15.660671705680901</v>
      </c>
      <c r="G34" s="591">
        <v>10.611084399216427</v>
      </c>
      <c r="H34" s="610">
        <v>92.614505756598703</v>
      </c>
      <c r="I34" s="570">
        <v>77.325987219629383</v>
      </c>
      <c r="J34" s="570">
        <v>43.105958983119145</v>
      </c>
      <c r="K34" s="570">
        <v>18.748757492615862</v>
      </c>
      <c r="L34" s="630">
        <v>11.729693519367936</v>
      </c>
      <c r="M34" s="645">
        <v>21.800365777937351</v>
      </c>
      <c r="N34" s="570">
        <v>11.486692957888875</v>
      </c>
      <c r="O34" s="570">
        <v>7.9180909262361308</v>
      </c>
      <c r="P34" s="570">
        <v>7.0327314097836773</v>
      </c>
      <c r="Q34" s="591">
        <v>7.2850464475199566</v>
      </c>
      <c r="R34" s="645">
        <v>10.629622468618734</v>
      </c>
      <c r="S34" s="570">
        <v>0.87040869731713821</v>
      </c>
      <c r="T34" s="570">
        <v>99.556478455087543</v>
      </c>
      <c r="U34" s="570">
        <v>96.476781942614082</v>
      </c>
      <c r="V34" s="570">
        <v>22.955890429572584</v>
      </c>
      <c r="W34" s="570">
        <v>15.504022586870567</v>
      </c>
      <c r="X34" s="570">
        <v>2.0690782114337112</v>
      </c>
      <c r="Y34" s="663">
        <v>98.226780693443928</v>
      </c>
      <c r="Z34" s="663">
        <v>4.7872575519915745</v>
      </c>
      <c r="AA34" s="663">
        <v>90.4503166952573</v>
      </c>
      <c r="AB34" s="663">
        <v>3.8872839970205257</v>
      </c>
      <c r="AC34" s="663">
        <v>95.178663537784857</v>
      </c>
      <c r="AD34" s="663">
        <v>1.5354660615861746</v>
      </c>
      <c r="AE34" s="663">
        <v>0.93230963667285416</v>
      </c>
      <c r="AF34" s="663">
        <v>4.0670825965406552</v>
      </c>
      <c r="AG34" s="663">
        <v>0.73180058935040959</v>
      </c>
      <c r="AH34" s="2076"/>
      <c r="AI34" s="2076"/>
      <c r="AJ34" s="2076"/>
      <c r="AK34" s="2076"/>
      <c r="AL34" s="2076"/>
      <c r="AM34" s="2076"/>
      <c r="AN34" s="2076"/>
      <c r="AO34" s="2076"/>
      <c r="AP34" s="2076"/>
      <c r="AQ34" s="2076"/>
      <c r="AR34" s="2076"/>
      <c r="AS34" s="2076"/>
      <c r="AT34" s="2076"/>
      <c r="AU34" s="2076"/>
      <c r="AV34" s="2076"/>
      <c r="AW34" s="2076"/>
      <c r="AX34" s="2076"/>
      <c r="AY34" s="2076"/>
      <c r="AZ34" s="239"/>
      <c r="BA34" s="2354"/>
      <c r="BB34" s="165" t="s">
        <v>48</v>
      </c>
      <c r="BC34" s="681">
        <v>8611.4843258682231</v>
      </c>
      <c r="BD34" s="699">
        <v>6596.1108085162605</v>
      </c>
      <c r="BE34" s="699">
        <v>3233.9453862211321</v>
      </c>
      <c r="BF34" s="699">
        <v>1476.1655262550139</v>
      </c>
      <c r="BG34" s="718">
        <v>1002.1023698704555</v>
      </c>
      <c r="BH34" s="737">
        <v>6745.3445594802661</v>
      </c>
      <c r="BI34" s="699">
        <v>5626.1620895259675</v>
      </c>
      <c r="BJ34" s="699">
        <v>3129.26385752944</v>
      </c>
      <c r="BK34" s="699">
        <v>1365.6142985456654</v>
      </c>
      <c r="BL34" s="718">
        <v>854.72159115502302</v>
      </c>
      <c r="BM34" s="737">
        <v>301.70108346113096</v>
      </c>
      <c r="BN34" s="699">
        <v>158.64331622755148</v>
      </c>
      <c r="BO34" s="699">
        <v>109.82792146557811</v>
      </c>
      <c r="BP34" s="699">
        <v>96.624135705462933</v>
      </c>
      <c r="BQ34" s="718">
        <v>101.1894738739187</v>
      </c>
      <c r="BR34" s="737">
        <v>49.60069472509376</v>
      </c>
      <c r="BS34" s="699">
        <v>17.769897049635745</v>
      </c>
      <c r="BT34" s="699">
        <v>2773.0958657733681</v>
      </c>
      <c r="BU34" s="699">
        <v>6220.8495423921122</v>
      </c>
      <c r="BV34" s="699">
        <v>1600.492484056389</v>
      </c>
      <c r="BW34" s="699">
        <v>481.96811727676328</v>
      </c>
      <c r="BX34" s="699">
        <v>83.782818528876192</v>
      </c>
      <c r="BY34" s="758">
        <v>3569.616922636304</v>
      </c>
      <c r="BZ34" s="758">
        <v>179.68743966450251</v>
      </c>
      <c r="CA34" s="758">
        <v>3653.3502206770531</v>
      </c>
      <c r="CB34" s="758">
        <v>44.46640435233671</v>
      </c>
      <c r="CC34" s="758">
        <v>2151.0973830342782</v>
      </c>
      <c r="CD34" s="758">
        <v>50.708801547955233</v>
      </c>
      <c r="CE34" s="758">
        <v>6.6086347610601806</v>
      </c>
      <c r="CF34" s="758">
        <v>23.052995107194029</v>
      </c>
      <c r="CG34" s="758">
        <v>13.660195148173679</v>
      </c>
      <c r="CH34" s="2105"/>
      <c r="CI34" s="2105"/>
      <c r="CJ34" s="2105"/>
      <c r="CK34" s="2105"/>
      <c r="CL34" s="2105"/>
      <c r="CM34" s="2105"/>
      <c r="CN34" s="2105"/>
      <c r="CO34" s="2105"/>
      <c r="CP34" s="2105"/>
      <c r="CQ34" s="2105"/>
      <c r="CR34" s="2105"/>
      <c r="CS34" s="2105"/>
      <c r="CT34" s="2105"/>
      <c r="CU34" s="2105"/>
      <c r="CV34" s="2105"/>
      <c r="CW34" s="2105"/>
      <c r="CX34" s="2105"/>
      <c r="CY34" s="2105"/>
      <c r="CZ34" s="1871"/>
    </row>
    <row r="35" spans="1:104" s="130" customFormat="1" ht="15" customHeight="1" x14ac:dyDescent="0.2">
      <c r="A35" s="2338" t="s">
        <v>55</v>
      </c>
      <c r="B35" s="290" t="s">
        <v>49</v>
      </c>
      <c r="C35" s="550">
        <v>77.212860636205448</v>
      </c>
      <c r="D35" s="570">
        <v>88.772391453379981</v>
      </c>
      <c r="E35" s="570">
        <v>98.175908302869999</v>
      </c>
      <c r="F35" s="570">
        <v>98.789524743817495</v>
      </c>
      <c r="G35" s="591">
        <v>99.151116821275892</v>
      </c>
      <c r="H35" s="610">
        <v>79.229836690283079</v>
      </c>
      <c r="I35" s="570">
        <v>87.361327104484644</v>
      </c>
      <c r="J35" s="570">
        <v>97.48130517609313</v>
      </c>
      <c r="K35" s="570">
        <v>98.655205500170112</v>
      </c>
      <c r="L35" s="630">
        <v>99.274414897375635</v>
      </c>
      <c r="M35" s="645">
        <v>96.561878497348701</v>
      </c>
      <c r="N35" s="570">
        <v>99.221075131361161</v>
      </c>
      <c r="O35" s="570">
        <v>100</v>
      </c>
      <c r="P35" s="570">
        <v>98.944375234862534</v>
      </c>
      <c r="Q35" s="591">
        <v>98.186793915547184</v>
      </c>
      <c r="R35" s="645">
        <v>92.870768216815563</v>
      </c>
      <c r="S35" s="570">
        <v>100</v>
      </c>
      <c r="T35" s="570">
        <v>78.533211163639933</v>
      </c>
      <c r="U35" s="570">
        <v>89.312406682804038</v>
      </c>
      <c r="V35" s="570">
        <v>98.021974989564541</v>
      </c>
      <c r="W35" s="570">
        <v>98.546362194465601</v>
      </c>
      <c r="X35" s="570">
        <v>99.600662707727111</v>
      </c>
      <c r="Y35" s="663">
        <v>70.286844516981091</v>
      </c>
      <c r="Z35" s="663">
        <v>99.703145112394537</v>
      </c>
      <c r="AA35" s="663">
        <v>85.133734765199449</v>
      </c>
      <c r="AB35" s="663">
        <v>99.250031135250822</v>
      </c>
      <c r="AC35" s="663">
        <v>85.007029015029559</v>
      </c>
      <c r="AD35" s="663">
        <v>99.461001353142265</v>
      </c>
      <c r="AE35" s="663">
        <v>100</v>
      </c>
      <c r="AF35" s="663">
        <v>100</v>
      </c>
      <c r="AG35" s="663">
        <v>100</v>
      </c>
      <c r="AH35" s="2076"/>
      <c r="AI35" s="2076"/>
      <c r="AJ35" s="2076"/>
      <c r="AK35" s="2076"/>
      <c r="AL35" s="2076"/>
      <c r="AM35" s="2076"/>
      <c r="AN35" s="2076"/>
      <c r="AO35" s="2076"/>
      <c r="AP35" s="2076"/>
      <c r="AQ35" s="2076"/>
      <c r="AR35" s="2076"/>
      <c r="AS35" s="2076"/>
      <c r="AT35" s="2076"/>
      <c r="AU35" s="2076"/>
      <c r="AV35" s="2076"/>
      <c r="AW35" s="2076"/>
      <c r="AX35" s="2076"/>
      <c r="AY35" s="2076"/>
      <c r="AZ35" s="239"/>
      <c r="BA35" s="2354" t="s">
        <v>55</v>
      </c>
      <c r="BB35" s="165" t="s">
        <v>49</v>
      </c>
      <c r="BC35" s="681">
        <v>7293.4254212591532</v>
      </c>
      <c r="BD35" s="699">
        <v>8364.4655205863055</v>
      </c>
      <c r="BE35" s="699">
        <v>9237.271309499547</v>
      </c>
      <c r="BF35" s="699">
        <v>9311.8413770873194</v>
      </c>
      <c r="BG35" s="718">
        <v>9363.7526009349385</v>
      </c>
      <c r="BH35" s="737">
        <v>5770.5058565216495</v>
      </c>
      <c r="BI35" s="699">
        <v>6356.3234601828417</v>
      </c>
      <c r="BJ35" s="699">
        <v>7076.625419511146</v>
      </c>
      <c r="BK35" s="699">
        <v>7185.8073427028048</v>
      </c>
      <c r="BL35" s="718">
        <v>7233.9473935923561</v>
      </c>
      <c r="BM35" s="737">
        <v>1336.3456219241748</v>
      </c>
      <c r="BN35" s="699">
        <v>1370.3474495408771</v>
      </c>
      <c r="BO35" s="699">
        <v>1387.0505212521584</v>
      </c>
      <c r="BP35" s="699">
        <v>1359.4170149432277</v>
      </c>
      <c r="BQ35" s="718">
        <v>1363.8169762202995</v>
      </c>
      <c r="BR35" s="737">
        <v>433.36013454914314</v>
      </c>
      <c r="BS35" s="699">
        <v>2041.5578456888036</v>
      </c>
      <c r="BT35" s="699">
        <v>2187.5032803821296</v>
      </c>
      <c r="BU35" s="699">
        <v>5758.8886471476508</v>
      </c>
      <c r="BV35" s="699">
        <v>6834.1254165013188</v>
      </c>
      <c r="BW35" s="699">
        <v>3063.4762291666357</v>
      </c>
      <c r="BX35" s="699">
        <v>4033.1120413350591</v>
      </c>
      <c r="BY35" s="758">
        <v>2554.263795018871</v>
      </c>
      <c r="BZ35" s="758">
        <v>3742.3102219122175</v>
      </c>
      <c r="CA35" s="758">
        <v>3438.6098363745296</v>
      </c>
      <c r="CB35" s="758">
        <v>1135.3150476848907</v>
      </c>
      <c r="CC35" s="758">
        <v>1921.2120748171285</v>
      </c>
      <c r="CD35" s="758">
        <v>3284.701828034732</v>
      </c>
      <c r="CE35" s="758">
        <v>708.84548449423994</v>
      </c>
      <c r="CF35" s="758">
        <v>566.81895584816129</v>
      </c>
      <c r="CG35" s="758">
        <v>1866.6553904116549</v>
      </c>
      <c r="CH35" s="2105"/>
      <c r="CI35" s="2105"/>
      <c r="CJ35" s="2105"/>
      <c r="CK35" s="2105"/>
      <c r="CL35" s="2105"/>
      <c r="CM35" s="2105"/>
      <c r="CN35" s="2105"/>
      <c r="CO35" s="2105"/>
      <c r="CP35" s="2105"/>
      <c r="CQ35" s="2105"/>
      <c r="CR35" s="2105"/>
      <c r="CS35" s="2105"/>
      <c r="CT35" s="2105"/>
      <c r="CU35" s="2105"/>
      <c r="CV35" s="2105"/>
      <c r="CW35" s="2105"/>
      <c r="CX35" s="2105"/>
      <c r="CY35" s="2105"/>
      <c r="CZ35" s="1871"/>
    </row>
    <row r="36" spans="1:104" s="130" customFormat="1" ht="15" customHeight="1" x14ac:dyDescent="0.2">
      <c r="A36" s="2338"/>
      <c r="B36" s="290" t="s">
        <v>48</v>
      </c>
      <c r="C36" s="550">
        <v>22.787139363794616</v>
      </c>
      <c r="D36" s="570">
        <v>11.227608546620164</v>
      </c>
      <c r="E36" s="570">
        <v>1.824091697130042</v>
      </c>
      <c r="F36" s="570">
        <v>1.2104752561825658</v>
      </c>
      <c r="G36" s="591">
        <v>0.84888317872407815</v>
      </c>
      <c r="H36" s="610">
        <v>20.770163309716985</v>
      </c>
      <c r="I36" s="570">
        <v>12.638672895515448</v>
      </c>
      <c r="J36" s="570">
        <v>2.5186948239068983</v>
      </c>
      <c r="K36" s="570">
        <v>1.3447944998298691</v>
      </c>
      <c r="L36" s="630">
        <v>0.72558510262435205</v>
      </c>
      <c r="M36" s="645">
        <v>3.4381215026513137</v>
      </c>
      <c r="N36" s="570">
        <v>0.77892486863882338</v>
      </c>
      <c r="O36" s="570">
        <v>0</v>
      </c>
      <c r="P36" s="570">
        <v>1.055624765137448</v>
      </c>
      <c r="Q36" s="591">
        <v>1.8132060844528206</v>
      </c>
      <c r="R36" s="645">
        <v>7.129231783184423</v>
      </c>
      <c r="S36" s="570">
        <v>0</v>
      </c>
      <c r="T36" s="570">
        <v>21.466788836360077</v>
      </c>
      <c r="U36" s="570">
        <v>10.68759331719599</v>
      </c>
      <c r="V36" s="570">
        <v>1.9780250104354913</v>
      </c>
      <c r="W36" s="570">
        <v>1.453637805534381</v>
      </c>
      <c r="X36" s="570">
        <v>0.39933729227289561</v>
      </c>
      <c r="Y36" s="663">
        <v>29.713155483018909</v>
      </c>
      <c r="Z36" s="663">
        <v>0.29685488760548634</v>
      </c>
      <c r="AA36" s="663">
        <v>14.866265234800574</v>
      </c>
      <c r="AB36" s="663">
        <v>0.74996886474920366</v>
      </c>
      <c r="AC36" s="663">
        <v>14.992970984970533</v>
      </c>
      <c r="AD36" s="663">
        <v>0.53899864685772769</v>
      </c>
      <c r="AE36" s="663">
        <v>0</v>
      </c>
      <c r="AF36" s="663">
        <v>0</v>
      </c>
      <c r="AG36" s="663">
        <v>0</v>
      </c>
      <c r="AH36" s="2076"/>
      <c r="AI36" s="2076"/>
      <c r="AJ36" s="2076"/>
      <c r="AK36" s="2076"/>
      <c r="AL36" s="2076"/>
      <c r="AM36" s="2076"/>
      <c r="AN36" s="2076"/>
      <c r="AO36" s="2076"/>
      <c r="AP36" s="2076"/>
      <c r="AQ36" s="2076"/>
      <c r="AR36" s="2076"/>
      <c r="AS36" s="2076"/>
      <c r="AT36" s="2076"/>
      <c r="AU36" s="2076"/>
      <c r="AV36" s="2076"/>
      <c r="AW36" s="2076"/>
      <c r="AX36" s="2076"/>
      <c r="AY36" s="2076"/>
      <c r="AZ36" s="239"/>
      <c r="BA36" s="2354"/>
      <c r="BB36" s="165" t="s">
        <v>48</v>
      </c>
      <c r="BC36" s="681">
        <v>2152.443260672881</v>
      </c>
      <c r="BD36" s="699">
        <v>1057.9071153689054</v>
      </c>
      <c r="BE36" s="699">
        <v>171.62693160744718</v>
      </c>
      <c r="BF36" s="699">
        <v>114.09867195627544</v>
      </c>
      <c r="BG36" s="718">
        <v>80.167852138220823</v>
      </c>
      <c r="BH36" s="737">
        <v>1512.7425983238479</v>
      </c>
      <c r="BI36" s="699">
        <v>919.57729688858944</v>
      </c>
      <c r="BJ36" s="699">
        <v>182.84387742504222</v>
      </c>
      <c r="BK36" s="699">
        <v>97.951589501145548</v>
      </c>
      <c r="BL36" s="718">
        <v>52.872076530341047</v>
      </c>
      <c r="BM36" s="737">
        <v>47.581081573900818</v>
      </c>
      <c r="BN36" s="699">
        <v>10.757772032907534</v>
      </c>
      <c r="BO36" s="699">
        <v>0</v>
      </c>
      <c r="BP36" s="699">
        <v>14.503444624487038</v>
      </c>
      <c r="BQ36" s="718">
        <v>25.185476994896881</v>
      </c>
      <c r="BR36" s="737">
        <v>33.266924610551747</v>
      </c>
      <c r="BS36" s="699">
        <v>0</v>
      </c>
      <c r="BT36" s="699">
        <v>597.94665598176289</v>
      </c>
      <c r="BU36" s="699">
        <v>689.1389685458056</v>
      </c>
      <c r="BV36" s="699">
        <v>137.90857610991429</v>
      </c>
      <c r="BW36" s="699">
        <v>45.188729080479661</v>
      </c>
      <c r="BX36" s="699">
        <v>16.170294436153419</v>
      </c>
      <c r="BY36" s="758">
        <v>1079.7929229516853</v>
      </c>
      <c r="BZ36" s="758">
        <v>11.142307286879261</v>
      </c>
      <c r="CA36" s="758">
        <v>600.45863144059149</v>
      </c>
      <c r="CB36" s="758">
        <v>8.5788480638825124</v>
      </c>
      <c r="CC36" s="758">
        <v>338.85053068512104</v>
      </c>
      <c r="CD36" s="758">
        <v>17.800442550902304</v>
      </c>
      <c r="CE36" s="758">
        <v>0</v>
      </c>
      <c r="CF36" s="758">
        <v>0</v>
      </c>
      <c r="CG36" s="758">
        <v>0</v>
      </c>
      <c r="CH36" s="2105"/>
      <c r="CI36" s="2105"/>
      <c r="CJ36" s="2105"/>
      <c r="CK36" s="2105"/>
      <c r="CL36" s="2105"/>
      <c r="CM36" s="2105"/>
      <c r="CN36" s="2105"/>
      <c r="CO36" s="2105"/>
      <c r="CP36" s="2105"/>
      <c r="CQ36" s="2105"/>
      <c r="CR36" s="2105"/>
      <c r="CS36" s="2105"/>
      <c r="CT36" s="2105"/>
      <c r="CU36" s="2105"/>
      <c r="CV36" s="2105"/>
      <c r="CW36" s="2105"/>
      <c r="CX36" s="2105"/>
      <c r="CY36" s="2105"/>
      <c r="CZ36" s="1871"/>
    </row>
    <row r="37" spans="1:104" s="130" customFormat="1" ht="15" customHeight="1" x14ac:dyDescent="0.2">
      <c r="A37" s="2338" t="s">
        <v>126</v>
      </c>
      <c r="B37" s="290" t="s">
        <v>49</v>
      </c>
      <c r="C37" s="550">
        <v>77.512154702021959</v>
      </c>
      <c r="D37" s="570">
        <v>88.84918158959924</v>
      </c>
      <c r="E37" s="570">
        <v>98.175908302869999</v>
      </c>
      <c r="F37" s="570">
        <v>98.847489826707687</v>
      </c>
      <c r="G37" s="591">
        <v>99.27496241446832</v>
      </c>
      <c r="H37" s="610">
        <v>79.400251528267859</v>
      </c>
      <c r="I37" s="570">
        <v>87.520793033174868</v>
      </c>
      <c r="J37" s="570">
        <v>97.480916501795136</v>
      </c>
      <c r="K37" s="570">
        <v>98.655205500170112</v>
      </c>
      <c r="L37" s="630">
        <v>99.344841722651665</v>
      </c>
      <c r="M37" s="645">
        <v>96.561878497348701</v>
      </c>
      <c r="N37" s="570">
        <v>99.221075131361161</v>
      </c>
      <c r="O37" s="570">
        <v>100</v>
      </c>
      <c r="P37" s="570">
        <v>99.344049104795374</v>
      </c>
      <c r="Q37" s="591">
        <v>98.657918394942953</v>
      </c>
      <c r="R37" s="645">
        <v>92.870768216815563</v>
      </c>
      <c r="S37" s="570">
        <v>100</v>
      </c>
      <c r="T37" s="570">
        <v>78.842860570742147</v>
      </c>
      <c r="U37" s="570">
        <v>89.802479072984255</v>
      </c>
      <c r="V37" s="570">
        <v>98.021974989564541</v>
      </c>
      <c r="W37" s="570">
        <v>98.933367612192896</v>
      </c>
      <c r="X37" s="570">
        <v>99.599333397843139</v>
      </c>
      <c r="Y37" s="663">
        <v>70.286844516981091</v>
      </c>
      <c r="Z37" s="663">
        <v>99.703145112394537</v>
      </c>
      <c r="AA37" s="663">
        <v>85.133734765199449</v>
      </c>
      <c r="AB37" s="663">
        <v>99.250031135250822</v>
      </c>
      <c r="AC37" s="663">
        <v>84.999594876467825</v>
      </c>
      <c r="AD37" s="663">
        <v>99.62170528042266</v>
      </c>
      <c r="AE37" s="663">
        <v>100</v>
      </c>
      <c r="AF37" s="663">
        <v>100</v>
      </c>
      <c r="AG37" s="663">
        <v>100</v>
      </c>
      <c r="AH37" s="2076"/>
      <c r="AI37" s="2076"/>
      <c r="AJ37" s="2076"/>
      <c r="AK37" s="2076"/>
      <c r="AL37" s="2076"/>
      <c r="AM37" s="2076"/>
      <c r="AN37" s="2076"/>
      <c r="AO37" s="2076"/>
      <c r="AP37" s="2076"/>
      <c r="AQ37" s="2076"/>
      <c r="AR37" s="2076"/>
      <c r="AS37" s="2076"/>
      <c r="AT37" s="2076"/>
      <c r="AU37" s="2076"/>
      <c r="AV37" s="2076"/>
      <c r="AW37" s="2076"/>
      <c r="AX37" s="2076"/>
      <c r="AY37" s="2076"/>
      <c r="AZ37" s="239"/>
      <c r="BA37" s="2354" t="s">
        <v>126</v>
      </c>
      <c r="BB37" s="165" t="s">
        <v>49</v>
      </c>
      <c r="BC37" s="681">
        <v>7278.5330112512856</v>
      </c>
      <c r="BD37" s="699">
        <v>8363.3454429331268</v>
      </c>
      <c r="BE37" s="699">
        <v>9237.271309499547</v>
      </c>
      <c r="BF37" s="699">
        <v>9311.8413770873194</v>
      </c>
      <c r="BG37" s="718">
        <v>9339.235534467296</v>
      </c>
      <c r="BH37" s="737">
        <v>5755.613446513782</v>
      </c>
      <c r="BI37" s="699">
        <v>6356.3234601828417</v>
      </c>
      <c r="BJ37" s="699">
        <v>7075.5053418579682</v>
      </c>
      <c r="BK37" s="699">
        <v>7185.8073427028048</v>
      </c>
      <c r="BL37" s="718">
        <v>7209.4303271247136</v>
      </c>
      <c r="BM37" s="737">
        <v>1336.3456219241748</v>
      </c>
      <c r="BN37" s="699">
        <v>1370.3474495408771</v>
      </c>
      <c r="BO37" s="699">
        <v>1387.0505212521584</v>
      </c>
      <c r="BP37" s="699">
        <v>1359.4170149432277</v>
      </c>
      <c r="BQ37" s="718">
        <v>1363.8169762202995</v>
      </c>
      <c r="BR37" s="737">
        <v>433.36013454914314</v>
      </c>
      <c r="BS37" s="699">
        <v>2041.5578456888036</v>
      </c>
      <c r="BT37" s="699">
        <v>2187.5032803821296</v>
      </c>
      <c r="BU37" s="699">
        <v>5732.9136596037888</v>
      </c>
      <c r="BV37" s="699">
        <v>6834.1254165013188</v>
      </c>
      <c r="BW37" s="699">
        <v>3063.4762291666357</v>
      </c>
      <c r="BX37" s="699">
        <v>4019.6775524034115</v>
      </c>
      <c r="BY37" s="758">
        <v>2554.263795018871</v>
      </c>
      <c r="BZ37" s="758">
        <v>3742.3102219122175</v>
      </c>
      <c r="CA37" s="758">
        <v>3438.6098363745296</v>
      </c>
      <c r="CB37" s="758">
        <v>1135.3150476848907</v>
      </c>
      <c r="CC37" s="758">
        <v>1920.091997163951</v>
      </c>
      <c r="CD37" s="758">
        <v>3284.701828034732</v>
      </c>
      <c r="CE37" s="758">
        <v>708.84548449423994</v>
      </c>
      <c r="CF37" s="758">
        <v>566.81895584816129</v>
      </c>
      <c r="CG37" s="758">
        <v>1866.6553904116549</v>
      </c>
      <c r="CH37" s="2105"/>
      <c r="CI37" s="2105"/>
      <c r="CJ37" s="2105"/>
      <c r="CK37" s="2105"/>
      <c r="CL37" s="2105"/>
      <c r="CM37" s="2105"/>
      <c r="CN37" s="2105"/>
      <c r="CO37" s="2105"/>
      <c r="CP37" s="2105"/>
      <c r="CQ37" s="2105"/>
      <c r="CR37" s="2105"/>
      <c r="CS37" s="2105"/>
      <c r="CT37" s="2105"/>
      <c r="CU37" s="2105"/>
      <c r="CV37" s="2105"/>
      <c r="CW37" s="2105"/>
      <c r="CX37" s="2105"/>
      <c r="CY37" s="2105"/>
      <c r="CZ37" s="1871"/>
    </row>
    <row r="38" spans="1:104" s="130" customFormat="1" ht="15" customHeight="1" x14ac:dyDescent="0.2">
      <c r="A38" s="2338"/>
      <c r="B38" s="290" t="s">
        <v>48</v>
      </c>
      <c r="C38" s="550">
        <v>22.487845297978097</v>
      </c>
      <c r="D38" s="570">
        <v>11.150818410400902</v>
      </c>
      <c r="E38" s="570">
        <v>1.824091697130042</v>
      </c>
      <c r="F38" s="570">
        <v>1.1525101732923659</v>
      </c>
      <c r="G38" s="591">
        <v>0.72503758553168252</v>
      </c>
      <c r="H38" s="610">
        <v>20.599748471732191</v>
      </c>
      <c r="I38" s="570">
        <v>12.47920696682522</v>
      </c>
      <c r="J38" s="570">
        <v>2.5190834982048971</v>
      </c>
      <c r="K38" s="570">
        <v>1.3447944998298691</v>
      </c>
      <c r="L38" s="630">
        <v>0.65515827734833254</v>
      </c>
      <c r="M38" s="645">
        <v>3.4381215026513137</v>
      </c>
      <c r="N38" s="570">
        <v>0.77892486863882338</v>
      </c>
      <c r="O38" s="570">
        <v>0</v>
      </c>
      <c r="P38" s="570">
        <v>0.65595089520461947</v>
      </c>
      <c r="Q38" s="591">
        <v>1.3420816050570576</v>
      </c>
      <c r="R38" s="645">
        <v>7.129231783184423</v>
      </c>
      <c r="S38" s="570">
        <v>0</v>
      </c>
      <c r="T38" s="570">
        <v>21.157139429257885</v>
      </c>
      <c r="U38" s="570">
        <v>10.197520927015756</v>
      </c>
      <c r="V38" s="570">
        <v>1.9780250104354913</v>
      </c>
      <c r="W38" s="570">
        <v>1.0666323878070885</v>
      </c>
      <c r="X38" s="570">
        <v>0.40066660215687339</v>
      </c>
      <c r="Y38" s="663">
        <v>29.713155483018909</v>
      </c>
      <c r="Z38" s="663">
        <v>0.29685488760548634</v>
      </c>
      <c r="AA38" s="663">
        <v>14.866265234800574</v>
      </c>
      <c r="AB38" s="663">
        <v>0.74996886474920366</v>
      </c>
      <c r="AC38" s="663">
        <v>15.000405123532257</v>
      </c>
      <c r="AD38" s="663">
        <v>0.37829471957732763</v>
      </c>
      <c r="AE38" s="663">
        <v>0</v>
      </c>
      <c r="AF38" s="663">
        <v>0</v>
      </c>
      <c r="AG38" s="663">
        <v>0</v>
      </c>
      <c r="AH38" s="2076"/>
      <c r="AI38" s="2076"/>
      <c r="AJ38" s="2076"/>
      <c r="AK38" s="2076"/>
      <c r="AL38" s="2076"/>
      <c r="AM38" s="2076"/>
      <c r="AN38" s="2076"/>
      <c r="AO38" s="2076"/>
      <c r="AP38" s="2076"/>
      <c r="AQ38" s="2076"/>
      <c r="AR38" s="2076"/>
      <c r="AS38" s="2076"/>
      <c r="AT38" s="2076"/>
      <c r="AU38" s="2076"/>
      <c r="AV38" s="2076"/>
      <c r="AW38" s="2076"/>
      <c r="AX38" s="2076"/>
      <c r="AY38" s="2076"/>
      <c r="AZ38" s="239"/>
      <c r="BA38" s="2354"/>
      <c r="BB38" s="165" t="s">
        <v>48</v>
      </c>
      <c r="BC38" s="681">
        <v>2111.6497790891099</v>
      </c>
      <c r="BD38" s="699">
        <v>1049.6230203713894</v>
      </c>
      <c r="BE38" s="699">
        <v>171.62693160744718</v>
      </c>
      <c r="BF38" s="699">
        <v>108.57121347231464</v>
      </c>
      <c r="BG38" s="718">
        <v>68.207497821575728</v>
      </c>
      <c r="BH38" s="737">
        <v>1493.2470239907568</v>
      </c>
      <c r="BI38" s="699">
        <v>906.32035266912226</v>
      </c>
      <c r="BJ38" s="699">
        <v>182.84387742504222</v>
      </c>
      <c r="BK38" s="699">
        <v>97.951589501145548</v>
      </c>
      <c r="BL38" s="718">
        <v>47.544672394448909</v>
      </c>
      <c r="BM38" s="737">
        <v>47.581081573900818</v>
      </c>
      <c r="BN38" s="699">
        <v>10.757772032907534</v>
      </c>
      <c r="BO38" s="699">
        <v>0</v>
      </c>
      <c r="BP38" s="699">
        <v>8.9759861405262438</v>
      </c>
      <c r="BQ38" s="718">
        <v>18.552526814143928</v>
      </c>
      <c r="BR38" s="737">
        <v>33.266924610551747</v>
      </c>
      <c r="BS38" s="699">
        <v>0</v>
      </c>
      <c r="BT38" s="699">
        <v>587.0070107803557</v>
      </c>
      <c r="BU38" s="699">
        <v>651.00103716592605</v>
      </c>
      <c r="BV38" s="699">
        <v>137.90857610991429</v>
      </c>
      <c r="BW38" s="699">
        <v>33.028320415765904</v>
      </c>
      <c r="BX38" s="699">
        <v>16.170294436153419</v>
      </c>
      <c r="BY38" s="758">
        <v>1079.7929229516853</v>
      </c>
      <c r="BZ38" s="758">
        <v>11.142307286879261</v>
      </c>
      <c r="CA38" s="758">
        <v>600.45863144059149</v>
      </c>
      <c r="CB38" s="758">
        <v>8.5788480638825124</v>
      </c>
      <c r="CC38" s="758">
        <v>338.85053068512104</v>
      </c>
      <c r="CD38" s="758">
        <v>12.47303841501018</v>
      </c>
      <c r="CE38" s="758">
        <v>0</v>
      </c>
      <c r="CF38" s="758">
        <v>0</v>
      </c>
      <c r="CG38" s="758">
        <v>0</v>
      </c>
      <c r="CH38" s="2105"/>
      <c r="CI38" s="2105"/>
      <c r="CJ38" s="2105"/>
      <c r="CK38" s="2105"/>
      <c r="CL38" s="2105"/>
      <c r="CM38" s="2105"/>
      <c r="CN38" s="2105"/>
      <c r="CO38" s="2105"/>
      <c r="CP38" s="2105"/>
      <c r="CQ38" s="2105"/>
      <c r="CR38" s="2105"/>
      <c r="CS38" s="2105"/>
      <c r="CT38" s="2105"/>
      <c r="CU38" s="2105"/>
      <c r="CV38" s="2105"/>
      <c r="CW38" s="2105"/>
      <c r="CX38" s="2105"/>
      <c r="CY38" s="2105"/>
      <c r="CZ38" s="1871"/>
    </row>
    <row r="39" spans="1:104" s="130" customFormat="1" ht="15" customHeight="1" x14ac:dyDescent="0.2">
      <c r="A39" s="2338" t="s">
        <v>123</v>
      </c>
      <c r="B39" s="290" t="s">
        <v>49</v>
      </c>
      <c r="C39" s="550">
        <v>77.207838841120036</v>
      </c>
      <c r="D39" s="570">
        <v>83.300599506551563</v>
      </c>
      <c r="E39" s="570">
        <v>84.630229710596822</v>
      </c>
      <c r="F39" s="570">
        <v>88.576762302311977</v>
      </c>
      <c r="G39" s="591">
        <v>90.184927331237645</v>
      </c>
      <c r="H39" s="610">
        <v>77.021424025275749</v>
      </c>
      <c r="I39" s="570">
        <v>86.365757695847449</v>
      </c>
      <c r="J39" s="570">
        <v>84.115733514125637</v>
      </c>
      <c r="K39" s="570">
        <v>88.043144549667375</v>
      </c>
      <c r="L39" s="630">
        <v>89.803941406431335</v>
      </c>
      <c r="M39" s="645">
        <v>79.501851298530241</v>
      </c>
      <c r="N39" s="570">
        <v>85.951550040876029</v>
      </c>
      <c r="O39" s="570">
        <v>91.729727946198679</v>
      </c>
      <c r="P39" s="570">
        <v>91.433460904229918</v>
      </c>
      <c r="Q39" s="591">
        <v>92.703226580826623</v>
      </c>
      <c r="R39" s="645">
        <v>96.6090893706766</v>
      </c>
      <c r="S39" s="570">
        <v>75.660899973868183</v>
      </c>
      <c r="T39" s="570">
        <v>52.489775116376414</v>
      </c>
      <c r="U39" s="570">
        <v>100</v>
      </c>
      <c r="V39" s="570">
        <v>83.387534816003594</v>
      </c>
      <c r="W39" s="570">
        <v>88.781460114749393</v>
      </c>
      <c r="X39" s="570">
        <v>87.551958682939883</v>
      </c>
      <c r="Y39" s="663">
        <v>100</v>
      </c>
      <c r="Z39" s="663">
        <v>88.820695464000764</v>
      </c>
      <c r="AA39" s="663">
        <v>84.404986084711211</v>
      </c>
      <c r="AB39" s="663">
        <v>93.674947743682623</v>
      </c>
      <c r="AC39" s="663">
        <v>100</v>
      </c>
      <c r="AD39" s="663">
        <v>86.608995965424668</v>
      </c>
      <c r="AE39" s="663">
        <v>98.514312147280563</v>
      </c>
      <c r="AF39" s="663">
        <v>90.610229756469522</v>
      </c>
      <c r="AG39" s="663">
        <v>92.719043325220483</v>
      </c>
      <c r="AH39" s="2076"/>
      <c r="AI39" s="2076"/>
      <c r="AJ39" s="2076"/>
      <c r="AK39" s="2076"/>
      <c r="AL39" s="2076"/>
      <c r="AM39" s="2076"/>
      <c r="AN39" s="2076"/>
      <c r="AO39" s="2076"/>
      <c r="AP39" s="2076"/>
      <c r="AQ39" s="2076"/>
      <c r="AR39" s="2076"/>
      <c r="AS39" s="2076"/>
      <c r="AT39" s="2076"/>
      <c r="AU39" s="2076"/>
      <c r="AV39" s="2076"/>
      <c r="AW39" s="2076"/>
      <c r="AX39" s="2076"/>
      <c r="AY39" s="2076"/>
      <c r="AZ39" s="239"/>
      <c r="BA39" s="2354" t="s">
        <v>123</v>
      </c>
      <c r="BB39" s="165" t="s">
        <v>49</v>
      </c>
      <c r="BC39" s="681">
        <v>694.37563841882866</v>
      </c>
      <c r="BD39" s="699">
        <v>2392.0453939642184</v>
      </c>
      <c r="BE39" s="699">
        <v>5358.8166839070163</v>
      </c>
      <c r="BF39" s="699">
        <v>7014.973856396653</v>
      </c>
      <c r="BG39" s="718">
        <v>7452.0427553200734</v>
      </c>
      <c r="BH39" s="737">
        <v>426.75200243578132</v>
      </c>
      <c r="BI39" s="699">
        <v>1437.6969530002691</v>
      </c>
      <c r="BJ39" s="699">
        <v>3572.9253311842758</v>
      </c>
      <c r="BK39" s="699">
        <v>5201.4486590223205</v>
      </c>
      <c r="BL39" s="718">
        <v>5686.4639019583792</v>
      </c>
      <c r="BM39" s="737">
        <v>929.84138572385132</v>
      </c>
      <c r="BN39" s="699">
        <v>1068.4479948562446</v>
      </c>
      <c r="BO39" s="699">
        <v>1152.1213538844449</v>
      </c>
      <c r="BP39" s="699">
        <v>1162.9749887885648</v>
      </c>
      <c r="BQ39" s="718">
        <v>1148.587960660074</v>
      </c>
      <c r="BR39" s="737">
        <v>398.13439774804152</v>
      </c>
      <c r="BS39" s="699">
        <v>1519.4485197040128</v>
      </c>
      <c r="BT39" s="699">
        <v>6.4846238706841035</v>
      </c>
      <c r="BU39" s="699">
        <v>241.95484334933775</v>
      </c>
      <c r="BV39" s="699">
        <v>4746.8668184543931</v>
      </c>
      <c r="BW39" s="699">
        <v>2325.8015869286637</v>
      </c>
      <c r="BX39" s="699">
        <v>3420.1098457239914</v>
      </c>
      <c r="BY39" s="758">
        <v>65.00449810685511</v>
      </c>
      <c r="BZ39" s="758">
        <v>3155.9288814699335</v>
      </c>
      <c r="CA39" s="758">
        <v>325.565432823077</v>
      </c>
      <c r="CB39" s="758">
        <v>1023.1400150454637</v>
      </c>
      <c r="CC39" s="758">
        <v>108.96522246796968</v>
      </c>
      <c r="CD39" s="758">
        <v>2706.5786660674803</v>
      </c>
      <c r="CE39" s="758">
        <v>683.99719838434157</v>
      </c>
      <c r="CF39" s="758">
        <v>486.74208303391362</v>
      </c>
      <c r="CG39" s="758">
        <v>1697.5316948286015</v>
      </c>
      <c r="CH39" s="2105"/>
      <c r="CI39" s="2105"/>
      <c r="CJ39" s="2105"/>
      <c r="CK39" s="2105"/>
      <c r="CL39" s="2105"/>
      <c r="CM39" s="2105"/>
      <c r="CN39" s="2105"/>
      <c r="CO39" s="2105"/>
      <c r="CP39" s="2105"/>
      <c r="CQ39" s="2105"/>
      <c r="CR39" s="2105"/>
      <c r="CS39" s="2105"/>
      <c r="CT39" s="2105"/>
      <c r="CU39" s="2105"/>
      <c r="CV39" s="2105"/>
      <c r="CW39" s="2105"/>
      <c r="CX39" s="2105"/>
      <c r="CY39" s="2105"/>
      <c r="CZ39" s="1871"/>
    </row>
    <row r="40" spans="1:104" s="130" customFormat="1" ht="15" customHeight="1" x14ac:dyDescent="0.2">
      <c r="A40" s="2338"/>
      <c r="B40" s="290" t="s">
        <v>48</v>
      </c>
      <c r="C40" s="550">
        <v>22.792161158879964</v>
      </c>
      <c r="D40" s="570">
        <v>16.699400493448501</v>
      </c>
      <c r="E40" s="570">
        <v>15.36977028940305</v>
      </c>
      <c r="F40" s="570">
        <v>11.423237697688013</v>
      </c>
      <c r="G40" s="591">
        <v>9.8150726687623067</v>
      </c>
      <c r="H40" s="610">
        <v>22.978575974724286</v>
      </c>
      <c r="I40" s="570">
        <v>13.634242304152563</v>
      </c>
      <c r="J40" s="570">
        <v>15.884266485874276</v>
      </c>
      <c r="K40" s="570">
        <v>11.956855450332595</v>
      </c>
      <c r="L40" s="630">
        <v>10.196058593568729</v>
      </c>
      <c r="M40" s="645">
        <v>20.498148701469781</v>
      </c>
      <c r="N40" s="570">
        <v>14.048449959123952</v>
      </c>
      <c r="O40" s="570">
        <v>8.2702720538013565</v>
      </c>
      <c r="P40" s="570">
        <v>8.566539095770155</v>
      </c>
      <c r="Q40" s="591">
        <v>7.2967734191733244</v>
      </c>
      <c r="R40" s="645">
        <v>3.3909106293233884</v>
      </c>
      <c r="S40" s="570">
        <v>24.339100026131746</v>
      </c>
      <c r="T40" s="570">
        <v>47.5102248836236</v>
      </c>
      <c r="U40" s="570">
        <v>0</v>
      </c>
      <c r="V40" s="570">
        <v>16.612465183996409</v>
      </c>
      <c r="W40" s="570">
        <v>11.218539885250681</v>
      </c>
      <c r="X40" s="570">
        <v>12.448041317060111</v>
      </c>
      <c r="Y40" s="663">
        <v>0</v>
      </c>
      <c r="Z40" s="663">
        <v>11.179304535999348</v>
      </c>
      <c r="AA40" s="663">
        <v>15.595013915288783</v>
      </c>
      <c r="AB40" s="663">
        <v>6.3250522563173597</v>
      </c>
      <c r="AC40" s="663">
        <v>0</v>
      </c>
      <c r="AD40" s="663">
        <v>13.391004034575307</v>
      </c>
      <c r="AE40" s="663">
        <v>1.4856878527194257</v>
      </c>
      <c r="AF40" s="663">
        <v>9.3897702435304833</v>
      </c>
      <c r="AG40" s="663">
        <v>7.2809566747795857</v>
      </c>
      <c r="AH40" s="2076"/>
      <c r="AI40" s="2076"/>
      <c r="AJ40" s="2076"/>
      <c r="AK40" s="2076"/>
      <c r="AL40" s="2076"/>
      <c r="AM40" s="2076"/>
      <c r="AN40" s="2076"/>
      <c r="AO40" s="2076"/>
      <c r="AP40" s="2076"/>
      <c r="AQ40" s="2076"/>
      <c r="AR40" s="2076"/>
      <c r="AS40" s="2076"/>
      <c r="AT40" s="2076"/>
      <c r="AU40" s="2076"/>
      <c r="AV40" s="2076"/>
      <c r="AW40" s="2076"/>
      <c r="AX40" s="2076"/>
      <c r="AY40" s="2076"/>
      <c r="AZ40" s="239"/>
      <c r="BA40" s="2354"/>
      <c r="BB40" s="165" t="s">
        <v>48</v>
      </c>
      <c r="BC40" s="681">
        <v>204.98335004830082</v>
      </c>
      <c r="BD40" s="699">
        <v>479.53705338189746</v>
      </c>
      <c r="BE40" s="699">
        <v>973.21940087276414</v>
      </c>
      <c r="BF40" s="699">
        <v>904.68099896438082</v>
      </c>
      <c r="BG40" s="718">
        <v>811.02622509798994</v>
      </c>
      <c r="BH40" s="737">
        <v>127.31721640355916</v>
      </c>
      <c r="BI40" s="699">
        <v>226.96389333118753</v>
      </c>
      <c r="BJ40" s="699">
        <v>674.70490624837748</v>
      </c>
      <c r="BK40" s="699">
        <v>706.3919634670882</v>
      </c>
      <c r="BL40" s="718">
        <v>645.62332372673438</v>
      </c>
      <c r="BM40" s="737">
        <v>239.74318436658331</v>
      </c>
      <c r="BN40" s="699">
        <v>174.63371146332955</v>
      </c>
      <c r="BO40" s="699">
        <v>103.87425373382639</v>
      </c>
      <c r="BP40" s="699">
        <v>108.96088379827701</v>
      </c>
      <c r="BQ40" s="718">
        <v>90.406627795416185</v>
      </c>
      <c r="BR40" s="737">
        <v>13.974235447382986</v>
      </c>
      <c r="BS40" s="699">
        <v>488.78627558496737</v>
      </c>
      <c r="BT40" s="699">
        <v>5.8694467198392513</v>
      </c>
      <c r="BU40" s="699">
        <v>0</v>
      </c>
      <c r="BV40" s="699">
        <v>945.67083591859898</v>
      </c>
      <c r="BW40" s="699">
        <v>293.89129030334368</v>
      </c>
      <c r="BX40" s="699">
        <v>486.267461161347</v>
      </c>
      <c r="BY40" s="758">
        <v>0</v>
      </c>
      <c r="BZ40" s="758">
        <v>397.21699853394733</v>
      </c>
      <c r="CA40" s="758">
        <v>60.152814314989442</v>
      </c>
      <c r="CB40" s="758">
        <v>69.083722132402414</v>
      </c>
      <c r="CC40" s="758">
        <v>0</v>
      </c>
      <c r="CD40" s="758">
        <v>418.47622678450205</v>
      </c>
      <c r="CE40" s="758">
        <v>10.315316696466294</v>
      </c>
      <c r="CF40" s="758">
        <v>50.440180317714749</v>
      </c>
      <c r="CG40" s="758">
        <v>133.3022244498317</v>
      </c>
      <c r="CH40" s="2105"/>
      <c r="CI40" s="2105"/>
      <c r="CJ40" s="2105"/>
      <c r="CK40" s="2105"/>
      <c r="CL40" s="2105"/>
      <c r="CM40" s="2105"/>
      <c r="CN40" s="2105"/>
      <c r="CO40" s="2105"/>
      <c r="CP40" s="2105"/>
      <c r="CQ40" s="2105"/>
      <c r="CR40" s="2105"/>
      <c r="CS40" s="2105"/>
      <c r="CT40" s="2105"/>
      <c r="CU40" s="2105"/>
      <c r="CV40" s="2105"/>
      <c r="CW40" s="2105"/>
      <c r="CX40" s="2105"/>
      <c r="CY40" s="2105"/>
      <c r="CZ40" s="1871"/>
    </row>
    <row r="41" spans="1:104" s="130" customFormat="1" ht="15" customHeight="1" x14ac:dyDescent="0.2">
      <c r="A41" s="2338" t="s">
        <v>56</v>
      </c>
      <c r="B41" s="290" t="s">
        <v>49</v>
      </c>
      <c r="C41" s="550">
        <v>0.93033751144037025</v>
      </c>
      <c r="D41" s="570">
        <v>1.3377887528708587</v>
      </c>
      <c r="E41" s="570">
        <v>3.5354995602166137E-2</v>
      </c>
      <c r="F41" s="570">
        <v>0.20546552627331685</v>
      </c>
      <c r="G41" s="591">
        <v>0.12140459033142027</v>
      </c>
      <c r="H41" s="610">
        <v>0.74319889926992988</v>
      </c>
      <c r="I41" s="570">
        <v>1.1588669266555109</v>
      </c>
      <c r="J41" s="570">
        <v>0.49810311836245103</v>
      </c>
      <c r="K41" s="570">
        <v>0.2059762667779344</v>
      </c>
      <c r="L41" s="630">
        <v>0.10873123903193857</v>
      </c>
      <c r="M41" s="645">
        <v>0.66361757611679406</v>
      </c>
      <c r="N41" s="570">
        <v>0</v>
      </c>
      <c r="O41" s="570">
        <v>0</v>
      </c>
      <c r="P41" s="570">
        <v>0.31764885426408584</v>
      </c>
      <c r="Q41" s="591">
        <v>0.22142819488434698</v>
      </c>
      <c r="R41" s="645">
        <v>0.56034758329972534</v>
      </c>
      <c r="S41" s="570">
        <v>0</v>
      </c>
      <c r="T41" s="570">
        <v>2.0977006293787532</v>
      </c>
      <c r="U41" s="570">
        <v>0</v>
      </c>
      <c r="V41" s="570">
        <v>1.1795170631000624</v>
      </c>
      <c r="W41" s="570">
        <v>0</v>
      </c>
      <c r="X41" s="570">
        <v>0</v>
      </c>
      <c r="Y41" s="663">
        <v>0.95050713433889844</v>
      </c>
      <c r="Z41" s="663">
        <v>0</v>
      </c>
      <c r="AA41" s="663">
        <v>1.0670470545845907</v>
      </c>
      <c r="AB41" s="663">
        <v>0.28908261702644644</v>
      </c>
      <c r="AC41" s="663">
        <v>0.65332253193107337</v>
      </c>
      <c r="AD41" s="663">
        <v>0.27542649104951211</v>
      </c>
      <c r="AE41" s="663">
        <v>0</v>
      </c>
      <c r="AF41" s="663">
        <v>0</v>
      </c>
      <c r="AG41" s="663">
        <v>0</v>
      </c>
      <c r="AH41" s="2076"/>
      <c r="AI41" s="2076"/>
      <c r="AJ41" s="2076"/>
      <c r="AK41" s="2076"/>
      <c r="AL41" s="2076"/>
      <c r="AM41" s="2076"/>
      <c r="AN41" s="2076"/>
      <c r="AO41" s="2076"/>
      <c r="AP41" s="2076"/>
      <c r="AQ41" s="2076"/>
      <c r="AR41" s="2076"/>
      <c r="AS41" s="2076"/>
      <c r="AT41" s="2076"/>
      <c r="AU41" s="2076"/>
      <c r="AV41" s="2076"/>
      <c r="AW41" s="2076"/>
      <c r="AX41" s="2076"/>
      <c r="AY41" s="2076"/>
      <c r="AZ41" s="239"/>
      <c r="BA41" s="2354" t="s">
        <v>56</v>
      </c>
      <c r="BB41" s="165" t="s">
        <v>49</v>
      </c>
      <c r="BC41" s="681">
        <v>87.82198168399222</v>
      </c>
      <c r="BD41" s="699">
        <v>126.01609815056341</v>
      </c>
      <c r="BE41" s="699">
        <v>3.3265155593556637</v>
      </c>
      <c r="BF41" s="699">
        <v>19.367057327974749</v>
      </c>
      <c r="BG41" s="718">
        <v>11.465352937278681</v>
      </c>
      <c r="BH41" s="737">
        <v>54.129022347505881</v>
      </c>
      <c r="BI41" s="699">
        <v>84.318007489978669</v>
      </c>
      <c r="BJ41" s="699">
        <v>36.159642944603839</v>
      </c>
      <c r="BK41" s="699">
        <v>15.002814729658038</v>
      </c>
      <c r="BL41" s="718">
        <v>7.9230490958849504</v>
      </c>
      <c r="BM41" s="737">
        <v>9.1261624463390536</v>
      </c>
      <c r="BN41" s="699">
        <v>0</v>
      </c>
      <c r="BO41" s="699">
        <v>0</v>
      </c>
      <c r="BP41" s="699">
        <v>4.364242598316709</v>
      </c>
      <c r="BQ41" s="718">
        <v>3.0756430590537049</v>
      </c>
      <c r="BR41" s="737">
        <v>2.6063031883629275</v>
      </c>
      <c r="BS41" s="699">
        <v>0</v>
      </c>
      <c r="BT41" s="699">
        <v>58.430400846135456</v>
      </c>
      <c r="BU41" s="699">
        <v>0</v>
      </c>
      <c r="BV41" s="699">
        <v>82.151309367922508</v>
      </c>
      <c r="BW41" s="699">
        <v>0</v>
      </c>
      <c r="BX41" s="699">
        <v>0</v>
      </c>
      <c r="BY41" s="758">
        <v>34.541968370232155</v>
      </c>
      <c r="BZ41" s="758">
        <v>0</v>
      </c>
      <c r="CA41" s="758">
        <v>43.098761118476205</v>
      </c>
      <c r="CB41" s="758">
        <v>3.3067984098363241</v>
      </c>
      <c r="CC41" s="758">
        <v>14.765498237494672</v>
      </c>
      <c r="CD41" s="758">
        <v>9.0959661207044782</v>
      </c>
      <c r="CE41" s="758">
        <v>0</v>
      </c>
      <c r="CF41" s="758">
        <v>0</v>
      </c>
      <c r="CG41" s="758">
        <v>0</v>
      </c>
      <c r="CH41" s="2105"/>
      <c r="CI41" s="2105"/>
      <c r="CJ41" s="2105"/>
      <c r="CK41" s="2105"/>
      <c r="CL41" s="2105"/>
      <c r="CM41" s="2105"/>
      <c r="CN41" s="2105"/>
      <c r="CO41" s="2105"/>
      <c r="CP41" s="2105"/>
      <c r="CQ41" s="2105"/>
      <c r="CR41" s="2105"/>
      <c r="CS41" s="2105"/>
      <c r="CT41" s="2105"/>
      <c r="CU41" s="2105"/>
      <c r="CV41" s="2105"/>
      <c r="CW41" s="2105"/>
      <c r="CX41" s="2105"/>
      <c r="CY41" s="2105"/>
      <c r="CZ41" s="1871"/>
    </row>
    <row r="42" spans="1:104" s="130" customFormat="1" ht="15" customHeight="1" x14ac:dyDescent="0.2">
      <c r="A42" s="2338"/>
      <c r="B42" s="290" t="s">
        <v>48</v>
      </c>
      <c r="C42" s="550">
        <v>99.069662488559544</v>
      </c>
      <c r="D42" s="570">
        <v>98.662211247129122</v>
      </c>
      <c r="E42" s="570">
        <v>99.964645004397823</v>
      </c>
      <c r="F42" s="570">
        <v>99.794534473726728</v>
      </c>
      <c r="G42" s="591">
        <v>99.878595409668563</v>
      </c>
      <c r="H42" s="610">
        <v>99.256801100730058</v>
      </c>
      <c r="I42" s="570">
        <v>98.841133073344508</v>
      </c>
      <c r="J42" s="570">
        <v>99.501896881637549</v>
      </c>
      <c r="K42" s="570">
        <v>99.794023733222076</v>
      </c>
      <c r="L42" s="630">
        <v>99.89126876096806</v>
      </c>
      <c r="M42" s="645">
        <v>99.33638242388318</v>
      </c>
      <c r="N42" s="570">
        <v>100</v>
      </c>
      <c r="O42" s="570">
        <v>100</v>
      </c>
      <c r="P42" s="570">
        <v>99.682351145735907</v>
      </c>
      <c r="Q42" s="591">
        <v>99.778571805115618</v>
      </c>
      <c r="R42" s="645">
        <v>99.43965241670027</v>
      </c>
      <c r="S42" s="570">
        <v>100</v>
      </c>
      <c r="T42" s="570">
        <v>97.902299370621236</v>
      </c>
      <c r="U42" s="570">
        <v>100</v>
      </c>
      <c r="V42" s="570">
        <v>98.820482936899921</v>
      </c>
      <c r="W42" s="570">
        <v>100</v>
      </c>
      <c r="X42" s="570">
        <v>100</v>
      </c>
      <c r="Y42" s="663">
        <v>99.049492865661108</v>
      </c>
      <c r="Z42" s="663">
        <v>100</v>
      </c>
      <c r="AA42" s="663">
        <v>98.932952945415408</v>
      </c>
      <c r="AB42" s="663">
        <v>99.710917382973548</v>
      </c>
      <c r="AC42" s="663">
        <v>99.346677468068947</v>
      </c>
      <c r="AD42" s="663">
        <v>99.724573508950485</v>
      </c>
      <c r="AE42" s="663">
        <v>100</v>
      </c>
      <c r="AF42" s="663">
        <v>100</v>
      </c>
      <c r="AG42" s="663">
        <v>100</v>
      </c>
      <c r="AH42" s="2076"/>
      <c r="AI42" s="2076"/>
      <c r="AJ42" s="2076"/>
      <c r="AK42" s="2076"/>
      <c r="AL42" s="2076"/>
      <c r="AM42" s="2076"/>
      <c r="AN42" s="2076"/>
      <c r="AO42" s="2076"/>
      <c r="AP42" s="2076"/>
      <c r="AQ42" s="2076"/>
      <c r="AR42" s="2076"/>
      <c r="AS42" s="2076"/>
      <c r="AT42" s="2076"/>
      <c r="AU42" s="2076"/>
      <c r="AV42" s="2076"/>
      <c r="AW42" s="2076"/>
      <c r="AX42" s="2076"/>
      <c r="AY42" s="2076"/>
      <c r="AZ42" s="239"/>
      <c r="BA42" s="2354"/>
      <c r="BB42" s="165" t="s">
        <v>48</v>
      </c>
      <c r="BC42" s="681">
        <v>9351.9760060402787</v>
      </c>
      <c r="BD42" s="699">
        <v>9293.7146239186895</v>
      </c>
      <c r="BE42" s="699">
        <v>9405.5717255476338</v>
      </c>
      <c r="BF42" s="699">
        <v>9406.5729917156186</v>
      </c>
      <c r="BG42" s="718">
        <v>9432.4551001358814</v>
      </c>
      <c r="BH42" s="737">
        <v>7229.119432497987</v>
      </c>
      <c r="BI42" s="699">
        <v>7191.5827495814474</v>
      </c>
      <c r="BJ42" s="699">
        <v>7223.3096539915823</v>
      </c>
      <c r="BK42" s="699">
        <v>7268.7561174742932</v>
      </c>
      <c r="BL42" s="718">
        <v>7278.8964210268123</v>
      </c>
      <c r="BM42" s="737">
        <v>1366.0879329580423</v>
      </c>
      <c r="BN42" s="699">
        <v>1381.1052215737848</v>
      </c>
      <c r="BO42" s="699">
        <v>1387.0505212521584</v>
      </c>
      <c r="BP42" s="699">
        <v>1369.5562169693983</v>
      </c>
      <c r="BQ42" s="718">
        <v>1385.9268101561422</v>
      </c>
      <c r="BR42" s="737">
        <v>462.51628608295317</v>
      </c>
      <c r="BS42" s="699">
        <v>2041.5578456888036</v>
      </c>
      <c r="BT42" s="699">
        <v>2727.0195355177566</v>
      </c>
      <c r="BU42" s="699">
        <v>6448.0276156934551</v>
      </c>
      <c r="BV42" s="699">
        <v>6882.674545037994</v>
      </c>
      <c r="BW42" s="699">
        <v>3108.6649582471159</v>
      </c>
      <c r="BX42" s="699">
        <v>4049.2823357712123</v>
      </c>
      <c r="BY42" s="758">
        <v>3599.5147496003237</v>
      </c>
      <c r="BZ42" s="758">
        <v>3753.4525291990963</v>
      </c>
      <c r="CA42" s="758">
        <v>3995.9697066966442</v>
      </c>
      <c r="CB42" s="758">
        <v>1140.5870973389367</v>
      </c>
      <c r="CC42" s="758">
        <v>2245.2971072647533</v>
      </c>
      <c r="CD42" s="758">
        <v>3293.4063044649301</v>
      </c>
      <c r="CE42" s="758">
        <v>708.84548449423994</v>
      </c>
      <c r="CF42" s="758">
        <v>566.81895584816129</v>
      </c>
      <c r="CG42" s="758">
        <v>1866.6553904116549</v>
      </c>
      <c r="CH42" s="2105"/>
      <c r="CI42" s="2105"/>
      <c r="CJ42" s="2105"/>
      <c r="CK42" s="2105"/>
      <c r="CL42" s="2105"/>
      <c r="CM42" s="2105"/>
      <c r="CN42" s="2105"/>
      <c r="CO42" s="2105"/>
      <c r="CP42" s="2105"/>
      <c r="CQ42" s="2105"/>
      <c r="CR42" s="2105"/>
      <c r="CS42" s="2105"/>
      <c r="CT42" s="2105"/>
      <c r="CU42" s="2105"/>
      <c r="CV42" s="2105"/>
      <c r="CW42" s="2105"/>
      <c r="CX42" s="2105"/>
      <c r="CY42" s="2105"/>
      <c r="CZ42" s="1871"/>
    </row>
    <row r="43" spans="1:104" s="130" customFormat="1" ht="15" customHeight="1" x14ac:dyDescent="0.2">
      <c r="A43" s="2338" t="s">
        <v>53</v>
      </c>
      <c r="B43" s="290" t="s">
        <v>49</v>
      </c>
      <c r="C43" s="550">
        <v>88.614376255269704</v>
      </c>
      <c r="D43" s="570">
        <v>90.601048729947465</v>
      </c>
      <c r="E43" s="570">
        <v>87.576600046674884</v>
      </c>
      <c r="F43" s="570">
        <v>88.586262836454424</v>
      </c>
      <c r="G43" s="591">
        <v>90.544068592618004</v>
      </c>
      <c r="H43" s="610">
        <v>89.391202578662472</v>
      </c>
      <c r="I43" s="570">
        <v>92.55656438047302</v>
      </c>
      <c r="J43" s="570">
        <v>88.122122808263612</v>
      </c>
      <c r="K43" s="570">
        <v>88.189190615006353</v>
      </c>
      <c r="L43" s="630">
        <v>90.159191156438581</v>
      </c>
      <c r="M43" s="645">
        <v>75.721144305871618</v>
      </c>
      <c r="N43" s="570">
        <v>84.693762705441173</v>
      </c>
      <c r="O43" s="570">
        <v>91.650635040181029</v>
      </c>
      <c r="P43" s="570">
        <v>91.78606932993452</v>
      </c>
      <c r="Q43" s="591">
        <v>92.784384046833651</v>
      </c>
      <c r="R43" s="645">
        <v>95.04253992868442</v>
      </c>
      <c r="S43" s="570">
        <v>75.301442181019965</v>
      </c>
      <c r="T43" s="570">
        <v>97.115953896043436</v>
      </c>
      <c r="U43" s="570">
        <v>95.03624775841223</v>
      </c>
      <c r="V43" s="570">
        <v>79.213785111113069</v>
      </c>
      <c r="W43" s="570">
        <v>89.415013888669336</v>
      </c>
      <c r="X43" s="570">
        <v>87.568068758570632</v>
      </c>
      <c r="Y43" s="663">
        <v>96.12235000367248</v>
      </c>
      <c r="Z43" s="663">
        <v>89.085102381072261</v>
      </c>
      <c r="AA43" s="663">
        <v>87.208661755012841</v>
      </c>
      <c r="AB43" s="663">
        <v>93.960652960108575</v>
      </c>
      <c r="AC43" s="663">
        <v>94.210415368602369</v>
      </c>
      <c r="AD43" s="663">
        <v>86.945551817388008</v>
      </c>
      <c r="AE43" s="663">
        <v>98.539598364319247</v>
      </c>
      <c r="AF43" s="663">
        <v>90.512437794968164</v>
      </c>
      <c r="AG43" s="663">
        <v>92.844001482944037</v>
      </c>
      <c r="AH43" s="2076"/>
      <c r="AI43" s="2076"/>
      <c r="AJ43" s="2076"/>
      <c r="AK43" s="2076"/>
      <c r="AL43" s="2076"/>
      <c r="AM43" s="2076"/>
      <c r="AN43" s="2076"/>
      <c r="AO43" s="2076"/>
      <c r="AP43" s="2076"/>
      <c r="AQ43" s="2076"/>
      <c r="AR43" s="2076"/>
      <c r="AS43" s="2076"/>
      <c r="AT43" s="2076"/>
      <c r="AU43" s="2076"/>
      <c r="AV43" s="2076"/>
      <c r="AW43" s="2076"/>
      <c r="AX43" s="2076"/>
      <c r="AY43" s="2076"/>
      <c r="AZ43" s="239"/>
      <c r="BA43" s="2354" t="s">
        <v>53</v>
      </c>
      <c r="BB43" s="165" t="s">
        <v>49</v>
      </c>
      <c r="BC43" s="681">
        <v>8347.3422563829881</v>
      </c>
      <c r="BD43" s="699">
        <v>8510.9142575352944</v>
      </c>
      <c r="BE43" s="699">
        <v>8223.4612975372729</v>
      </c>
      <c r="BF43" s="699">
        <v>8304.5000923495172</v>
      </c>
      <c r="BG43" s="718">
        <v>8519.7440515273247</v>
      </c>
      <c r="BH43" s="737">
        <v>6491.4630134810277</v>
      </c>
      <c r="BI43" s="699">
        <v>6710.2358990687171</v>
      </c>
      <c r="BJ43" s="699">
        <v>6382.0973609761477</v>
      </c>
      <c r="BK43" s="699">
        <v>6386.5394465996396</v>
      </c>
      <c r="BL43" s="718">
        <v>6547.825611116632</v>
      </c>
      <c r="BM43" s="737">
        <v>1046.023588101561</v>
      </c>
      <c r="BN43" s="699">
        <v>1168.4075401551081</v>
      </c>
      <c r="BO43" s="699">
        <v>1263.8288161158791</v>
      </c>
      <c r="BP43" s="699">
        <v>1261.0675855569777</v>
      </c>
      <c r="BQ43" s="718">
        <v>1280.7731503891894</v>
      </c>
      <c r="BR43" s="737">
        <v>442.18475704307752</v>
      </c>
      <c r="BS43" s="699">
        <v>1537.1698733748235</v>
      </c>
      <c r="BT43" s="699">
        <v>2698.1018211589626</v>
      </c>
      <c r="BU43" s="699">
        <v>6115.7766901014129</v>
      </c>
      <c r="BV43" s="699">
        <v>5463.9488786150814</v>
      </c>
      <c r="BW43" s="699">
        <v>2779.6132041688556</v>
      </c>
      <c r="BX43" s="699">
        <v>3513.5312126126805</v>
      </c>
      <c r="BY43" s="758">
        <v>3493.1407177796309</v>
      </c>
      <c r="BZ43" s="758">
        <v>3343.7670284619608</v>
      </c>
      <c r="CA43" s="758">
        <v>3522.4175581502682</v>
      </c>
      <c r="CB43" s="758">
        <v>1074.8101736163708</v>
      </c>
      <c r="CC43" s="758">
        <v>2126.6092567705623</v>
      </c>
      <c r="CD43" s="758">
        <v>2856.3284667700937</v>
      </c>
      <c r="CE43" s="758">
        <v>696.01891660216666</v>
      </c>
      <c r="CF43" s="758">
        <v>513.04165482215501</v>
      </c>
      <c r="CG43" s="758">
        <v>1729.5017452842496</v>
      </c>
      <c r="CH43" s="2105"/>
      <c r="CI43" s="2105"/>
      <c r="CJ43" s="2105"/>
      <c r="CK43" s="2105"/>
      <c r="CL43" s="2105"/>
      <c r="CM43" s="2105"/>
      <c r="CN43" s="2105"/>
      <c r="CO43" s="2105"/>
      <c r="CP43" s="2105"/>
      <c r="CQ43" s="2105"/>
      <c r="CR43" s="2105"/>
      <c r="CS43" s="2105"/>
      <c r="CT43" s="2105"/>
      <c r="CU43" s="2105"/>
      <c r="CV43" s="2105"/>
      <c r="CW43" s="2105"/>
      <c r="CX43" s="2105"/>
      <c r="CY43" s="2105"/>
      <c r="CZ43" s="1871"/>
    </row>
    <row r="44" spans="1:104" s="130" customFormat="1" ht="15" customHeight="1" x14ac:dyDescent="0.2">
      <c r="A44" s="2338"/>
      <c r="B44" s="290" t="s">
        <v>48</v>
      </c>
      <c r="C44" s="550">
        <v>11.385623744730268</v>
      </c>
      <c r="D44" s="570">
        <v>9.398951270052569</v>
      </c>
      <c r="E44" s="570">
        <v>12.423399953325216</v>
      </c>
      <c r="F44" s="570">
        <v>11.413737163545546</v>
      </c>
      <c r="G44" s="591">
        <v>9.4559314073816338</v>
      </c>
      <c r="H44" s="610">
        <v>10.608797421337545</v>
      </c>
      <c r="I44" s="570">
        <v>7.4434356195270297</v>
      </c>
      <c r="J44" s="570">
        <v>11.877877191736427</v>
      </c>
      <c r="K44" s="570">
        <v>11.810809384993647</v>
      </c>
      <c r="L44" s="630">
        <v>9.8408088435613887</v>
      </c>
      <c r="M44" s="645">
        <v>24.278855694128438</v>
      </c>
      <c r="N44" s="570">
        <v>15.30623729455883</v>
      </c>
      <c r="O44" s="570">
        <v>8.3493649598189457</v>
      </c>
      <c r="P44" s="570">
        <v>8.2139306700655492</v>
      </c>
      <c r="Q44" s="591">
        <v>7.2156159531663713</v>
      </c>
      <c r="R44" s="645">
        <v>4.957460071315567</v>
      </c>
      <c r="S44" s="570">
        <v>24.698557818979975</v>
      </c>
      <c r="T44" s="570">
        <v>2.8840461039565559</v>
      </c>
      <c r="U44" s="570">
        <v>4.9637522415877813</v>
      </c>
      <c r="V44" s="570">
        <v>20.786214888886956</v>
      </c>
      <c r="W44" s="570">
        <v>10.584986111330727</v>
      </c>
      <c r="X44" s="570">
        <v>12.431931241429377</v>
      </c>
      <c r="Y44" s="663">
        <v>3.8776499963275377</v>
      </c>
      <c r="Z44" s="663">
        <v>10.914897618927855</v>
      </c>
      <c r="AA44" s="663">
        <v>12.791338244987148</v>
      </c>
      <c r="AB44" s="663">
        <v>6.0393470398914415</v>
      </c>
      <c r="AC44" s="663">
        <v>5.7895846313976351</v>
      </c>
      <c r="AD44" s="663">
        <v>13.054448182612024</v>
      </c>
      <c r="AE44" s="663">
        <v>1.4604016356807461</v>
      </c>
      <c r="AF44" s="663">
        <v>9.4875622050318107</v>
      </c>
      <c r="AG44" s="663">
        <v>7.1559985170560338</v>
      </c>
      <c r="AH44" s="2076"/>
      <c r="AI44" s="2076"/>
      <c r="AJ44" s="2076"/>
      <c r="AK44" s="2076"/>
      <c r="AL44" s="2076"/>
      <c r="AM44" s="2076"/>
      <c r="AN44" s="2076"/>
      <c r="AO44" s="2076"/>
      <c r="AP44" s="2076"/>
      <c r="AQ44" s="2076"/>
      <c r="AR44" s="2076"/>
      <c r="AS44" s="2076"/>
      <c r="AT44" s="2076"/>
      <c r="AU44" s="2076"/>
      <c r="AV44" s="2076"/>
      <c r="AW44" s="2076"/>
      <c r="AX44" s="2076"/>
      <c r="AY44" s="2076"/>
      <c r="AZ44" s="239"/>
      <c r="BA44" s="2354"/>
      <c r="BB44" s="165" t="s">
        <v>48</v>
      </c>
      <c r="BC44" s="681">
        <v>1072.5087984130869</v>
      </c>
      <c r="BD44" s="699">
        <v>882.92210180265386</v>
      </c>
      <c r="BE44" s="699">
        <v>1166.5598875218634</v>
      </c>
      <c r="BF44" s="699">
        <v>1069.978327268499</v>
      </c>
      <c r="BG44" s="718">
        <v>889.75585714135059</v>
      </c>
      <c r="BH44" s="737">
        <v>770.39590129156534</v>
      </c>
      <c r="BI44" s="699">
        <v>539.63983258106555</v>
      </c>
      <c r="BJ44" s="699">
        <v>860.23538997486764</v>
      </c>
      <c r="BK44" s="699">
        <v>855.32251183509425</v>
      </c>
      <c r="BL44" s="718">
        <v>714.69030892445744</v>
      </c>
      <c r="BM44" s="737">
        <v>335.39186420090795</v>
      </c>
      <c r="BN44" s="699">
        <v>211.15985988914983</v>
      </c>
      <c r="BO44" s="699">
        <v>115.13469631564641</v>
      </c>
      <c r="BP44" s="699">
        <v>112.85287401073808</v>
      </c>
      <c r="BQ44" s="718">
        <v>99.602613858713895</v>
      </c>
      <c r="BR44" s="737">
        <v>23.064548557207051</v>
      </c>
      <c r="BS44" s="699">
        <v>504.18528378081533</v>
      </c>
      <c r="BT44" s="699">
        <v>80.125352562784371</v>
      </c>
      <c r="BU44" s="699">
        <v>319.42759705445224</v>
      </c>
      <c r="BV44" s="699">
        <v>1433.7758935957265</v>
      </c>
      <c r="BW44" s="699">
        <v>329.05175407826238</v>
      </c>
      <c r="BX44" s="699">
        <v>498.81171377942138</v>
      </c>
      <c r="BY44" s="758">
        <v>140.9160001909259</v>
      </c>
      <c r="BZ44" s="758">
        <v>409.68550073713948</v>
      </c>
      <c r="CA44" s="758">
        <v>516.65090966485195</v>
      </c>
      <c r="CB44" s="758">
        <v>69.083722132402414</v>
      </c>
      <c r="CC44" s="758">
        <v>130.68814336307548</v>
      </c>
      <c r="CD44" s="758">
        <v>428.86371047808746</v>
      </c>
      <c r="CE44" s="758">
        <v>10.315316696466294</v>
      </c>
      <c r="CF44" s="758">
        <v>53.777301026006093</v>
      </c>
      <c r="CG44" s="758">
        <v>133.3022244498317</v>
      </c>
      <c r="CH44" s="2105"/>
      <c r="CI44" s="2105"/>
      <c r="CJ44" s="2105"/>
      <c r="CK44" s="2105"/>
      <c r="CL44" s="2105"/>
      <c r="CM44" s="2105"/>
      <c r="CN44" s="2105"/>
      <c r="CO44" s="2105"/>
      <c r="CP44" s="2105"/>
      <c r="CQ44" s="2105"/>
      <c r="CR44" s="2105"/>
      <c r="CS44" s="2105"/>
      <c r="CT44" s="2105"/>
      <c r="CU44" s="2105"/>
      <c r="CV44" s="2105"/>
      <c r="CW44" s="2105"/>
      <c r="CX44" s="2105"/>
      <c r="CY44" s="2105"/>
      <c r="CZ44" s="1871"/>
    </row>
    <row r="45" spans="1:104" s="130" customFormat="1" ht="15" customHeight="1" x14ac:dyDescent="0.2">
      <c r="A45" s="2338" t="s">
        <v>52</v>
      </c>
      <c r="B45" s="290" t="s">
        <v>49</v>
      </c>
      <c r="C45" s="550">
        <v>88.578619836817225</v>
      </c>
      <c r="D45" s="570">
        <v>90.591630007672023</v>
      </c>
      <c r="E45" s="570">
        <v>87.576600046674884</v>
      </c>
      <c r="F45" s="570">
        <v>88.579529002690109</v>
      </c>
      <c r="G45" s="591">
        <v>90.578034907073373</v>
      </c>
      <c r="H45" s="610">
        <v>89.340726393685372</v>
      </c>
      <c r="I45" s="570">
        <v>92.542928563289905</v>
      </c>
      <c r="J45" s="570">
        <v>88.120285526939341</v>
      </c>
      <c r="K45" s="570">
        <v>88.189190615006353</v>
      </c>
      <c r="L45" s="630">
        <v>90.118584620900492</v>
      </c>
      <c r="M45" s="645">
        <v>75.721144305871618</v>
      </c>
      <c r="N45" s="570">
        <v>84.693762705441173</v>
      </c>
      <c r="O45" s="570">
        <v>91.650635040181029</v>
      </c>
      <c r="P45" s="570">
        <v>91.752890147687168</v>
      </c>
      <c r="Q45" s="591">
        <v>93.232382166010268</v>
      </c>
      <c r="R45" s="645">
        <v>95.04253992868442</v>
      </c>
      <c r="S45" s="570">
        <v>75.301442181019965</v>
      </c>
      <c r="T45" s="570">
        <v>97.104552680666828</v>
      </c>
      <c r="U45" s="570">
        <v>95.033257526063736</v>
      </c>
      <c r="V45" s="570">
        <v>79.213785111113069</v>
      </c>
      <c r="W45" s="570">
        <v>89.587652828057728</v>
      </c>
      <c r="X45" s="570">
        <v>87.526303200475468</v>
      </c>
      <c r="Y45" s="663">
        <v>96.12235000367248</v>
      </c>
      <c r="Z45" s="663">
        <v>89.085102381072261</v>
      </c>
      <c r="AA45" s="663">
        <v>87.208661755012841</v>
      </c>
      <c r="AB45" s="663">
        <v>93.960652960108575</v>
      </c>
      <c r="AC45" s="663">
        <v>94.207541133362867</v>
      </c>
      <c r="AD45" s="663">
        <v>86.924347796475303</v>
      </c>
      <c r="AE45" s="663">
        <v>98.539598364319247</v>
      </c>
      <c r="AF45" s="663">
        <v>90.512437794968164</v>
      </c>
      <c r="AG45" s="663">
        <v>92.844001482944037</v>
      </c>
      <c r="AH45" s="2076"/>
      <c r="AI45" s="2076"/>
      <c r="AJ45" s="2076"/>
      <c r="AK45" s="2076"/>
      <c r="AL45" s="2076"/>
      <c r="AM45" s="2076"/>
      <c r="AN45" s="2076"/>
      <c r="AO45" s="2076"/>
      <c r="AP45" s="2076"/>
      <c r="AQ45" s="2076"/>
      <c r="AR45" s="2076"/>
      <c r="AS45" s="2076"/>
      <c r="AT45" s="2076"/>
      <c r="AU45" s="2076"/>
      <c r="AV45" s="2076"/>
      <c r="AW45" s="2076"/>
      <c r="AX45" s="2076"/>
      <c r="AY45" s="2076"/>
      <c r="AZ45" s="239"/>
      <c r="BA45" s="2354" t="s">
        <v>52</v>
      </c>
      <c r="BB45" s="165" t="s">
        <v>49</v>
      </c>
      <c r="BC45" s="681">
        <v>8294.6482608065326</v>
      </c>
      <c r="BD45" s="699">
        <v>8501.5100848845996</v>
      </c>
      <c r="BE45" s="699">
        <v>8223.4612975372729</v>
      </c>
      <c r="BF45" s="699">
        <v>8298.9726338655564</v>
      </c>
      <c r="BG45" s="718">
        <v>8489.8995809237877</v>
      </c>
      <c r="BH45" s="737">
        <v>6457.0750291400718</v>
      </c>
      <c r="BI45" s="699">
        <v>6696.9789548492499</v>
      </c>
      <c r="BJ45" s="699">
        <v>6380.9772833229699</v>
      </c>
      <c r="BK45" s="699">
        <v>6386.5394465996396</v>
      </c>
      <c r="BL45" s="718">
        <v>6517.9811405130968</v>
      </c>
      <c r="BM45" s="737">
        <v>1046.023588101561</v>
      </c>
      <c r="BN45" s="699">
        <v>1168.4075401551081</v>
      </c>
      <c r="BO45" s="699">
        <v>1263.8288161158791</v>
      </c>
      <c r="BP45" s="699">
        <v>1255.5401270730167</v>
      </c>
      <c r="BQ45" s="718">
        <v>1280.7731503891894</v>
      </c>
      <c r="BR45" s="737">
        <v>442.18475704307752</v>
      </c>
      <c r="BS45" s="699">
        <v>1537.1698733748235</v>
      </c>
      <c r="BT45" s="699">
        <v>2687.1621759575555</v>
      </c>
      <c r="BU45" s="699">
        <v>6054.6556671928511</v>
      </c>
      <c r="BV45" s="699">
        <v>5463.9488786150814</v>
      </c>
      <c r="BW45" s="699">
        <v>2774.0857456848948</v>
      </c>
      <c r="BX45" s="699">
        <v>3500.0967236810329</v>
      </c>
      <c r="BY45" s="758">
        <v>3493.1407177796309</v>
      </c>
      <c r="BZ45" s="758">
        <v>3343.7670284619608</v>
      </c>
      <c r="CA45" s="758">
        <v>3522.4175581502682</v>
      </c>
      <c r="CB45" s="758">
        <v>1074.8101736163708</v>
      </c>
      <c r="CC45" s="758">
        <v>2125.489179117385</v>
      </c>
      <c r="CD45" s="758">
        <v>2851.0010626342009</v>
      </c>
      <c r="CE45" s="758">
        <v>696.01891660216666</v>
      </c>
      <c r="CF45" s="758">
        <v>513.04165482215501</v>
      </c>
      <c r="CG45" s="758">
        <v>1729.5017452842496</v>
      </c>
      <c r="CH45" s="2105"/>
      <c r="CI45" s="2105"/>
      <c r="CJ45" s="2105"/>
      <c r="CK45" s="2105"/>
      <c r="CL45" s="2105"/>
      <c r="CM45" s="2105"/>
      <c r="CN45" s="2105"/>
      <c r="CO45" s="2105"/>
      <c r="CP45" s="2105"/>
      <c r="CQ45" s="2105"/>
      <c r="CR45" s="2105"/>
      <c r="CS45" s="2105"/>
      <c r="CT45" s="2105"/>
      <c r="CU45" s="2105"/>
      <c r="CV45" s="2105"/>
      <c r="CW45" s="2105"/>
      <c r="CX45" s="2105"/>
      <c r="CY45" s="2105"/>
      <c r="CZ45" s="1871"/>
    </row>
    <row r="46" spans="1:104" s="130" customFormat="1" ht="15" customHeight="1" x14ac:dyDescent="0.2">
      <c r="A46" s="2338"/>
      <c r="B46" s="290" t="s">
        <v>48</v>
      </c>
      <c r="C46" s="550">
        <v>11.421380163182828</v>
      </c>
      <c r="D46" s="570">
        <v>9.4083699923280033</v>
      </c>
      <c r="E46" s="570">
        <v>12.423399953325216</v>
      </c>
      <c r="F46" s="570">
        <v>11.420470997309867</v>
      </c>
      <c r="G46" s="591">
        <v>9.42196509292625</v>
      </c>
      <c r="H46" s="610">
        <v>10.659273606314683</v>
      </c>
      <c r="I46" s="570">
        <v>7.4570714367101401</v>
      </c>
      <c r="J46" s="570">
        <v>11.879714473060687</v>
      </c>
      <c r="K46" s="570">
        <v>11.810809384993647</v>
      </c>
      <c r="L46" s="630">
        <v>9.8814153790994421</v>
      </c>
      <c r="M46" s="645">
        <v>24.278855694128438</v>
      </c>
      <c r="N46" s="570">
        <v>15.30623729455883</v>
      </c>
      <c r="O46" s="570">
        <v>8.3493649598189457</v>
      </c>
      <c r="P46" s="570">
        <v>8.2471098523128727</v>
      </c>
      <c r="Q46" s="591">
        <v>6.767617833989739</v>
      </c>
      <c r="R46" s="645">
        <v>4.957460071315567</v>
      </c>
      <c r="S46" s="570">
        <v>24.698557818979975</v>
      </c>
      <c r="T46" s="570">
        <v>2.8954473193332091</v>
      </c>
      <c r="U46" s="570">
        <v>4.9667424739362938</v>
      </c>
      <c r="V46" s="570">
        <v>20.786214888886956</v>
      </c>
      <c r="W46" s="570">
        <v>10.412347171942349</v>
      </c>
      <c r="X46" s="570">
        <v>12.473696799524539</v>
      </c>
      <c r="Y46" s="663">
        <v>3.8776499963275377</v>
      </c>
      <c r="Z46" s="663">
        <v>10.914897618927855</v>
      </c>
      <c r="AA46" s="663">
        <v>12.791338244987148</v>
      </c>
      <c r="AB46" s="663">
        <v>6.0393470398914415</v>
      </c>
      <c r="AC46" s="663">
        <v>5.7924588666371237</v>
      </c>
      <c r="AD46" s="663">
        <v>13.075652203524704</v>
      </c>
      <c r="AE46" s="663">
        <v>1.4604016356807461</v>
      </c>
      <c r="AF46" s="663">
        <v>9.4875622050318107</v>
      </c>
      <c r="AG46" s="663">
        <v>7.1559985170560338</v>
      </c>
      <c r="AH46" s="2076"/>
      <c r="AI46" s="2076"/>
      <c r="AJ46" s="2076"/>
      <c r="AK46" s="2076"/>
      <c r="AL46" s="2076"/>
      <c r="AM46" s="2076"/>
      <c r="AN46" s="2076"/>
      <c r="AO46" s="2076"/>
      <c r="AP46" s="2076"/>
      <c r="AQ46" s="2076"/>
      <c r="AR46" s="2076"/>
      <c r="AS46" s="2076"/>
      <c r="AT46" s="2076"/>
      <c r="AU46" s="2076"/>
      <c r="AV46" s="2076"/>
      <c r="AW46" s="2076"/>
      <c r="AX46" s="2076"/>
      <c r="AY46" s="2076"/>
      <c r="AZ46" s="239"/>
      <c r="BA46" s="2354"/>
      <c r="BB46" s="165" t="s">
        <v>48</v>
      </c>
      <c r="BC46" s="681">
        <v>1069.5169023979083</v>
      </c>
      <c r="BD46" s="699">
        <v>882.92210180265386</v>
      </c>
      <c r="BE46" s="699">
        <v>1166.5598875218634</v>
      </c>
      <c r="BF46" s="699">
        <v>1069.978327268499</v>
      </c>
      <c r="BG46" s="718">
        <v>883.12290696059767</v>
      </c>
      <c r="BH46" s="737">
        <v>770.39590129156534</v>
      </c>
      <c r="BI46" s="699">
        <v>539.63983258106555</v>
      </c>
      <c r="BJ46" s="699">
        <v>860.23538997486764</v>
      </c>
      <c r="BK46" s="699">
        <v>855.32251183509425</v>
      </c>
      <c r="BL46" s="718">
        <v>714.69030892445744</v>
      </c>
      <c r="BM46" s="737">
        <v>335.39186420090795</v>
      </c>
      <c r="BN46" s="699">
        <v>211.15985988914983</v>
      </c>
      <c r="BO46" s="699">
        <v>115.13469631564641</v>
      </c>
      <c r="BP46" s="699">
        <v>112.85287401073808</v>
      </c>
      <c r="BQ46" s="718">
        <v>92.969663677960952</v>
      </c>
      <c r="BR46" s="737">
        <v>23.064548557207051</v>
      </c>
      <c r="BS46" s="699">
        <v>504.18528378081533</v>
      </c>
      <c r="BT46" s="699">
        <v>80.125352562784371</v>
      </c>
      <c r="BU46" s="699">
        <v>316.43570103927379</v>
      </c>
      <c r="BV46" s="699">
        <v>1433.7758935957265</v>
      </c>
      <c r="BW46" s="699">
        <v>322.41880389750941</v>
      </c>
      <c r="BX46" s="699">
        <v>498.81171377942138</v>
      </c>
      <c r="BY46" s="758">
        <v>140.9160001909259</v>
      </c>
      <c r="BZ46" s="758">
        <v>409.68550073713948</v>
      </c>
      <c r="CA46" s="758">
        <v>516.65090966485195</v>
      </c>
      <c r="CB46" s="758">
        <v>69.083722132402414</v>
      </c>
      <c r="CC46" s="758">
        <v>130.68814336307548</v>
      </c>
      <c r="CD46" s="758">
        <v>428.86371047808746</v>
      </c>
      <c r="CE46" s="758">
        <v>10.315316696466294</v>
      </c>
      <c r="CF46" s="758">
        <v>53.777301026006093</v>
      </c>
      <c r="CG46" s="758">
        <v>133.3022244498317</v>
      </c>
      <c r="CH46" s="2105"/>
      <c r="CI46" s="2105"/>
      <c r="CJ46" s="2105"/>
      <c r="CK46" s="2105"/>
      <c r="CL46" s="2105"/>
      <c r="CM46" s="2105"/>
      <c r="CN46" s="2105"/>
      <c r="CO46" s="2105"/>
      <c r="CP46" s="2105"/>
      <c r="CQ46" s="2105"/>
      <c r="CR46" s="2105"/>
      <c r="CS46" s="2105"/>
      <c r="CT46" s="2105"/>
      <c r="CU46" s="2105"/>
      <c r="CV46" s="2105"/>
      <c r="CW46" s="2105"/>
      <c r="CX46" s="2105"/>
      <c r="CY46" s="2105"/>
      <c r="CZ46" s="1871"/>
    </row>
    <row r="47" spans="1:104" s="130" customFormat="1" ht="15" customHeight="1" x14ac:dyDescent="0.2">
      <c r="A47" s="2338" t="s">
        <v>102</v>
      </c>
      <c r="B47" s="291" t="s">
        <v>101</v>
      </c>
      <c r="C47" s="550">
        <v>80.530745275479148</v>
      </c>
      <c r="D47" s="570">
        <v>81.509758683502227</v>
      </c>
      <c r="E47" s="570">
        <v>81.462073731580503</v>
      </c>
      <c r="F47" s="570">
        <v>82.303201106014839</v>
      </c>
      <c r="G47" s="591">
        <v>78.019391197245113</v>
      </c>
      <c r="H47" s="610">
        <v>82.625035279004493</v>
      </c>
      <c r="I47" s="570">
        <v>85.403880580232723</v>
      </c>
      <c r="J47" s="570">
        <v>78.215670591156155</v>
      </c>
      <c r="K47" s="570">
        <v>85.548804023658136</v>
      </c>
      <c r="L47" s="630">
        <v>75.934217138963021</v>
      </c>
      <c r="M47" s="645">
        <v>73.504653148764618</v>
      </c>
      <c r="N47" s="570">
        <v>73.349011210090481</v>
      </c>
      <c r="O47" s="570">
        <v>72.957999708287161</v>
      </c>
      <c r="P47" s="570">
        <v>73.679021596914467</v>
      </c>
      <c r="Q47" s="591">
        <v>86.210536716586745</v>
      </c>
      <c r="R47" s="645">
        <v>87.677765454868208</v>
      </c>
      <c r="S47" s="570">
        <v>88.994396170040105</v>
      </c>
      <c r="T47" s="570">
        <v>86.943766561582194</v>
      </c>
      <c r="U47" s="570">
        <v>78.132273744299624</v>
      </c>
      <c r="V47" s="570">
        <v>60.225421159501067</v>
      </c>
      <c r="W47" s="570">
        <v>61.666618006764693</v>
      </c>
      <c r="X47" s="570">
        <v>92.929840330544778</v>
      </c>
      <c r="Y47" s="663">
        <v>97.527899370924274</v>
      </c>
      <c r="Z47" s="663">
        <v>84.147798794396195</v>
      </c>
      <c r="AA47" s="663">
        <v>82.090328938149398</v>
      </c>
      <c r="AB47" s="663">
        <v>84.729826295280446</v>
      </c>
      <c r="AC47" s="663">
        <v>82.56693428533552</v>
      </c>
      <c r="AD47" s="663">
        <v>97.484382521043415</v>
      </c>
      <c r="AE47" s="663">
        <v>81.716254641206831</v>
      </c>
      <c r="AF47" s="663">
        <v>81.357090773451461</v>
      </c>
      <c r="AG47" s="663">
        <v>81.211003837360252</v>
      </c>
      <c r="AH47" s="2076"/>
      <c r="AI47" s="2076"/>
      <c r="AJ47" s="2076"/>
      <c r="AK47" s="2076"/>
      <c r="AL47" s="2076"/>
      <c r="AM47" s="2076"/>
      <c r="AN47" s="2076"/>
      <c r="AO47" s="2076"/>
      <c r="AP47" s="2076"/>
      <c r="AQ47" s="2076"/>
      <c r="AR47" s="2076"/>
      <c r="AS47" s="2076"/>
      <c r="AT47" s="2076"/>
      <c r="AU47" s="2076"/>
      <c r="AV47" s="2076"/>
      <c r="AW47" s="2076"/>
      <c r="AX47" s="2076"/>
      <c r="AY47" s="2076"/>
      <c r="AZ47" s="239"/>
      <c r="BA47" s="2354" t="s">
        <v>102</v>
      </c>
      <c r="BB47" s="165" t="s">
        <v>101</v>
      </c>
      <c r="BC47" s="681">
        <v>1398.4442470073072</v>
      </c>
      <c r="BD47" s="699">
        <v>1569.5826298449113</v>
      </c>
      <c r="BE47" s="699">
        <v>1655.9776390746367</v>
      </c>
      <c r="BF47" s="699">
        <v>1368.804725435373</v>
      </c>
      <c r="BG47" s="718">
        <v>1421.9424234174855</v>
      </c>
      <c r="BH47" s="737">
        <v>1096.5339365513594</v>
      </c>
      <c r="BI47" s="699">
        <v>1302.2946241686009</v>
      </c>
      <c r="BJ47" s="699">
        <v>1233.1082172134713</v>
      </c>
      <c r="BK47" s="699">
        <v>1066.5331894022838</v>
      </c>
      <c r="BL47" s="718">
        <v>1046.9376891559593</v>
      </c>
      <c r="BM47" s="737">
        <v>202.43070958792339</v>
      </c>
      <c r="BN47" s="699">
        <v>216.9317870520068</v>
      </c>
      <c r="BO47" s="699">
        <v>196.19380309289448</v>
      </c>
      <c r="BP47" s="699">
        <v>182.93228715227906</v>
      </c>
      <c r="BQ47" s="718">
        <v>234.00175952901893</v>
      </c>
      <c r="BR47" s="737">
        <v>88.404739630729736</v>
      </c>
      <c r="BS47" s="699">
        <v>353.1246935142824</v>
      </c>
      <c r="BT47" s="699">
        <v>458.1151005477501</v>
      </c>
      <c r="BU47" s="699">
        <v>920.81382080439869</v>
      </c>
      <c r="BV47" s="699">
        <v>866.75014398976282</v>
      </c>
      <c r="BW47" s="699">
        <v>371.51472814694762</v>
      </c>
      <c r="BX47" s="699">
        <v>719.55744972449247</v>
      </c>
      <c r="BY47" s="758">
        <v>751.7588718337953</v>
      </c>
      <c r="BZ47" s="758">
        <v>597.35560887295912</v>
      </c>
      <c r="CA47" s="758">
        <v>688.09073833264529</v>
      </c>
      <c r="CB47" s="758">
        <v>195.35639882162229</v>
      </c>
      <c r="CC47" s="758">
        <v>364.23020937159765</v>
      </c>
      <c r="CD47" s="758">
        <v>526.08236146509125</v>
      </c>
      <c r="CE47" s="758">
        <v>109.08782589386938</v>
      </c>
      <c r="CF47" s="758">
        <v>88.139953410542248</v>
      </c>
      <c r="CG47" s="758">
        <v>316.3690204192265</v>
      </c>
      <c r="CH47" s="2105"/>
      <c r="CI47" s="2105"/>
      <c r="CJ47" s="2105"/>
      <c r="CK47" s="2105"/>
      <c r="CL47" s="2105"/>
      <c r="CM47" s="2105"/>
      <c r="CN47" s="2105"/>
      <c r="CO47" s="2105"/>
      <c r="CP47" s="2105"/>
      <c r="CQ47" s="2105"/>
      <c r="CR47" s="2105"/>
      <c r="CS47" s="2105"/>
      <c r="CT47" s="2105"/>
      <c r="CU47" s="2105"/>
      <c r="CV47" s="2105"/>
      <c r="CW47" s="2105"/>
      <c r="CX47" s="2105"/>
      <c r="CY47" s="2105"/>
      <c r="CZ47" s="1871"/>
    </row>
    <row r="48" spans="1:104" s="130" customFormat="1" ht="15" customHeight="1" x14ac:dyDescent="0.2">
      <c r="A48" s="2338"/>
      <c r="B48" s="291" t="s">
        <v>100</v>
      </c>
      <c r="C48" s="550">
        <v>17.879162288234522</v>
      </c>
      <c r="D48" s="570">
        <v>15.189886957795546</v>
      </c>
      <c r="E48" s="570">
        <v>15.897881549818507</v>
      </c>
      <c r="F48" s="570">
        <v>14.802508466586971</v>
      </c>
      <c r="G48" s="591">
        <v>19.6346148347737</v>
      </c>
      <c r="H48" s="610">
        <v>15.732239448308155</v>
      </c>
      <c r="I48" s="570">
        <v>11.394445038643891</v>
      </c>
      <c r="J48" s="570">
        <v>19.337776897517159</v>
      </c>
      <c r="K48" s="570">
        <v>11.364353360740308</v>
      </c>
      <c r="L48" s="630">
        <v>21.327766048999383</v>
      </c>
      <c r="M48" s="645">
        <v>21.550218314203256</v>
      </c>
      <c r="N48" s="570">
        <v>21.189941678217224</v>
      </c>
      <c r="O48" s="570">
        <v>24.292234146792634</v>
      </c>
      <c r="P48" s="570">
        <v>25.411678703007656</v>
      </c>
      <c r="Q48" s="591">
        <v>12.453328147917132</v>
      </c>
      <c r="R48" s="645">
        <v>12.32223454513179</v>
      </c>
      <c r="S48" s="570">
        <v>11.005603829959904</v>
      </c>
      <c r="T48" s="570">
        <v>10.732417072001393</v>
      </c>
      <c r="U48" s="570">
        <v>19.473958107844897</v>
      </c>
      <c r="V48" s="570">
        <v>31.76080955074665</v>
      </c>
      <c r="W48" s="570">
        <v>32.215420486610221</v>
      </c>
      <c r="X48" s="570">
        <v>7.0701596694551867</v>
      </c>
      <c r="Y48" s="663">
        <v>2.4721006290757273</v>
      </c>
      <c r="Z48" s="663">
        <v>15.341321121565418</v>
      </c>
      <c r="AA48" s="663">
        <v>16.932835600556814</v>
      </c>
      <c r="AB48" s="663">
        <v>12.552184916221091</v>
      </c>
      <c r="AC48" s="663">
        <v>15.727060734786777</v>
      </c>
      <c r="AD48" s="663">
        <v>2.5156174789565706</v>
      </c>
      <c r="AE48" s="663">
        <v>6.2293625863065207</v>
      </c>
      <c r="AF48" s="663">
        <v>18.64290922654855</v>
      </c>
      <c r="AG48" s="663">
        <v>18.434749218436927</v>
      </c>
      <c r="AH48" s="2076"/>
      <c r="AI48" s="2076"/>
      <c r="AJ48" s="2076"/>
      <c r="AK48" s="2076"/>
      <c r="AL48" s="2076"/>
      <c r="AM48" s="2076"/>
      <c r="AN48" s="2076"/>
      <c r="AO48" s="2076"/>
      <c r="AP48" s="2076"/>
      <c r="AQ48" s="2076"/>
      <c r="AR48" s="2076"/>
      <c r="AS48" s="2076"/>
      <c r="AT48" s="2076"/>
      <c r="AU48" s="2076"/>
      <c r="AV48" s="2076"/>
      <c r="AW48" s="2076"/>
      <c r="AX48" s="2076"/>
      <c r="AY48" s="2076"/>
      <c r="AZ48" s="239"/>
      <c r="BA48" s="2354"/>
      <c r="BB48" s="165" t="s">
        <v>100</v>
      </c>
      <c r="BC48" s="681">
        <v>310.47783747389144</v>
      </c>
      <c r="BD48" s="699">
        <v>292.50218750910483</v>
      </c>
      <c r="BE48" s="699">
        <v>323.17537657957553</v>
      </c>
      <c r="BF48" s="699">
        <v>246.18414915918268</v>
      </c>
      <c r="BG48" s="718">
        <v>357.85067497441412</v>
      </c>
      <c r="BH48" s="737">
        <v>208.78580438446716</v>
      </c>
      <c r="BI48" s="699">
        <v>173.75000314265682</v>
      </c>
      <c r="BJ48" s="699">
        <v>304.86948989561506</v>
      </c>
      <c r="BK48" s="699">
        <v>141.67889514823685</v>
      </c>
      <c r="BL48" s="718">
        <v>294.05507745389087</v>
      </c>
      <c r="BM48" s="737">
        <v>59.348977217670821</v>
      </c>
      <c r="BN48" s="699">
        <v>62.669855257041199</v>
      </c>
      <c r="BO48" s="699">
        <v>65.325061294696681</v>
      </c>
      <c r="BP48" s="699">
        <v>63.092809931052692</v>
      </c>
      <c r="BQ48" s="718">
        <v>33.802140777580846</v>
      </c>
      <c r="BR48" s="737">
        <v>12.424403507316745</v>
      </c>
      <c r="BS48" s="699">
        <v>43.669608948956949</v>
      </c>
      <c r="BT48" s="699">
        <v>56.550141781329735</v>
      </c>
      <c r="BU48" s="699">
        <v>229.50682108848437</v>
      </c>
      <c r="BV48" s="699">
        <v>457.09412605740175</v>
      </c>
      <c r="BW48" s="699">
        <v>194.08398856752098</v>
      </c>
      <c r="BX48" s="699">
        <v>54.744375356749437</v>
      </c>
      <c r="BY48" s="758">
        <v>19.055302041372904</v>
      </c>
      <c r="BZ48" s="758">
        <v>108.90628573517229</v>
      </c>
      <c r="CA48" s="758">
        <v>141.93300844525891</v>
      </c>
      <c r="CB48" s="758">
        <v>28.940808093131029</v>
      </c>
      <c r="CC48" s="758">
        <v>69.377295812333472</v>
      </c>
      <c r="CD48" s="758">
        <v>13.575733360024641</v>
      </c>
      <c r="CE48" s="758">
        <v>8.3159418432537411</v>
      </c>
      <c r="CF48" s="758">
        <v>20.197196520222228</v>
      </c>
      <c r="CG48" s="758">
        <v>71.815188537639514</v>
      </c>
      <c r="CH48" s="2105"/>
      <c r="CI48" s="2105"/>
      <c r="CJ48" s="2105"/>
      <c r="CK48" s="2105"/>
      <c r="CL48" s="2105"/>
      <c r="CM48" s="2105"/>
      <c r="CN48" s="2105"/>
      <c r="CO48" s="2105"/>
      <c r="CP48" s="2105"/>
      <c r="CQ48" s="2105"/>
      <c r="CR48" s="2105"/>
      <c r="CS48" s="2105"/>
      <c r="CT48" s="2105"/>
      <c r="CU48" s="2105"/>
      <c r="CV48" s="2105"/>
      <c r="CW48" s="2105"/>
      <c r="CX48" s="2105"/>
      <c r="CY48" s="2105"/>
      <c r="CZ48" s="1871"/>
    </row>
    <row r="49" spans="1:104" s="130" customFormat="1" ht="15" customHeight="1" x14ac:dyDescent="0.2">
      <c r="A49" s="2338"/>
      <c r="B49" s="291" t="s">
        <v>68</v>
      </c>
      <c r="C49" s="550">
        <v>1.5900924362863353</v>
      </c>
      <c r="D49" s="570">
        <v>3.3003543587022435</v>
      </c>
      <c r="E49" s="570">
        <v>2.6400447186010019</v>
      </c>
      <c r="F49" s="570">
        <v>2.8942904273982806</v>
      </c>
      <c r="G49" s="591">
        <v>2.3459939679811788</v>
      </c>
      <c r="H49" s="610">
        <v>1.6427252726873915</v>
      </c>
      <c r="I49" s="570">
        <v>3.2016743811233774</v>
      </c>
      <c r="J49" s="570">
        <v>2.4465525113267566</v>
      </c>
      <c r="K49" s="570">
        <v>3.086842615601606</v>
      </c>
      <c r="L49" s="630">
        <v>2.7380168120375812</v>
      </c>
      <c r="M49" s="645">
        <v>4.9451285370321205</v>
      </c>
      <c r="N49" s="570">
        <v>5.4610471116922916</v>
      </c>
      <c r="O49" s="570">
        <v>2.7497661449201871</v>
      </c>
      <c r="P49" s="570">
        <v>0.90929970007787631</v>
      </c>
      <c r="Q49" s="591">
        <v>1.3361351354961362</v>
      </c>
      <c r="R49" s="645">
        <v>0</v>
      </c>
      <c r="S49" s="570">
        <v>0</v>
      </c>
      <c r="T49" s="570">
        <v>2.3238163664164428</v>
      </c>
      <c r="U49" s="570">
        <v>2.393768147855575</v>
      </c>
      <c r="V49" s="570">
        <v>8.0137692897522914</v>
      </c>
      <c r="W49" s="570">
        <v>6.1179615066250967</v>
      </c>
      <c r="X49" s="570">
        <v>0</v>
      </c>
      <c r="Y49" s="663">
        <v>0</v>
      </c>
      <c r="Z49" s="663">
        <v>0.51088008403841223</v>
      </c>
      <c r="AA49" s="663">
        <v>0.97683546129379417</v>
      </c>
      <c r="AB49" s="663">
        <v>2.7179887884984715</v>
      </c>
      <c r="AC49" s="663">
        <v>1.7060049798777293</v>
      </c>
      <c r="AD49" s="663">
        <v>0</v>
      </c>
      <c r="AE49" s="663">
        <v>12.05438277248663</v>
      </c>
      <c r="AF49" s="663">
        <v>0</v>
      </c>
      <c r="AG49" s="663">
        <v>0.35424694420282837</v>
      </c>
      <c r="AH49" s="2076"/>
      <c r="AI49" s="2076"/>
      <c r="AJ49" s="2076"/>
      <c r="AK49" s="2076"/>
      <c r="AL49" s="2076"/>
      <c r="AM49" s="2076"/>
      <c r="AN49" s="2076"/>
      <c r="AO49" s="2076"/>
      <c r="AP49" s="2076"/>
      <c r="AQ49" s="2076"/>
      <c r="AR49" s="2076"/>
      <c r="AS49" s="2076"/>
      <c r="AT49" s="2076"/>
      <c r="AU49" s="2076"/>
      <c r="AV49" s="2076"/>
      <c r="AW49" s="2076"/>
      <c r="AX49" s="2076"/>
      <c r="AY49" s="2076"/>
      <c r="AZ49" s="239"/>
      <c r="BA49" s="2354"/>
      <c r="BB49" s="165" t="s">
        <v>68</v>
      </c>
      <c r="BC49" s="681">
        <v>27.612505163435273</v>
      </c>
      <c r="BD49" s="699">
        <v>63.552867256868282</v>
      </c>
      <c r="BE49" s="699">
        <v>53.667367154999248</v>
      </c>
      <c r="BF49" s="699">
        <v>48.135654027624497</v>
      </c>
      <c r="BG49" s="718">
        <v>42.756913338638704</v>
      </c>
      <c r="BH49" s="737">
        <v>21.800946938778893</v>
      </c>
      <c r="BI49" s="699">
        <v>48.821239814252294</v>
      </c>
      <c r="BJ49" s="699">
        <v>38.571094292994459</v>
      </c>
      <c r="BK49" s="699">
        <v>38.48353156509377</v>
      </c>
      <c r="BL49" s="718">
        <v>37.750214620885707</v>
      </c>
      <c r="BM49" s="737">
        <v>13.61880963819943</v>
      </c>
      <c r="BN49" s="699">
        <v>16.151202171238481</v>
      </c>
      <c r="BO49" s="699">
        <v>7.394488332260285</v>
      </c>
      <c r="BP49" s="699">
        <v>2.2576341302704446</v>
      </c>
      <c r="BQ49" s="718">
        <v>3.6266793431815532</v>
      </c>
      <c r="BR49" s="737">
        <v>0</v>
      </c>
      <c r="BS49" s="699">
        <v>0</v>
      </c>
      <c r="BT49" s="699">
        <v>12.244412802168378</v>
      </c>
      <c r="BU49" s="699">
        <v>28.211322782700616</v>
      </c>
      <c r="BV49" s="699">
        <v>115.33228912418753</v>
      </c>
      <c r="BW49" s="699">
        <v>36.858074585799066</v>
      </c>
      <c r="BX49" s="699">
        <v>0</v>
      </c>
      <c r="BY49" s="758">
        <v>0</v>
      </c>
      <c r="BZ49" s="758">
        <v>3.6266793431815532</v>
      </c>
      <c r="CA49" s="758">
        <v>8.187949085909823</v>
      </c>
      <c r="CB49" s="758">
        <v>6.2667011721252797</v>
      </c>
      <c r="CC49" s="758">
        <v>7.5257553933453334</v>
      </c>
      <c r="CD49" s="758">
        <v>0</v>
      </c>
      <c r="CE49" s="758">
        <v>16.092103277576985</v>
      </c>
      <c r="CF49" s="758">
        <v>0</v>
      </c>
      <c r="CG49" s="758">
        <v>1.3800193745714462</v>
      </c>
      <c r="CH49" s="2105"/>
      <c r="CI49" s="2105"/>
      <c r="CJ49" s="2105"/>
      <c r="CK49" s="2105"/>
      <c r="CL49" s="2105"/>
      <c r="CM49" s="2105"/>
      <c r="CN49" s="2105"/>
      <c r="CO49" s="2105"/>
      <c r="CP49" s="2105"/>
      <c r="CQ49" s="2105"/>
      <c r="CR49" s="2105"/>
      <c r="CS49" s="2105"/>
      <c r="CT49" s="2105"/>
      <c r="CU49" s="2105"/>
      <c r="CV49" s="2105"/>
      <c r="CW49" s="2105"/>
      <c r="CX49" s="2105"/>
      <c r="CY49" s="2105"/>
      <c r="CZ49" s="1871"/>
    </row>
    <row r="50" spans="1:104" s="130" customFormat="1" ht="15" customHeight="1" x14ac:dyDescent="0.2">
      <c r="A50" s="2338" t="s">
        <v>103</v>
      </c>
      <c r="B50" s="291" t="s">
        <v>101</v>
      </c>
      <c r="C50" s="550">
        <v>80.308864923568407</v>
      </c>
      <c r="D50" s="570">
        <v>81.509758683502227</v>
      </c>
      <c r="E50" s="570">
        <v>81.462073731580503</v>
      </c>
      <c r="F50" s="570">
        <v>82.303201106014839</v>
      </c>
      <c r="G50" s="591">
        <v>77.986938399734271</v>
      </c>
      <c r="H50" s="610">
        <v>82.427847714263152</v>
      </c>
      <c r="I50" s="570">
        <v>85.403880580232723</v>
      </c>
      <c r="J50" s="570">
        <v>78.215670591156155</v>
      </c>
      <c r="K50" s="570">
        <v>85.548804023658136</v>
      </c>
      <c r="L50" s="630">
        <v>75.887226104605077</v>
      </c>
      <c r="M50" s="645">
        <v>73.504653148764618</v>
      </c>
      <c r="N50" s="570">
        <v>73.349011210090481</v>
      </c>
      <c r="O50" s="570">
        <v>72.957999708287161</v>
      </c>
      <c r="P50" s="570">
        <v>73.679021596914467</v>
      </c>
      <c r="Q50" s="591">
        <v>86.210536716586745</v>
      </c>
      <c r="R50" s="645">
        <v>87.677765454868208</v>
      </c>
      <c r="S50" s="570">
        <v>88.994396170040105</v>
      </c>
      <c r="T50" s="570">
        <v>86.901929512270698</v>
      </c>
      <c r="U50" s="570">
        <v>77.79531609356934</v>
      </c>
      <c r="V50" s="570">
        <v>60.225421159501067</v>
      </c>
      <c r="W50" s="570">
        <v>61.666618006764693</v>
      </c>
      <c r="X50" s="570">
        <v>92.905220801174764</v>
      </c>
      <c r="Y50" s="663">
        <v>97.527899370924274</v>
      </c>
      <c r="Z50" s="663">
        <v>84.147798794396195</v>
      </c>
      <c r="AA50" s="663">
        <v>82.090328938149398</v>
      </c>
      <c r="AB50" s="663">
        <v>84.729826295280446</v>
      </c>
      <c r="AC50" s="663">
        <v>82.56693428533552</v>
      </c>
      <c r="AD50" s="663">
        <v>97.484382521043415</v>
      </c>
      <c r="AE50" s="663">
        <v>81.716254641206831</v>
      </c>
      <c r="AF50" s="663">
        <v>81.357090773451461</v>
      </c>
      <c r="AG50" s="663">
        <v>81.211003837360252</v>
      </c>
      <c r="AH50" s="2076"/>
      <c r="AI50" s="2076"/>
      <c r="AJ50" s="2076"/>
      <c r="AK50" s="2076"/>
      <c r="AL50" s="2076"/>
      <c r="AM50" s="2076"/>
      <c r="AN50" s="2076"/>
      <c r="AO50" s="2076"/>
      <c r="AP50" s="2076"/>
      <c r="AQ50" s="2076"/>
      <c r="AR50" s="2076"/>
      <c r="AS50" s="2076"/>
      <c r="AT50" s="2076"/>
      <c r="AU50" s="2076"/>
      <c r="AV50" s="2076"/>
      <c r="AW50" s="2076"/>
      <c r="AX50" s="2076"/>
      <c r="AY50" s="2076"/>
      <c r="AZ50" s="239"/>
      <c r="BA50" s="2354" t="s">
        <v>103</v>
      </c>
      <c r="BB50" s="165" t="s">
        <v>101</v>
      </c>
      <c r="BC50" s="681">
        <v>1378.876918645585</v>
      </c>
      <c r="BD50" s="699">
        <v>1569.5826298449113</v>
      </c>
      <c r="BE50" s="699">
        <v>1655.9776390746367</v>
      </c>
      <c r="BF50" s="699">
        <v>1368.804725435373</v>
      </c>
      <c r="BG50" s="718">
        <v>1419.2555256311562</v>
      </c>
      <c r="BH50" s="737">
        <v>1081.6415265434932</v>
      </c>
      <c r="BI50" s="699">
        <v>1302.2946241686009</v>
      </c>
      <c r="BJ50" s="699">
        <v>1233.1082172134713</v>
      </c>
      <c r="BK50" s="699">
        <v>1066.5331894022838</v>
      </c>
      <c r="BL50" s="718">
        <v>1044.25079136963</v>
      </c>
      <c r="BM50" s="737">
        <v>202.43070958792339</v>
      </c>
      <c r="BN50" s="699">
        <v>216.9317870520068</v>
      </c>
      <c r="BO50" s="699">
        <v>196.19380309289448</v>
      </c>
      <c r="BP50" s="699">
        <v>182.93228715227906</v>
      </c>
      <c r="BQ50" s="718">
        <v>234.00175952901893</v>
      </c>
      <c r="BR50" s="737">
        <v>88.404739630729736</v>
      </c>
      <c r="BS50" s="699">
        <v>353.1246935142824</v>
      </c>
      <c r="BT50" s="699">
        <v>456.43207820907207</v>
      </c>
      <c r="BU50" s="699">
        <v>902.92951478135387</v>
      </c>
      <c r="BV50" s="699">
        <v>866.75014398976282</v>
      </c>
      <c r="BW50" s="699">
        <v>371.51472814694762</v>
      </c>
      <c r="BX50" s="699">
        <v>716.87055193816286</v>
      </c>
      <c r="BY50" s="758">
        <v>751.7588718337953</v>
      </c>
      <c r="BZ50" s="758">
        <v>597.35560887295912</v>
      </c>
      <c r="CA50" s="758">
        <v>688.09073833264529</v>
      </c>
      <c r="CB50" s="758">
        <v>195.35639882162229</v>
      </c>
      <c r="CC50" s="758">
        <v>364.23020937159765</v>
      </c>
      <c r="CD50" s="758">
        <v>526.08236146509125</v>
      </c>
      <c r="CE50" s="758">
        <v>109.08782589386938</v>
      </c>
      <c r="CF50" s="758">
        <v>88.139953410542248</v>
      </c>
      <c r="CG50" s="758">
        <v>316.3690204192265</v>
      </c>
      <c r="CH50" s="2105"/>
      <c r="CI50" s="2105"/>
      <c r="CJ50" s="2105"/>
      <c r="CK50" s="2105"/>
      <c r="CL50" s="2105"/>
      <c r="CM50" s="2105"/>
      <c r="CN50" s="2105"/>
      <c r="CO50" s="2105"/>
      <c r="CP50" s="2105"/>
      <c r="CQ50" s="2105"/>
      <c r="CR50" s="2105"/>
      <c r="CS50" s="2105"/>
      <c r="CT50" s="2105"/>
      <c r="CU50" s="2105"/>
      <c r="CV50" s="2105"/>
      <c r="CW50" s="2105"/>
      <c r="CX50" s="2105"/>
      <c r="CY50" s="2105"/>
      <c r="CZ50" s="1871"/>
    </row>
    <row r="51" spans="1:104" s="130" customFormat="1" ht="15" customHeight="1" x14ac:dyDescent="0.2">
      <c r="A51" s="2338"/>
      <c r="B51" s="291" t="s">
        <v>100</v>
      </c>
      <c r="C51" s="550">
        <v>18.08292123414768</v>
      </c>
      <c r="D51" s="570">
        <v>15.189886957795546</v>
      </c>
      <c r="E51" s="570">
        <v>15.897881549818507</v>
      </c>
      <c r="F51" s="570">
        <v>14.802508466586971</v>
      </c>
      <c r="G51" s="591">
        <v>19.663603939905155</v>
      </c>
      <c r="H51" s="610">
        <v>15.910783809954603</v>
      </c>
      <c r="I51" s="570">
        <v>11.394445038643891</v>
      </c>
      <c r="J51" s="570">
        <v>19.337776897517159</v>
      </c>
      <c r="K51" s="570">
        <v>11.364353360740308</v>
      </c>
      <c r="L51" s="630">
        <v>21.369410810483934</v>
      </c>
      <c r="M51" s="645">
        <v>21.550218314203256</v>
      </c>
      <c r="N51" s="570">
        <v>21.189941678217224</v>
      </c>
      <c r="O51" s="570">
        <v>24.292234146792634</v>
      </c>
      <c r="P51" s="570">
        <v>25.411678703007656</v>
      </c>
      <c r="Q51" s="591">
        <v>12.453328147917132</v>
      </c>
      <c r="R51" s="645">
        <v>12.32223454513179</v>
      </c>
      <c r="S51" s="570">
        <v>11.005603829959904</v>
      </c>
      <c r="T51" s="570">
        <v>10.766807745574342</v>
      </c>
      <c r="U51" s="570">
        <v>19.774030419785785</v>
      </c>
      <c r="V51" s="570">
        <v>31.76080955074665</v>
      </c>
      <c r="W51" s="570">
        <v>32.215420486610221</v>
      </c>
      <c r="X51" s="570">
        <v>7.0947791988251696</v>
      </c>
      <c r="Y51" s="663">
        <v>2.4721006290757273</v>
      </c>
      <c r="Z51" s="663">
        <v>15.341321121565418</v>
      </c>
      <c r="AA51" s="663">
        <v>16.932835600556814</v>
      </c>
      <c r="AB51" s="663">
        <v>12.552184916221091</v>
      </c>
      <c r="AC51" s="663">
        <v>15.727060734786777</v>
      </c>
      <c r="AD51" s="663">
        <v>2.5156174789565706</v>
      </c>
      <c r="AE51" s="663">
        <v>6.2293625863065207</v>
      </c>
      <c r="AF51" s="663">
        <v>18.64290922654855</v>
      </c>
      <c r="AG51" s="663">
        <v>18.434749218436927</v>
      </c>
      <c r="AH51" s="2076"/>
      <c r="AI51" s="2076"/>
      <c r="AJ51" s="2076"/>
      <c r="AK51" s="2076"/>
      <c r="AL51" s="2076"/>
      <c r="AM51" s="2076"/>
      <c r="AN51" s="2076"/>
      <c r="AO51" s="2076"/>
      <c r="AP51" s="2076"/>
      <c r="AQ51" s="2076"/>
      <c r="AR51" s="2076"/>
      <c r="AS51" s="2076"/>
      <c r="AT51" s="2076"/>
      <c r="AU51" s="2076"/>
      <c r="AV51" s="2076"/>
      <c r="AW51" s="2076"/>
      <c r="AX51" s="2076"/>
      <c r="AY51" s="2076"/>
      <c r="AZ51" s="239"/>
      <c r="BA51" s="2354"/>
      <c r="BB51" s="165" t="s">
        <v>100</v>
      </c>
      <c r="BC51" s="681">
        <v>310.47783747389144</v>
      </c>
      <c r="BD51" s="699">
        <v>292.50218750910483</v>
      </c>
      <c r="BE51" s="699">
        <v>323.17537657957553</v>
      </c>
      <c r="BF51" s="699">
        <v>246.18414915918268</v>
      </c>
      <c r="BG51" s="718">
        <v>357.85067497441412</v>
      </c>
      <c r="BH51" s="737">
        <v>208.78580438446716</v>
      </c>
      <c r="BI51" s="699">
        <v>173.75000314265682</v>
      </c>
      <c r="BJ51" s="699">
        <v>304.86948989561506</v>
      </c>
      <c r="BK51" s="699">
        <v>141.67889514823685</v>
      </c>
      <c r="BL51" s="718">
        <v>294.05507745389087</v>
      </c>
      <c r="BM51" s="737">
        <v>59.348977217670821</v>
      </c>
      <c r="BN51" s="699">
        <v>62.669855257041199</v>
      </c>
      <c r="BO51" s="699">
        <v>65.325061294696681</v>
      </c>
      <c r="BP51" s="699">
        <v>63.092809931052692</v>
      </c>
      <c r="BQ51" s="718">
        <v>33.802140777580846</v>
      </c>
      <c r="BR51" s="737">
        <v>12.424403507316745</v>
      </c>
      <c r="BS51" s="699">
        <v>43.669608948956949</v>
      </c>
      <c r="BT51" s="699">
        <v>56.550141781329735</v>
      </c>
      <c r="BU51" s="699">
        <v>229.50682108848437</v>
      </c>
      <c r="BV51" s="699">
        <v>457.09412605740175</v>
      </c>
      <c r="BW51" s="699">
        <v>194.08398856752098</v>
      </c>
      <c r="BX51" s="699">
        <v>54.744375356749437</v>
      </c>
      <c r="BY51" s="758">
        <v>19.055302041372904</v>
      </c>
      <c r="BZ51" s="758">
        <v>108.90628573517229</v>
      </c>
      <c r="CA51" s="758">
        <v>141.93300844525891</v>
      </c>
      <c r="CB51" s="758">
        <v>28.940808093131029</v>
      </c>
      <c r="CC51" s="758">
        <v>69.377295812333472</v>
      </c>
      <c r="CD51" s="758">
        <v>13.575733360024641</v>
      </c>
      <c r="CE51" s="758">
        <v>8.3159418432537411</v>
      </c>
      <c r="CF51" s="758">
        <v>20.197196520222228</v>
      </c>
      <c r="CG51" s="758">
        <v>71.815188537639514</v>
      </c>
      <c r="CH51" s="2105"/>
      <c r="CI51" s="2105"/>
      <c r="CJ51" s="2105"/>
      <c r="CK51" s="2105"/>
      <c r="CL51" s="2105"/>
      <c r="CM51" s="2105"/>
      <c r="CN51" s="2105"/>
      <c r="CO51" s="2105"/>
      <c r="CP51" s="2105"/>
      <c r="CQ51" s="2105"/>
      <c r="CR51" s="2105"/>
      <c r="CS51" s="2105"/>
      <c r="CT51" s="2105"/>
      <c r="CU51" s="2105"/>
      <c r="CV51" s="2105"/>
      <c r="CW51" s="2105"/>
      <c r="CX51" s="2105"/>
      <c r="CY51" s="2105"/>
      <c r="CZ51" s="1871"/>
    </row>
    <row r="52" spans="1:104" s="130" customFormat="1" ht="15" customHeight="1" x14ac:dyDescent="0.2">
      <c r="A52" s="2338"/>
      <c r="B52" s="291" t="s">
        <v>68</v>
      </c>
      <c r="C52" s="550">
        <v>1.6082138422839418</v>
      </c>
      <c r="D52" s="570">
        <v>3.3003543587022435</v>
      </c>
      <c r="E52" s="570">
        <v>2.6400447186010019</v>
      </c>
      <c r="F52" s="570">
        <v>2.8942904273982806</v>
      </c>
      <c r="G52" s="591">
        <v>2.3494576603605744</v>
      </c>
      <c r="H52" s="610">
        <v>1.6613684757822951</v>
      </c>
      <c r="I52" s="570">
        <v>3.2016743811233774</v>
      </c>
      <c r="J52" s="570">
        <v>2.4465525113267566</v>
      </c>
      <c r="K52" s="570">
        <v>3.086842615601606</v>
      </c>
      <c r="L52" s="630">
        <v>2.7433630849109818</v>
      </c>
      <c r="M52" s="645">
        <v>4.9451285370321205</v>
      </c>
      <c r="N52" s="570">
        <v>5.4610471116922916</v>
      </c>
      <c r="O52" s="570">
        <v>2.7497661449201871</v>
      </c>
      <c r="P52" s="570">
        <v>0.90929970007787631</v>
      </c>
      <c r="Q52" s="591">
        <v>1.3361351354961362</v>
      </c>
      <c r="R52" s="645">
        <v>0</v>
      </c>
      <c r="S52" s="570">
        <v>0</v>
      </c>
      <c r="T52" s="570">
        <v>2.3312627421549879</v>
      </c>
      <c r="U52" s="570">
        <v>2.4306534866449256</v>
      </c>
      <c r="V52" s="570">
        <v>8.0137692897522914</v>
      </c>
      <c r="W52" s="570">
        <v>6.1179615066250967</v>
      </c>
      <c r="X52" s="570">
        <v>0</v>
      </c>
      <c r="Y52" s="663">
        <v>0</v>
      </c>
      <c r="Z52" s="663">
        <v>0.51088008403841223</v>
      </c>
      <c r="AA52" s="663">
        <v>0.97683546129379417</v>
      </c>
      <c r="AB52" s="663">
        <v>2.7179887884984715</v>
      </c>
      <c r="AC52" s="663">
        <v>1.7060049798777293</v>
      </c>
      <c r="AD52" s="663">
        <v>0</v>
      </c>
      <c r="AE52" s="663">
        <v>12.05438277248663</v>
      </c>
      <c r="AF52" s="663">
        <v>0</v>
      </c>
      <c r="AG52" s="663">
        <v>0.35424694420282837</v>
      </c>
      <c r="AH52" s="2076"/>
      <c r="AI52" s="2076"/>
      <c r="AJ52" s="2076"/>
      <c r="AK52" s="2076"/>
      <c r="AL52" s="2076"/>
      <c r="AM52" s="2076"/>
      <c r="AN52" s="2076"/>
      <c r="AO52" s="2076"/>
      <c r="AP52" s="2076"/>
      <c r="AQ52" s="2076"/>
      <c r="AR52" s="2076"/>
      <c r="AS52" s="2076"/>
      <c r="AT52" s="2076"/>
      <c r="AU52" s="2076"/>
      <c r="AV52" s="2076"/>
      <c r="AW52" s="2076"/>
      <c r="AX52" s="2076"/>
      <c r="AY52" s="2076"/>
      <c r="AZ52" s="239"/>
      <c r="BA52" s="2354"/>
      <c r="BB52" s="165" t="s">
        <v>68</v>
      </c>
      <c r="BC52" s="681">
        <v>27.612505163435273</v>
      </c>
      <c r="BD52" s="699">
        <v>63.552867256868282</v>
      </c>
      <c r="BE52" s="699">
        <v>53.667367154999248</v>
      </c>
      <c r="BF52" s="699">
        <v>48.135654027624497</v>
      </c>
      <c r="BG52" s="718">
        <v>42.756913338638704</v>
      </c>
      <c r="BH52" s="737">
        <v>21.800946938778893</v>
      </c>
      <c r="BI52" s="699">
        <v>48.821239814252294</v>
      </c>
      <c r="BJ52" s="699">
        <v>38.571094292994459</v>
      </c>
      <c r="BK52" s="699">
        <v>38.48353156509377</v>
      </c>
      <c r="BL52" s="718">
        <v>37.750214620885707</v>
      </c>
      <c r="BM52" s="737">
        <v>13.61880963819943</v>
      </c>
      <c r="BN52" s="699">
        <v>16.151202171238481</v>
      </c>
      <c r="BO52" s="699">
        <v>7.394488332260285</v>
      </c>
      <c r="BP52" s="699">
        <v>2.2576341302704446</v>
      </c>
      <c r="BQ52" s="718">
        <v>3.6266793431815532</v>
      </c>
      <c r="BR52" s="737">
        <v>0</v>
      </c>
      <c r="BS52" s="699">
        <v>0</v>
      </c>
      <c r="BT52" s="699">
        <v>12.244412802168378</v>
      </c>
      <c r="BU52" s="699">
        <v>28.211322782700616</v>
      </c>
      <c r="BV52" s="699">
        <v>115.33228912418753</v>
      </c>
      <c r="BW52" s="699">
        <v>36.858074585799066</v>
      </c>
      <c r="BX52" s="699">
        <v>0</v>
      </c>
      <c r="BY52" s="758">
        <v>0</v>
      </c>
      <c r="BZ52" s="758">
        <v>3.6266793431815532</v>
      </c>
      <c r="CA52" s="758">
        <v>8.187949085909823</v>
      </c>
      <c r="CB52" s="758">
        <v>6.2667011721252797</v>
      </c>
      <c r="CC52" s="758">
        <v>7.5257553933453334</v>
      </c>
      <c r="CD52" s="758">
        <v>0</v>
      </c>
      <c r="CE52" s="758">
        <v>16.092103277576985</v>
      </c>
      <c r="CF52" s="758">
        <v>0</v>
      </c>
      <c r="CG52" s="758">
        <v>1.3800193745714462</v>
      </c>
      <c r="CH52" s="2105"/>
      <c r="CI52" s="2105"/>
      <c r="CJ52" s="2105"/>
      <c r="CK52" s="2105"/>
      <c r="CL52" s="2105"/>
      <c r="CM52" s="2105"/>
      <c r="CN52" s="2105"/>
      <c r="CO52" s="2105"/>
      <c r="CP52" s="2105"/>
      <c r="CQ52" s="2105"/>
      <c r="CR52" s="2105"/>
      <c r="CS52" s="2105"/>
      <c r="CT52" s="2105"/>
      <c r="CU52" s="2105"/>
      <c r="CV52" s="2105"/>
      <c r="CW52" s="2105"/>
      <c r="CX52" s="2105"/>
      <c r="CY52" s="2105"/>
      <c r="CZ52" s="1871"/>
    </row>
    <row r="53" spans="1:104" s="130" customFormat="1" ht="15" customHeight="1" x14ac:dyDescent="0.2">
      <c r="A53" s="2338" t="s">
        <v>106</v>
      </c>
      <c r="B53" s="291" t="s">
        <v>101</v>
      </c>
      <c r="C53" s="550">
        <v>75.65308440133029</v>
      </c>
      <c r="D53" s="570">
        <v>79.10283423045108</v>
      </c>
      <c r="E53" s="570">
        <v>81.149473028290117</v>
      </c>
      <c r="F53" s="570">
        <v>84.036396731034131</v>
      </c>
      <c r="G53" s="591">
        <v>82.484237616267478</v>
      </c>
      <c r="H53" s="610">
        <v>79.257187621480469</v>
      </c>
      <c r="I53" s="570">
        <v>83.234988259613161</v>
      </c>
      <c r="J53" s="570">
        <v>76.29448549585662</v>
      </c>
      <c r="K53" s="570">
        <v>86.547971365502477</v>
      </c>
      <c r="L53" s="630">
        <v>81.524505286458563</v>
      </c>
      <c r="M53" s="645">
        <v>78.417744314029875</v>
      </c>
      <c r="N53" s="570">
        <v>80.72594192743901</v>
      </c>
      <c r="O53" s="570">
        <v>79.142328405432167</v>
      </c>
      <c r="P53" s="570">
        <v>75.072441287479691</v>
      </c>
      <c r="Q53" s="591">
        <v>87.012891463476791</v>
      </c>
      <c r="R53" s="645">
        <v>89.472285407069847</v>
      </c>
      <c r="S53" s="570">
        <v>88.949796706674206</v>
      </c>
      <c r="T53" s="570">
        <v>0</v>
      </c>
      <c r="U53" s="570">
        <v>100</v>
      </c>
      <c r="V53" s="570">
        <v>65.925026425149497</v>
      </c>
      <c r="W53" s="570">
        <v>68.103263610087126</v>
      </c>
      <c r="X53" s="570">
        <v>93.155838539036182</v>
      </c>
      <c r="Y53" s="663">
        <v>100</v>
      </c>
      <c r="Z53" s="663">
        <v>85.023703835406437</v>
      </c>
      <c r="AA53" s="663">
        <v>92.46640152271307</v>
      </c>
      <c r="AB53" s="663">
        <v>91.714950101484135</v>
      </c>
      <c r="AC53" s="663">
        <v>84.877775115360492</v>
      </c>
      <c r="AD53" s="663">
        <v>97.351632290402605</v>
      </c>
      <c r="AE53" s="663">
        <v>80.99004156413757</v>
      </c>
      <c r="AF53" s="663">
        <v>81.357090773451461</v>
      </c>
      <c r="AG53" s="663">
        <v>81.987267714679788</v>
      </c>
      <c r="AH53" s="2076"/>
      <c r="AI53" s="2076"/>
      <c r="AJ53" s="2076"/>
      <c r="AK53" s="2076"/>
      <c r="AL53" s="2076"/>
      <c r="AM53" s="2076"/>
      <c r="AN53" s="2076"/>
      <c r="AO53" s="2076"/>
      <c r="AP53" s="2076"/>
      <c r="AQ53" s="2076"/>
      <c r="AR53" s="2076"/>
      <c r="AS53" s="2076"/>
      <c r="AT53" s="2076"/>
      <c r="AU53" s="2076"/>
      <c r="AV53" s="2076"/>
      <c r="AW53" s="2076"/>
      <c r="AX53" s="2076"/>
      <c r="AY53" s="2076"/>
      <c r="AZ53" s="239"/>
      <c r="BA53" s="2354" t="s">
        <v>106</v>
      </c>
      <c r="BB53" s="165" t="s">
        <v>101</v>
      </c>
      <c r="BC53" s="681">
        <v>117.28286873039899</v>
      </c>
      <c r="BD53" s="699">
        <v>435.48115839150404</v>
      </c>
      <c r="BE53" s="699">
        <v>1114.5217551482774</v>
      </c>
      <c r="BF53" s="699">
        <v>1206.4431882678118</v>
      </c>
      <c r="BG53" s="718">
        <v>1290.5873955815007</v>
      </c>
      <c r="BH53" s="737">
        <v>79.333873523715965</v>
      </c>
      <c r="BI53" s="699">
        <v>289.23534633209903</v>
      </c>
      <c r="BJ53" s="699">
        <v>710.71953231225564</v>
      </c>
      <c r="BK53" s="699">
        <v>916.65706826757219</v>
      </c>
      <c r="BL53" s="718">
        <v>957.59715771991671</v>
      </c>
      <c r="BM53" s="737">
        <v>182.69030505620765</v>
      </c>
      <c r="BN53" s="699">
        <v>211.4487963971433</v>
      </c>
      <c r="BO53" s="699">
        <v>186.5727286830022</v>
      </c>
      <c r="BP53" s="699">
        <v>169.76155050266394</v>
      </c>
      <c r="BQ53" s="718">
        <v>204.50953462874401</v>
      </c>
      <c r="BR53" s="737">
        <v>75.209876374900489</v>
      </c>
      <c r="BS53" s="699">
        <v>351.5232014433455</v>
      </c>
      <c r="BT53" s="699">
        <v>0</v>
      </c>
      <c r="BU53" s="699">
        <v>31.436026109617821</v>
      </c>
      <c r="BV53" s="699">
        <v>756.76342857246482</v>
      </c>
      <c r="BW53" s="699">
        <v>347.84300194776563</v>
      </c>
      <c r="BX53" s="699">
        <v>704.31667325949252</v>
      </c>
      <c r="BY53" s="758">
        <v>10.419413590439834</v>
      </c>
      <c r="BZ53" s="758">
        <v>565.1847137067117</v>
      </c>
      <c r="CA53" s="758">
        <v>99.888641254845197</v>
      </c>
      <c r="CB53" s="758">
        <v>192.72037399459919</v>
      </c>
      <c r="CC53" s="758">
        <v>22.120255642512447</v>
      </c>
      <c r="CD53" s="758">
        <v>499.03183660950049</v>
      </c>
      <c r="CE53" s="758">
        <v>103.98805423509837</v>
      </c>
      <c r="CF53" s="758">
        <v>88.139953410542248</v>
      </c>
      <c r="CG53" s="758">
        <v>315.73091596765448</v>
      </c>
      <c r="CH53" s="2105"/>
      <c r="CI53" s="2105"/>
      <c r="CJ53" s="2105"/>
      <c r="CK53" s="2105"/>
      <c r="CL53" s="2105"/>
      <c r="CM53" s="2105"/>
      <c r="CN53" s="2105"/>
      <c r="CO53" s="2105"/>
      <c r="CP53" s="2105"/>
      <c r="CQ53" s="2105"/>
      <c r="CR53" s="2105"/>
      <c r="CS53" s="2105"/>
      <c r="CT53" s="2105"/>
      <c r="CU53" s="2105"/>
      <c r="CV53" s="2105"/>
      <c r="CW53" s="2105"/>
      <c r="CX53" s="2105"/>
      <c r="CY53" s="2105"/>
      <c r="CZ53" s="1871"/>
    </row>
    <row r="54" spans="1:104" s="130" customFormat="1" ht="15" customHeight="1" x14ac:dyDescent="0.2">
      <c r="A54" s="2338"/>
      <c r="B54" s="291" t="s">
        <v>100</v>
      </c>
      <c r="C54" s="550">
        <v>16.671617559156822</v>
      </c>
      <c r="D54" s="570">
        <v>18.661899355538065</v>
      </c>
      <c r="E54" s="570">
        <v>17.226132297752894</v>
      </c>
      <c r="F54" s="570">
        <v>13.060036717426154</v>
      </c>
      <c r="G54" s="591">
        <v>16.503084676417483</v>
      </c>
      <c r="H54" s="610">
        <v>14.66145398414224</v>
      </c>
      <c r="I54" s="570">
        <v>14.728115271384324</v>
      </c>
      <c r="J54" s="570">
        <v>22.099161370504497</v>
      </c>
      <c r="K54" s="570">
        <v>9.818530674094605</v>
      </c>
      <c r="L54" s="630">
        <v>17.244040673898699</v>
      </c>
      <c r="M54" s="645">
        <v>16.843802401891836</v>
      </c>
      <c r="N54" s="570">
        <v>16.469616879742976</v>
      </c>
      <c r="O54" s="570">
        <v>19.907340412148393</v>
      </c>
      <c r="P54" s="570">
        <v>24.502890288441151</v>
      </c>
      <c r="Q54" s="591">
        <v>12.987108536523195</v>
      </c>
      <c r="R54" s="645">
        <v>10.527714592930169</v>
      </c>
      <c r="S54" s="570">
        <v>11.05020329332579</v>
      </c>
      <c r="T54" s="570">
        <v>0</v>
      </c>
      <c r="U54" s="570">
        <v>0</v>
      </c>
      <c r="V54" s="570">
        <v>28.144512004366497</v>
      </c>
      <c r="W54" s="570">
        <v>28.404115762986603</v>
      </c>
      <c r="X54" s="570">
        <v>6.8441614609637798</v>
      </c>
      <c r="Y54" s="663">
        <v>0</v>
      </c>
      <c r="Z54" s="663">
        <v>14.976296164593586</v>
      </c>
      <c r="AA54" s="663">
        <v>7.5335984772869207</v>
      </c>
      <c r="AB54" s="663">
        <v>7.9730453479457823</v>
      </c>
      <c r="AC54" s="663">
        <v>15.122224884639508</v>
      </c>
      <c r="AD54" s="663">
        <v>2.6483677095973679</v>
      </c>
      <c r="AE54" s="663">
        <v>6.4767869779291107</v>
      </c>
      <c r="AF54" s="663">
        <v>18.64290922654855</v>
      </c>
      <c r="AG54" s="663">
        <v>17.654376444341928</v>
      </c>
      <c r="AH54" s="2076"/>
      <c r="AI54" s="2076"/>
      <c r="AJ54" s="2076"/>
      <c r="AK54" s="2076"/>
      <c r="AL54" s="2076"/>
      <c r="AM54" s="2076"/>
      <c r="AN54" s="2076"/>
      <c r="AO54" s="2076"/>
      <c r="AP54" s="2076"/>
      <c r="AQ54" s="2076"/>
      <c r="AR54" s="2076"/>
      <c r="AS54" s="2076"/>
      <c r="AT54" s="2076"/>
      <c r="AU54" s="2076"/>
      <c r="AV54" s="2076"/>
      <c r="AW54" s="2076"/>
      <c r="AX54" s="2076"/>
      <c r="AY54" s="2076"/>
      <c r="AZ54" s="239"/>
      <c r="BA54" s="2354"/>
      <c r="BB54" s="165" t="s">
        <v>100</v>
      </c>
      <c r="BC54" s="681">
        <v>25.845544159725261</v>
      </c>
      <c r="BD54" s="699">
        <v>102.738487542168</v>
      </c>
      <c r="BE54" s="699">
        <v>236.58686232275241</v>
      </c>
      <c r="BF54" s="699">
        <v>187.49247884455795</v>
      </c>
      <c r="BG54" s="718">
        <v>258.21506856478607</v>
      </c>
      <c r="BH54" s="737">
        <v>14.675639786851109</v>
      </c>
      <c r="BI54" s="699">
        <v>51.179096800628528</v>
      </c>
      <c r="BJ54" s="699">
        <v>205.86423162380453</v>
      </c>
      <c r="BK54" s="699">
        <v>103.9911785384519</v>
      </c>
      <c r="BL54" s="718">
        <v>202.55068434833984</v>
      </c>
      <c r="BM54" s="737">
        <v>39.241110873901469</v>
      </c>
      <c r="BN54" s="699">
        <v>43.13954824428032</v>
      </c>
      <c r="BO54" s="699">
        <v>46.930219218329128</v>
      </c>
      <c r="BP54" s="699">
        <v>55.408463822744586</v>
      </c>
      <c r="BQ54" s="718">
        <v>30.524069230502288</v>
      </c>
      <c r="BR54" s="737">
        <v>8.8495349084035908</v>
      </c>
      <c r="BS54" s="699">
        <v>43.669608948956949</v>
      </c>
      <c r="BT54" s="699">
        <v>0</v>
      </c>
      <c r="BU54" s="699">
        <v>0</v>
      </c>
      <c r="BV54" s="699">
        <v>323.07514391527201</v>
      </c>
      <c r="BW54" s="699">
        <v>145.07634980955166</v>
      </c>
      <c r="BX54" s="699">
        <v>51.746161132099786</v>
      </c>
      <c r="BY54" s="758">
        <v>0</v>
      </c>
      <c r="BZ54" s="758">
        <v>99.553104350270971</v>
      </c>
      <c r="CA54" s="758">
        <v>8.1383173051339632</v>
      </c>
      <c r="CB54" s="758">
        <v>16.753738399593214</v>
      </c>
      <c r="CC54" s="758">
        <v>3.9410491129998144</v>
      </c>
      <c r="CD54" s="758">
        <v>13.575733360024641</v>
      </c>
      <c r="CE54" s="758">
        <v>8.3159418432537411</v>
      </c>
      <c r="CF54" s="758">
        <v>20.197196520222228</v>
      </c>
      <c r="CG54" s="758">
        <v>67.986561828207286</v>
      </c>
      <c r="CH54" s="2105"/>
      <c r="CI54" s="2105"/>
      <c r="CJ54" s="2105"/>
      <c r="CK54" s="2105"/>
      <c r="CL54" s="2105"/>
      <c r="CM54" s="2105"/>
      <c r="CN54" s="2105"/>
      <c r="CO54" s="2105"/>
      <c r="CP54" s="2105"/>
      <c r="CQ54" s="2105"/>
      <c r="CR54" s="2105"/>
      <c r="CS54" s="2105"/>
      <c r="CT54" s="2105"/>
      <c r="CU54" s="2105"/>
      <c r="CV54" s="2105"/>
      <c r="CW54" s="2105"/>
      <c r="CX54" s="2105"/>
      <c r="CY54" s="2105"/>
      <c r="CZ54" s="1871"/>
    </row>
    <row r="55" spans="1:104" s="130" customFormat="1" ht="15" customHeight="1" x14ac:dyDescent="0.2">
      <c r="A55" s="2379"/>
      <c r="B55" s="292" t="s">
        <v>68</v>
      </c>
      <c r="C55" s="551">
        <v>7.6752980395129411</v>
      </c>
      <c r="D55" s="571">
        <v>2.2352664140108178</v>
      </c>
      <c r="E55" s="571">
        <v>1.6243946739569928</v>
      </c>
      <c r="F55" s="571">
        <v>2.9035665515397677</v>
      </c>
      <c r="G55" s="592">
        <v>1.0126777073150628</v>
      </c>
      <c r="H55" s="611">
        <v>6.0813583943772738</v>
      </c>
      <c r="I55" s="571">
        <v>2.0368964690025129</v>
      </c>
      <c r="J55" s="571">
        <v>1.6063531336388337</v>
      </c>
      <c r="K55" s="571">
        <v>3.6334979604029227</v>
      </c>
      <c r="L55" s="631">
        <v>1.231454039642746</v>
      </c>
      <c r="M55" s="646">
        <v>4.7384532840782807</v>
      </c>
      <c r="N55" s="571">
        <v>2.8044411928180182</v>
      </c>
      <c r="O55" s="571">
        <v>0.95033118241940762</v>
      </c>
      <c r="P55" s="571">
        <v>0.42466842407912475</v>
      </c>
      <c r="Q55" s="592">
        <v>0</v>
      </c>
      <c r="R55" s="657">
        <v>0</v>
      </c>
      <c r="S55" s="658">
        <v>0</v>
      </c>
      <c r="T55" s="658">
        <v>0</v>
      </c>
      <c r="U55" s="658">
        <v>0</v>
      </c>
      <c r="V55" s="658">
        <v>5.9304615704839803</v>
      </c>
      <c r="W55" s="658">
        <v>3.4926206269262741</v>
      </c>
      <c r="X55" s="658">
        <v>0</v>
      </c>
      <c r="Y55" s="658">
        <v>0</v>
      </c>
      <c r="Z55" s="658">
        <v>0</v>
      </c>
      <c r="AA55" s="658">
        <v>0</v>
      </c>
      <c r="AB55" s="658">
        <v>0.31200455057007137</v>
      </c>
      <c r="AC55" s="658">
        <v>0</v>
      </c>
      <c r="AD55" s="658">
        <v>0</v>
      </c>
      <c r="AE55" s="658">
        <v>12.533171457933296</v>
      </c>
      <c r="AF55" s="658">
        <v>0</v>
      </c>
      <c r="AG55" s="658">
        <v>0.35835584097828838</v>
      </c>
      <c r="AH55" s="2077"/>
      <c r="AI55" s="2077"/>
      <c r="AJ55" s="2077"/>
      <c r="AK55" s="2077"/>
      <c r="AL55" s="2077"/>
      <c r="AM55" s="2077"/>
      <c r="AN55" s="2077"/>
      <c r="AO55" s="2077"/>
      <c r="AP55" s="2077"/>
      <c r="AQ55" s="2077"/>
      <c r="AR55" s="2077"/>
      <c r="AS55" s="2077"/>
      <c r="AT55" s="2077"/>
      <c r="AU55" s="2077"/>
      <c r="AV55" s="2077"/>
      <c r="AW55" s="2077"/>
      <c r="AX55" s="2077"/>
      <c r="AY55" s="2077"/>
      <c r="AZ55" s="239"/>
      <c r="BA55" s="2380"/>
      <c r="BB55" s="166" t="s">
        <v>68</v>
      </c>
      <c r="BC55" s="682">
        <v>11.898800684180117</v>
      </c>
      <c r="BD55" s="700">
        <v>12.305708344800774</v>
      </c>
      <c r="BE55" s="700">
        <v>22.309734561565378</v>
      </c>
      <c r="BF55" s="700">
        <v>41.684177618883801</v>
      </c>
      <c r="BG55" s="719">
        <v>15.844834390388264</v>
      </c>
      <c r="BH55" s="738">
        <v>6.0872424595237362</v>
      </c>
      <c r="BI55" s="700">
        <v>7.0780625788882592</v>
      </c>
      <c r="BJ55" s="700">
        <v>14.963945827121664</v>
      </c>
      <c r="BK55" s="700">
        <v>38.48353156509377</v>
      </c>
      <c r="BL55" s="719">
        <v>14.464815015816818</v>
      </c>
      <c r="BM55" s="738">
        <v>11.039203990568897</v>
      </c>
      <c r="BN55" s="700">
        <v>7.3457887344437118</v>
      </c>
      <c r="BO55" s="700">
        <v>2.2403419943399454</v>
      </c>
      <c r="BP55" s="700">
        <v>0.96030405945008668</v>
      </c>
      <c r="BQ55" s="719">
        <v>0</v>
      </c>
      <c r="BR55" s="752">
        <v>0</v>
      </c>
      <c r="BS55" s="753">
        <v>0</v>
      </c>
      <c r="BT55" s="753">
        <v>0</v>
      </c>
      <c r="BU55" s="753">
        <v>0</v>
      </c>
      <c r="BV55" s="753">
        <v>68.076672463563966</v>
      </c>
      <c r="BW55" s="753">
        <v>17.838846174690218</v>
      </c>
      <c r="BX55" s="753">
        <v>0</v>
      </c>
      <c r="BY55" s="753">
        <v>0</v>
      </c>
      <c r="BZ55" s="772">
        <v>0</v>
      </c>
      <c r="CA55" s="772">
        <v>0</v>
      </c>
      <c r="CB55" s="772">
        <v>0.65561430941571175</v>
      </c>
      <c r="CC55" s="772">
        <v>0</v>
      </c>
      <c r="CD55" s="772">
        <v>0</v>
      </c>
      <c r="CE55" s="772">
        <v>16.092103277576985</v>
      </c>
      <c r="CF55" s="772">
        <v>0</v>
      </c>
      <c r="CG55" s="772">
        <v>1.3800193745714462</v>
      </c>
      <c r="CH55" s="2106"/>
      <c r="CI55" s="2106"/>
      <c r="CJ55" s="2106"/>
      <c r="CK55" s="2106"/>
      <c r="CL55" s="2106"/>
      <c r="CM55" s="2106"/>
      <c r="CN55" s="2106"/>
      <c r="CO55" s="2106"/>
      <c r="CP55" s="2106"/>
      <c r="CQ55" s="2106"/>
      <c r="CR55" s="2106"/>
      <c r="CS55" s="2106"/>
      <c r="CT55" s="2106"/>
      <c r="CU55" s="2106"/>
      <c r="CV55" s="2106"/>
      <c r="CW55" s="2106"/>
      <c r="CX55" s="2106"/>
      <c r="CY55" s="2106"/>
      <c r="CZ55" s="1872"/>
    </row>
    <row r="56" spans="1:104" s="130" customFormat="1" ht="15" customHeight="1" x14ac:dyDescent="0.2">
      <c r="A56" s="132"/>
      <c r="B56" s="204"/>
      <c r="C56" s="2339" t="s">
        <v>115</v>
      </c>
      <c r="D56" s="2340"/>
      <c r="E56" s="2340"/>
      <c r="F56" s="2340"/>
      <c r="G56" s="2341"/>
      <c r="H56" s="2621" t="s">
        <v>38</v>
      </c>
      <c r="I56" s="2622"/>
      <c r="J56" s="2622"/>
      <c r="K56" s="2622"/>
      <c r="L56" s="2623"/>
      <c r="M56" s="2624" t="s">
        <v>37</v>
      </c>
      <c r="N56" s="2625"/>
      <c r="O56" s="2625"/>
      <c r="P56" s="2625"/>
      <c r="Q56" s="2626"/>
      <c r="R56" s="783" t="s">
        <v>140</v>
      </c>
      <c r="S56" s="473"/>
      <c r="T56" s="473"/>
      <c r="U56" s="473"/>
      <c r="V56" s="473"/>
      <c r="W56" s="473"/>
      <c r="X56" s="473"/>
      <c r="Y56" s="474"/>
      <c r="Z56" s="464"/>
      <c r="AA56" s="464"/>
      <c r="AB56" s="464"/>
      <c r="AC56" s="464"/>
      <c r="AD56" s="464"/>
      <c r="AE56" s="464"/>
      <c r="AF56" s="464"/>
      <c r="AG56" s="464"/>
      <c r="AH56" s="2067"/>
      <c r="AI56" s="2067"/>
      <c r="AJ56" s="2067"/>
      <c r="AK56" s="2067"/>
      <c r="AL56" s="2067"/>
      <c r="AM56" s="2067"/>
      <c r="AN56" s="2067"/>
      <c r="AO56" s="2067"/>
      <c r="AP56" s="2067"/>
      <c r="AQ56" s="2067"/>
      <c r="AR56" s="2067"/>
      <c r="AS56" s="2067"/>
      <c r="AT56" s="2067"/>
      <c r="AU56" s="2067"/>
      <c r="AV56" s="2067"/>
      <c r="AW56" s="2067"/>
      <c r="AX56" s="2067"/>
      <c r="AY56" s="2067"/>
      <c r="AZ56" s="239"/>
      <c r="BA56" s="241" t="s">
        <v>131</v>
      </c>
      <c r="BB56" s="115" t="s">
        <v>96</v>
      </c>
      <c r="BC56" s="2397" t="s">
        <v>115</v>
      </c>
      <c r="BD56" s="2398"/>
      <c r="BE56" s="2398"/>
      <c r="BF56" s="2398"/>
      <c r="BG56" s="2399"/>
      <c r="BH56" s="2400" t="s">
        <v>38</v>
      </c>
      <c r="BI56" s="2398"/>
      <c r="BJ56" s="2398"/>
      <c r="BK56" s="2398"/>
      <c r="BL56" s="2399"/>
      <c r="BM56" s="2400" t="s">
        <v>37</v>
      </c>
      <c r="BN56" s="2398"/>
      <c r="BO56" s="2398"/>
      <c r="BP56" s="2398"/>
      <c r="BQ56" s="2399"/>
      <c r="BR56" s="793" t="s">
        <v>140</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pans="1:104" s="130" customFormat="1" ht="24"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311</v>
      </c>
      <c r="S57" s="315" t="s">
        <v>156</v>
      </c>
      <c r="T57" s="315" t="s">
        <v>312</v>
      </c>
      <c r="U57" s="315" t="s">
        <v>158</v>
      </c>
      <c r="V57" s="315" t="s">
        <v>159</v>
      </c>
      <c r="W57" s="315" t="s">
        <v>160</v>
      </c>
      <c r="X57" s="315" t="s">
        <v>162</v>
      </c>
      <c r="Y57" s="315" t="s">
        <v>163</v>
      </c>
      <c r="Z57" s="315" t="s">
        <v>164</v>
      </c>
      <c r="AA57" s="315" t="s">
        <v>165</v>
      </c>
      <c r="AB57" s="315" t="s">
        <v>313</v>
      </c>
      <c r="AC57" s="315" t="s">
        <v>167</v>
      </c>
      <c r="AD57" s="315" t="s">
        <v>314</v>
      </c>
      <c r="AE57" s="315" t="s">
        <v>169</v>
      </c>
      <c r="AF57" s="315" t="s">
        <v>315</v>
      </c>
      <c r="AG57" s="2063" t="s">
        <v>171</v>
      </c>
      <c r="AH57" s="2078"/>
      <c r="AI57" s="2078"/>
      <c r="AJ57" s="2078"/>
      <c r="AK57" s="2078"/>
      <c r="AL57" s="2078"/>
      <c r="AM57" s="2078"/>
      <c r="AN57" s="2078"/>
      <c r="AO57" s="2078"/>
      <c r="AP57" s="2078"/>
      <c r="AQ57" s="2078"/>
      <c r="AR57" s="2078"/>
      <c r="AS57" s="2078"/>
      <c r="AT57" s="2078"/>
      <c r="AU57" s="2078"/>
      <c r="AV57" s="2078"/>
      <c r="AW57" s="2078"/>
      <c r="AX57" s="2078"/>
      <c r="AY57" s="2078"/>
      <c r="AZ57" s="23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311</v>
      </c>
      <c r="BS57" s="184" t="s">
        <v>156</v>
      </c>
      <c r="BT57" s="184" t="s">
        <v>312</v>
      </c>
      <c r="BU57" s="184" t="s">
        <v>158</v>
      </c>
      <c r="BV57" s="184" t="s">
        <v>159</v>
      </c>
      <c r="BW57" s="184" t="s">
        <v>160</v>
      </c>
      <c r="BX57" s="184" t="s">
        <v>162</v>
      </c>
      <c r="BY57" s="185" t="s">
        <v>163</v>
      </c>
      <c r="BZ57" s="185" t="s">
        <v>164</v>
      </c>
      <c r="CA57" s="185" t="s">
        <v>165</v>
      </c>
      <c r="CB57" s="185" t="s">
        <v>313</v>
      </c>
      <c r="CC57" s="185" t="s">
        <v>167</v>
      </c>
      <c r="CD57" s="185" t="s">
        <v>314</v>
      </c>
      <c r="CE57" s="185" t="s">
        <v>169</v>
      </c>
      <c r="CF57" s="185" t="s">
        <v>315</v>
      </c>
      <c r="CG57" s="185" t="s">
        <v>171</v>
      </c>
      <c r="CH57" s="1873"/>
      <c r="CI57" s="1873"/>
      <c r="CJ57" s="1873"/>
      <c r="CK57" s="1873"/>
      <c r="CL57" s="1873"/>
      <c r="CM57" s="1873"/>
      <c r="CN57" s="1873"/>
      <c r="CO57" s="1873"/>
      <c r="CP57" s="1873"/>
      <c r="CQ57" s="1873"/>
      <c r="CR57" s="1873"/>
      <c r="CS57" s="1873"/>
      <c r="CT57" s="1873"/>
      <c r="CU57" s="1873"/>
      <c r="CV57" s="1873"/>
      <c r="CW57" s="1873"/>
      <c r="CX57" s="1873"/>
      <c r="CY57" s="1873"/>
      <c r="CZ57" s="1873"/>
    </row>
    <row r="58" spans="1:104" s="130" customFormat="1" ht="15" customHeight="1" x14ac:dyDescent="0.2">
      <c r="A58" s="2558" t="s">
        <v>173</v>
      </c>
      <c r="B58" s="293" t="s">
        <v>316</v>
      </c>
      <c r="C58" s="350">
        <v>8.7980097507901434</v>
      </c>
      <c r="D58" s="351">
        <v>29.577690210367859</v>
      </c>
      <c r="E58" s="351">
        <v>64.32828482734601</v>
      </c>
      <c r="F58" s="351">
        <v>81.28809800845589</v>
      </c>
      <c r="G58" s="352">
        <v>80.961641436268977</v>
      </c>
      <c r="H58" s="353">
        <v>7.3425583236495493</v>
      </c>
      <c r="I58" s="351">
        <v>22.418992109653281</v>
      </c>
      <c r="J58" s="351">
        <v>55.792521480026892</v>
      </c>
      <c r="K58" s="351">
        <v>78.444037000637408</v>
      </c>
      <c r="L58" s="354">
        <v>80.155963012967192</v>
      </c>
      <c r="M58" s="355">
        <v>76.889043169320985</v>
      </c>
      <c r="N58" s="351">
        <v>86.686394616853818</v>
      </c>
      <c r="O58" s="351">
        <v>88.685608681621773</v>
      </c>
      <c r="P58" s="351">
        <v>87.81817381411679</v>
      </c>
      <c r="Q58" s="352">
        <v>81.769633952227039</v>
      </c>
      <c r="R58" s="355">
        <v>85.723927637943405</v>
      </c>
      <c r="S58" s="351">
        <v>93.552153098256937</v>
      </c>
      <c r="T58" s="351">
        <v>0.44352154491242707</v>
      </c>
      <c r="U58" s="351">
        <v>3.3226966799568936</v>
      </c>
      <c r="V58" s="351">
        <v>74.881483777318877</v>
      </c>
      <c r="W58" s="351">
        <v>79.519609983615339</v>
      </c>
      <c r="X58" s="351">
        <v>96.052151910482479</v>
      </c>
      <c r="Y58" s="356">
        <v>1.7732193065560793</v>
      </c>
      <c r="Z58" s="356">
        <v>91.967719792813284</v>
      </c>
      <c r="AA58" s="356">
        <v>9.5201165212619046</v>
      </c>
      <c r="AB58" s="356">
        <v>92.094570680339061</v>
      </c>
      <c r="AC58" s="356">
        <v>4.8213364622151538</v>
      </c>
      <c r="AD58" s="356">
        <v>85.021004746547419</v>
      </c>
      <c r="AE58" s="356">
        <v>97.279595840513878</v>
      </c>
      <c r="AF58" s="356">
        <v>91.889279249651011</v>
      </c>
      <c r="AG58" s="356">
        <v>95.270240561761668</v>
      </c>
      <c r="AH58" s="2079"/>
      <c r="AI58" s="2079"/>
      <c r="AJ58" s="2079"/>
      <c r="AK58" s="2079"/>
      <c r="AL58" s="2079"/>
      <c r="AM58" s="2079"/>
      <c r="AN58" s="2079"/>
      <c r="AO58" s="2079"/>
      <c r="AP58" s="2079"/>
      <c r="AQ58" s="2079"/>
      <c r="AR58" s="2079"/>
      <c r="AS58" s="2079"/>
      <c r="AT58" s="2079"/>
      <c r="AU58" s="2079"/>
      <c r="AV58" s="2079"/>
      <c r="AW58" s="2079"/>
      <c r="AX58" s="2079"/>
      <c r="AY58" s="2079"/>
      <c r="AZ58" s="239"/>
      <c r="BA58" s="2627" t="s">
        <v>173</v>
      </c>
      <c r="BB58" s="167" t="s">
        <v>316</v>
      </c>
      <c r="BC58" s="489">
        <v>831.04844768321232</v>
      </c>
      <c r="BD58" s="439">
        <v>2786.9201887292998</v>
      </c>
      <c r="BE58" s="439">
        <v>6052.5828596544534</v>
      </c>
      <c r="BF58" s="439">
        <v>7662.167385284848</v>
      </c>
      <c r="BG58" s="490">
        <v>7645.9530147435617</v>
      </c>
      <c r="BH58" s="498">
        <v>534.77676565333491</v>
      </c>
      <c r="BI58" s="439">
        <v>1631.1836166340461</v>
      </c>
      <c r="BJ58" s="439">
        <v>4050.2409668290788</v>
      </c>
      <c r="BK58" s="439">
        <v>5713.6745518153002</v>
      </c>
      <c r="BL58" s="490">
        <v>5840.8203192932415</v>
      </c>
      <c r="BM58" s="498">
        <v>1064.0880004843959</v>
      </c>
      <c r="BN58" s="439">
        <v>1197.2303224474242</v>
      </c>
      <c r="BO58" s="439">
        <v>1230.1141974940842</v>
      </c>
      <c r="BP58" s="439">
        <v>1206.5518572508881</v>
      </c>
      <c r="BQ58" s="490">
        <v>1135.7822215815197</v>
      </c>
      <c r="BR58" s="498">
        <v>400.01104253312019</v>
      </c>
      <c r="BS58" s="439">
        <v>1909.9213213882656</v>
      </c>
      <c r="BT58" s="439">
        <v>12.354070590523353</v>
      </c>
      <c r="BU58" s="439">
        <v>214.24839950935009</v>
      </c>
      <c r="BV58" s="439">
        <v>5220.7625031263369</v>
      </c>
      <c r="BW58" s="439">
        <v>2471.9982504954251</v>
      </c>
      <c r="BX58" s="439">
        <v>3889.4228204392984</v>
      </c>
      <c r="BY58" s="440">
        <v>64.439795334252111</v>
      </c>
      <c r="BZ58" s="440">
        <v>3451.9647046100881</v>
      </c>
      <c r="CA58" s="440">
        <v>384.52402450954736</v>
      </c>
      <c r="CB58" s="440">
        <v>1053.4641723284378</v>
      </c>
      <c r="CC58" s="440">
        <v>108.96522246796968</v>
      </c>
      <c r="CD58" s="440">
        <v>2807.8206122294487</v>
      </c>
      <c r="CE58" s="440">
        <v>689.56202244972906</v>
      </c>
      <c r="CF58" s="440">
        <v>520.84585317927304</v>
      </c>
      <c r="CG58" s="440">
        <v>1778.3670809042751</v>
      </c>
      <c r="CH58" s="1874"/>
      <c r="CI58" s="1874"/>
      <c r="CJ58" s="1874"/>
      <c r="CK58" s="1874"/>
      <c r="CL58" s="1874"/>
      <c r="CM58" s="1874"/>
      <c r="CN58" s="1874"/>
      <c r="CO58" s="1874"/>
      <c r="CP58" s="1874"/>
      <c r="CQ58" s="1874"/>
      <c r="CR58" s="1874"/>
      <c r="CS58" s="1874"/>
      <c r="CT58" s="1874"/>
      <c r="CU58" s="1874"/>
      <c r="CV58" s="1874"/>
      <c r="CW58" s="1874"/>
      <c r="CX58" s="1874"/>
      <c r="CY58" s="1874"/>
      <c r="CZ58" s="1874"/>
    </row>
    <row r="59" spans="1:104" s="130" customFormat="1" ht="15" customHeight="1" x14ac:dyDescent="0.2">
      <c r="A59" s="2559"/>
      <c r="B59" s="294" t="s">
        <v>317</v>
      </c>
      <c r="C59" s="357">
        <v>0.72180722903065131</v>
      </c>
      <c r="D59" s="358">
        <v>0.7229333982663867</v>
      </c>
      <c r="E59" s="358">
        <v>1.8799048105937053</v>
      </c>
      <c r="F59" s="358">
        <v>1.1252032830393575</v>
      </c>
      <c r="G59" s="359">
        <v>0.67353096268671975</v>
      </c>
      <c r="H59" s="360">
        <v>0.24039784549196139</v>
      </c>
      <c r="I59" s="358">
        <v>0.48389591272838461</v>
      </c>
      <c r="J59" s="358">
        <v>1.8791876742510056</v>
      </c>
      <c r="K59" s="358">
        <v>1.1119052142009811</v>
      </c>
      <c r="L59" s="361">
        <v>0.80369672823172367</v>
      </c>
      <c r="M59" s="362">
        <v>6.4938555648891159</v>
      </c>
      <c r="N59" s="358">
        <v>1.4929927605258404</v>
      </c>
      <c r="O59" s="358">
        <v>1.1859760948862235</v>
      </c>
      <c r="P59" s="358">
        <v>1.2115830526621225</v>
      </c>
      <c r="Q59" s="359">
        <v>0.36312381290243329</v>
      </c>
      <c r="R59" s="362">
        <v>0.65790117733012266</v>
      </c>
      <c r="S59" s="358">
        <v>0.16475367384408476</v>
      </c>
      <c r="T59" s="358">
        <v>0</v>
      </c>
      <c r="U59" s="358">
        <v>0.22916728849034632</v>
      </c>
      <c r="V59" s="358">
        <v>5.7756648040522185</v>
      </c>
      <c r="W59" s="358">
        <v>0.63206978853148887</v>
      </c>
      <c r="X59" s="358">
        <v>0.1917307432906703</v>
      </c>
      <c r="Y59" s="363">
        <v>1.5539184344881796E-2</v>
      </c>
      <c r="Z59" s="363">
        <v>0.59861268818512481</v>
      </c>
      <c r="AA59" s="363">
        <v>0</v>
      </c>
      <c r="AB59" s="363">
        <v>0</v>
      </c>
      <c r="AC59" s="363">
        <v>0</v>
      </c>
      <c r="AD59" s="363">
        <v>0.16251800736001135</v>
      </c>
      <c r="AE59" s="363">
        <v>0.4430810098691596</v>
      </c>
      <c r="AF59" s="363">
        <v>0</v>
      </c>
      <c r="AG59" s="363">
        <v>0</v>
      </c>
      <c r="AH59" s="2080"/>
      <c r="AI59" s="2080"/>
      <c r="AJ59" s="2080"/>
      <c r="AK59" s="2080"/>
      <c r="AL59" s="2080"/>
      <c r="AM59" s="2080"/>
      <c r="AN59" s="2080"/>
      <c r="AO59" s="2080"/>
      <c r="AP59" s="2080"/>
      <c r="AQ59" s="2080"/>
      <c r="AR59" s="2080"/>
      <c r="AS59" s="2080"/>
      <c r="AT59" s="2080"/>
      <c r="AU59" s="2080"/>
      <c r="AV59" s="2080"/>
      <c r="AW59" s="2080"/>
      <c r="AX59" s="2080"/>
      <c r="AY59" s="2080"/>
      <c r="AZ59" s="239"/>
      <c r="BA59" s="2628"/>
      <c r="BB59" s="168" t="s">
        <v>317</v>
      </c>
      <c r="BC59" s="491">
        <v>68.180962990927682</v>
      </c>
      <c r="BD59" s="441">
        <v>68.117478694433018</v>
      </c>
      <c r="BE59" s="441">
        <v>176.87833065843682</v>
      </c>
      <c r="BF59" s="441">
        <v>106.06098688916008</v>
      </c>
      <c r="BG59" s="492">
        <v>63.607728342951688</v>
      </c>
      <c r="BH59" s="499">
        <v>17.508772367275135</v>
      </c>
      <c r="BI59" s="441">
        <v>35.207786377642215</v>
      </c>
      <c r="BJ59" s="441">
        <v>136.41905224406094</v>
      </c>
      <c r="BK59" s="441">
        <v>80.988495357005434</v>
      </c>
      <c r="BL59" s="492">
        <v>58.563929673528335</v>
      </c>
      <c r="BM59" s="499">
        <v>89.870201249096255</v>
      </c>
      <c r="BN59" s="441">
        <v>20.619800973340976</v>
      </c>
      <c r="BO59" s="441">
        <v>16.450087606045358</v>
      </c>
      <c r="BP59" s="441">
        <v>16.646187445179983</v>
      </c>
      <c r="BQ59" s="492">
        <v>5.0437986694233574</v>
      </c>
      <c r="BR59" s="499">
        <v>3.0699449159525605</v>
      </c>
      <c r="BS59" s="441">
        <v>3.3635415544244549</v>
      </c>
      <c r="BT59" s="441">
        <v>0</v>
      </c>
      <c r="BU59" s="441">
        <v>14.77677004799342</v>
      </c>
      <c r="BV59" s="441">
        <v>402.68131343780351</v>
      </c>
      <c r="BW59" s="441">
        <v>19.64893202774504</v>
      </c>
      <c r="BX59" s="441">
        <v>7.7637191203119622</v>
      </c>
      <c r="BY59" s="442">
        <v>0.56470277260300583</v>
      </c>
      <c r="BZ59" s="442">
        <v>22.468643084791267</v>
      </c>
      <c r="CA59" s="442">
        <v>0</v>
      </c>
      <c r="CB59" s="442">
        <v>0</v>
      </c>
      <c r="CC59" s="442">
        <v>0</v>
      </c>
      <c r="CD59" s="442">
        <v>5.3671608831749031</v>
      </c>
      <c r="CE59" s="442">
        <v>3.1407597311090156</v>
      </c>
      <c r="CF59" s="442">
        <v>0</v>
      </c>
      <c r="CG59" s="442">
        <v>0</v>
      </c>
      <c r="CH59" s="1875"/>
      <c r="CI59" s="1875"/>
      <c r="CJ59" s="1875"/>
      <c r="CK59" s="1875"/>
      <c r="CL59" s="1875"/>
      <c r="CM59" s="1875"/>
      <c r="CN59" s="1875"/>
      <c r="CO59" s="1875"/>
      <c r="CP59" s="1875"/>
      <c r="CQ59" s="1875"/>
      <c r="CR59" s="1875"/>
      <c r="CS59" s="1875"/>
      <c r="CT59" s="1875"/>
      <c r="CU59" s="1875"/>
      <c r="CV59" s="1875"/>
      <c r="CW59" s="1875"/>
      <c r="CX59" s="1875"/>
      <c r="CY59" s="1875"/>
      <c r="CZ59" s="1875"/>
    </row>
    <row r="60" spans="1:104" s="130" customFormat="1" ht="15" customHeight="1" x14ac:dyDescent="0.2">
      <c r="A60" s="2559"/>
      <c r="B60" s="294" t="s">
        <v>318</v>
      </c>
      <c r="C60" s="357">
        <v>0.11007680315465165</v>
      </c>
      <c r="D60" s="358">
        <v>0</v>
      </c>
      <c r="E60" s="358">
        <v>1.3310758254140081E-2</v>
      </c>
      <c r="F60" s="358">
        <v>0.20737407766695742</v>
      </c>
      <c r="G60" s="359">
        <v>0</v>
      </c>
      <c r="H60" s="360">
        <v>6.7452998232917116E-2</v>
      </c>
      <c r="I60" s="358">
        <v>0</v>
      </c>
      <c r="J60" s="358">
        <v>0</v>
      </c>
      <c r="K60" s="358">
        <v>0.26836358012510297</v>
      </c>
      <c r="L60" s="361">
        <v>0</v>
      </c>
      <c r="M60" s="362">
        <v>0.35274662071078988</v>
      </c>
      <c r="N60" s="358">
        <v>0</v>
      </c>
      <c r="O60" s="358">
        <v>0</v>
      </c>
      <c r="P60" s="358">
        <v>0</v>
      </c>
      <c r="Q60" s="359">
        <v>0</v>
      </c>
      <c r="R60" s="362">
        <v>0.13011966601531652</v>
      </c>
      <c r="S60" s="358">
        <v>0</v>
      </c>
      <c r="T60" s="358">
        <v>0.46942360281027345</v>
      </c>
      <c r="U60" s="358">
        <v>0</v>
      </c>
      <c r="V60" s="358">
        <v>9.4769268357968145E-2</v>
      </c>
      <c r="W60" s="358">
        <v>0.1734193960548833</v>
      </c>
      <c r="X60" s="358">
        <v>0</v>
      </c>
      <c r="Y60" s="363">
        <v>0</v>
      </c>
      <c r="Z60" s="363">
        <v>0</v>
      </c>
      <c r="AA60" s="363">
        <v>0.13656504314068474</v>
      </c>
      <c r="AB60" s="363">
        <v>0</v>
      </c>
      <c r="AC60" s="363">
        <v>0</v>
      </c>
      <c r="AD60" s="363">
        <v>0</v>
      </c>
      <c r="AE60" s="363">
        <v>0</v>
      </c>
      <c r="AF60" s="363">
        <v>0</v>
      </c>
      <c r="AG60" s="363">
        <v>0</v>
      </c>
      <c r="AH60" s="2080"/>
      <c r="AI60" s="2080"/>
      <c r="AJ60" s="2080"/>
      <c r="AK60" s="2080"/>
      <c r="AL60" s="2080"/>
      <c r="AM60" s="2080"/>
      <c r="AN60" s="2080"/>
      <c r="AO60" s="2080"/>
      <c r="AP60" s="2080"/>
      <c r="AQ60" s="2080"/>
      <c r="AR60" s="2080"/>
      <c r="AS60" s="2080"/>
      <c r="AT60" s="2080"/>
      <c r="AU60" s="2080"/>
      <c r="AV60" s="2080"/>
      <c r="AW60" s="2080"/>
      <c r="AX60" s="2080"/>
      <c r="AY60" s="2080"/>
      <c r="AZ60" s="239"/>
      <c r="BA60" s="2628"/>
      <c r="BB60" s="168" t="s">
        <v>318</v>
      </c>
      <c r="BC60" s="491">
        <v>10.397710275257207</v>
      </c>
      <c r="BD60" s="441">
        <v>0</v>
      </c>
      <c r="BE60" s="441">
        <v>1.2523956992517897</v>
      </c>
      <c r="BF60" s="441">
        <v>19.546956238144496</v>
      </c>
      <c r="BG60" s="492">
        <v>0</v>
      </c>
      <c r="BH60" s="499">
        <v>4.912769451545894</v>
      </c>
      <c r="BI60" s="441">
        <v>0</v>
      </c>
      <c r="BJ60" s="441">
        <v>0</v>
      </c>
      <c r="BK60" s="441">
        <v>19.546956238144496</v>
      </c>
      <c r="BL60" s="492">
        <v>0</v>
      </c>
      <c r="BM60" s="499">
        <v>4.8817546797036933</v>
      </c>
      <c r="BN60" s="441">
        <v>0</v>
      </c>
      <c r="BO60" s="441">
        <v>0</v>
      </c>
      <c r="BP60" s="441">
        <v>0</v>
      </c>
      <c r="BQ60" s="492">
        <v>0</v>
      </c>
      <c r="BR60" s="499">
        <v>0.60717357091568847</v>
      </c>
      <c r="BS60" s="441">
        <v>0</v>
      </c>
      <c r="BT60" s="441">
        <v>13.075559445755854</v>
      </c>
      <c r="BU60" s="441">
        <v>0</v>
      </c>
      <c r="BV60" s="441">
        <v>6.6073456044664987</v>
      </c>
      <c r="BW60" s="441">
        <v>5.391027995961938</v>
      </c>
      <c r="BX60" s="441">
        <v>0</v>
      </c>
      <c r="BY60" s="442">
        <v>0</v>
      </c>
      <c r="BZ60" s="442">
        <v>0</v>
      </c>
      <c r="CA60" s="442">
        <v>5.515955595553514</v>
      </c>
      <c r="CB60" s="442">
        <v>0</v>
      </c>
      <c r="CC60" s="442">
        <v>0</v>
      </c>
      <c r="CD60" s="442">
        <v>0</v>
      </c>
      <c r="CE60" s="442">
        <v>0</v>
      </c>
      <c r="CF60" s="442">
        <v>0</v>
      </c>
      <c r="CG60" s="442">
        <v>0</v>
      </c>
      <c r="CH60" s="1875"/>
      <c r="CI60" s="1875"/>
      <c r="CJ60" s="1875"/>
      <c r="CK60" s="1875"/>
      <c r="CL60" s="1875"/>
      <c r="CM60" s="1875"/>
      <c r="CN60" s="1875"/>
      <c r="CO60" s="1875"/>
      <c r="CP60" s="1875"/>
      <c r="CQ60" s="1875"/>
      <c r="CR60" s="1875"/>
      <c r="CS60" s="1875"/>
      <c r="CT60" s="1875"/>
      <c r="CU60" s="1875"/>
      <c r="CV60" s="1875"/>
      <c r="CW60" s="1875"/>
      <c r="CX60" s="1875"/>
      <c r="CY60" s="1875"/>
      <c r="CZ60" s="1875"/>
    </row>
    <row r="61" spans="1:104" s="130" customFormat="1" ht="15" customHeight="1" x14ac:dyDescent="0.2">
      <c r="A61" s="2559"/>
      <c r="B61" s="294" t="s">
        <v>319</v>
      </c>
      <c r="C61" s="357">
        <v>13.694196232691647</v>
      </c>
      <c r="D61" s="358">
        <v>6.826646090784255</v>
      </c>
      <c r="E61" s="358">
        <v>1.019844113170322</v>
      </c>
      <c r="F61" s="358">
        <v>0.3731905618775766</v>
      </c>
      <c r="G61" s="359">
        <v>0.25771454797229421</v>
      </c>
      <c r="H61" s="360">
        <v>12.123421851162934</v>
      </c>
      <c r="I61" s="358">
        <v>8.3441286927093721</v>
      </c>
      <c r="J61" s="358">
        <v>1.4598181792502101</v>
      </c>
      <c r="K61" s="358">
        <v>0.48294732100126442</v>
      </c>
      <c r="L61" s="361">
        <v>0.33400521319750387</v>
      </c>
      <c r="M61" s="362">
        <v>0.13227385930116206</v>
      </c>
      <c r="N61" s="358">
        <v>0</v>
      </c>
      <c r="O61" s="358">
        <v>0</v>
      </c>
      <c r="P61" s="358">
        <v>0</v>
      </c>
      <c r="Q61" s="359">
        <v>0</v>
      </c>
      <c r="R61" s="362">
        <v>0.61673843523053473</v>
      </c>
      <c r="S61" s="358">
        <v>0</v>
      </c>
      <c r="T61" s="358">
        <v>15.367486600538555</v>
      </c>
      <c r="U61" s="358">
        <v>2.0528229124130606</v>
      </c>
      <c r="V61" s="358">
        <v>0.11122433770135644</v>
      </c>
      <c r="W61" s="358">
        <v>0</v>
      </c>
      <c r="X61" s="358">
        <v>0.16588728344486572</v>
      </c>
      <c r="Y61" s="363">
        <v>26.833410583810274</v>
      </c>
      <c r="Z61" s="363">
        <v>0</v>
      </c>
      <c r="AA61" s="363">
        <v>6.3403015947259194</v>
      </c>
      <c r="AB61" s="363">
        <v>0</v>
      </c>
      <c r="AC61" s="363">
        <v>12.532332868255025</v>
      </c>
      <c r="AD61" s="363">
        <v>0</v>
      </c>
      <c r="AE61" s="363">
        <v>0</v>
      </c>
      <c r="AF61" s="363">
        <v>0</v>
      </c>
      <c r="AG61" s="363">
        <v>0</v>
      </c>
      <c r="AH61" s="2080"/>
      <c r="AI61" s="2080"/>
      <c r="AJ61" s="2080"/>
      <c r="AK61" s="2080"/>
      <c r="AL61" s="2080"/>
      <c r="AM61" s="2080"/>
      <c r="AN61" s="2080"/>
      <c r="AO61" s="2080"/>
      <c r="AP61" s="2080"/>
      <c r="AQ61" s="2080"/>
      <c r="AR61" s="2080"/>
      <c r="AS61" s="2080"/>
      <c r="AT61" s="2080"/>
      <c r="AU61" s="2080"/>
      <c r="AV61" s="2080"/>
      <c r="AW61" s="2080"/>
      <c r="AX61" s="2080"/>
      <c r="AY61" s="2080"/>
      <c r="AZ61" s="239"/>
      <c r="BA61" s="2628"/>
      <c r="BB61" s="168" t="s">
        <v>319</v>
      </c>
      <c r="BC61" s="491">
        <v>1293.5357931861358</v>
      </c>
      <c r="BD61" s="441">
        <v>643.23203321156086</v>
      </c>
      <c r="BE61" s="441">
        <v>95.956094826115617</v>
      </c>
      <c r="BF61" s="441">
        <v>35.176718631269289</v>
      </c>
      <c r="BG61" s="492">
        <v>24.338356906500536</v>
      </c>
      <c r="BH61" s="499">
        <v>882.97893464922527</v>
      </c>
      <c r="BI61" s="441">
        <v>607.11052272385518</v>
      </c>
      <c r="BJ61" s="441">
        <v>105.97505251376185</v>
      </c>
      <c r="BK61" s="441">
        <v>35.176718631269289</v>
      </c>
      <c r="BL61" s="492">
        <v>24.338356906500536</v>
      </c>
      <c r="BM61" s="499">
        <v>1.8305732606162546</v>
      </c>
      <c r="BN61" s="441">
        <v>0</v>
      </c>
      <c r="BO61" s="441">
        <v>0</v>
      </c>
      <c r="BP61" s="441">
        <v>0</v>
      </c>
      <c r="BQ61" s="492">
        <v>0</v>
      </c>
      <c r="BR61" s="499">
        <v>2.8778684230237643</v>
      </c>
      <c r="BS61" s="441">
        <v>0</v>
      </c>
      <c r="BT61" s="441">
        <v>428.05364573543091</v>
      </c>
      <c r="BU61" s="441">
        <v>132.36658829367681</v>
      </c>
      <c r="BV61" s="441">
        <v>7.7545986325952798</v>
      </c>
      <c r="BW61" s="441">
        <v>0</v>
      </c>
      <c r="BX61" s="441">
        <v>6.7172444658236703</v>
      </c>
      <c r="BY61" s="442">
        <v>975.14135998157951</v>
      </c>
      <c r="BZ61" s="442">
        <v>0</v>
      </c>
      <c r="CA61" s="442">
        <v>256.08912247695383</v>
      </c>
      <c r="CB61" s="442">
        <v>0</v>
      </c>
      <c r="CC61" s="442">
        <v>283.23856875249908</v>
      </c>
      <c r="CD61" s="442">
        <v>0</v>
      </c>
      <c r="CE61" s="442">
        <v>0</v>
      </c>
      <c r="CF61" s="442">
        <v>0</v>
      </c>
      <c r="CG61" s="442">
        <v>0</v>
      </c>
      <c r="CH61" s="1875"/>
      <c r="CI61" s="1875"/>
      <c r="CJ61" s="1875"/>
      <c r="CK61" s="1875"/>
      <c r="CL61" s="1875"/>
      <c r="CM61" s="1875"/>
      <c r="CN61" s="1875"/>
      <c r="CO61" s="1875"/>
      <c r="CP61" s="1875"/>
      <c r="CQ61" s="1875"/>
      <c r="CR61" s="1875"/>
      <c r="CS61" s="1875"/>
      <c r="CT61" s="1875"/>
      <c r="CU61" s="1875"/>
      <c r="CV61" s="1875"/>
      <c r="CW61" s="1875"/>
      <c r="CX61" s="1875"/>
      <c r="CY61" s="1875"/>
      <c r="CZ61" s="1875"/>
    </row>
    <row r="62" spans="1:104" s="130" customFormat="1" ht="15" customHeight="1" x14ac:dyDescent="0.2">
      <c r="A62" s="2559"/>
      <c r="B62" s="294" t="s">
        <v>320</v>
      </c>
      <c r="C62" s="357">
        <v>0.44790481019313422</v>
      </c>
      <c r="D62" s="358">
        <v>2.7496226267208743E-2</v>
      </c>
      <c r="E62" s="358">
        <v>0.42916473011526807</v>
      </c>
      <c r="F62" s="358">
        <v>0.21723598909363656</v>
      </c>
      <c r="G62" s="359">
        <v>0.51750732299351598</v>
      </c>
      <c r="H62" s="360">
        <v>0.41700401595659697</v>
      </c>
      <c r="I62" s="358">
        <v>3.5607919709512451E-2</v>
      </c>
      <c r="J62" s="358">
        <v>0.26398670840539007</v>
      </c>
      <c r="K62" s="358">
        <v>0.22816715101794457</v>
      </c>
      <c r="L62" s="361">
        <v>0.60453321281107586</v>
      </c>
      <c r="M62" s="362">
        <v>0.69681957226096647</v>
      </c>
      <c r="N62" s="358">
        <v>1.0473646741482596</v>
      </c>
      <c r="O62" s="358">
        <v>0.27810009766666455</v>
      </c>
      <c r="P62" s="358">
        <v>0</v>
      </c>
      <c r="Q62" s="359">
        <v>0.34713661280433067</v>
      </c>
      <c r="R62" s="362">
        <v>0</v>
      </c>
      <c r="S62" s="358">
        <v>0</v>
      </c>
      <c r="T62" s="358">
        <v>0</v>
      </c>
      <c r="U62" s="358">
        <v>0</v>
      </c>
      <c r="V62" s="358">
        <v>0</v>
      </c>
      <c r="W62" s="358">
        <v>3.0966715548060084</v>
      </c>
      <c r="X62" s="358">
        <v>0</v>
      </c>
      <c r="Y62" s="363">
        <v>0</v>
      </c>
      <c r="Z62" s="363">
        <v>0</v>
      </c>
      <c r="AA62" s="363">
        <v>1.2503005137327452</v>
      </c>
      <c r="AB62" s="363">
        <v>0.46088624772275727</v>
      </c>
      <c r="AC62" s="363">
        <v>0.11463385542570205</v>
      </c>
      <c r="AD62" s="363">
        <v>0</v>
      </c>
      <c r="AE62" s="363">
        <v>0</v>
      </c>
      <c r="AF62" s="363">
        <v>0</v>
      </c>
      <c r="AG62" s="363">
        <v>0</v>
      </c>
      <c r="AH62" s="2080"/>
      <c r="AI62" s="2080"/>
      <c r="AJ62" s="2080"/>
      <c r="AK62" s="2080"/>
      <c r="AL62" s="2080"/>
      <c r="AM62" s="2080"/>
      <c r="AN62" s="2080"/>
      <c r="AO62" s="2080"/>
      <c r="AP62" s="2080"/>
      <c r="AQ62" s="2080"/>
      <c r="AR62" s="2080"/>
      <c r="AS62" s="2080"/>
      <c r="AT62" s="2080"/>
      <c r="AU62" s="2080"/>
      <c r="AV62" s="2080"/>
      <c r="AW62" s="2080"/>
      <c r="AX62" s="2080"/>
      <c r="AY62" s="2080"/>
      <c r="AZ62" s="239"/>
      <c r="BA62" s="2628"/>
      <c r="BB62" s="168" t="s">
        <v>320</v>
      </c>
      <c r="BC62" s="491">
        <v>42.308500190900361</v>
      </c>
      <c r="BD62" s="441">
        <v>2.5907968997218016</v>
      </c>
      <c r="BE62" s="441">
        <v>40.379672743267022</v>
      </c>
      <c r="BF62" s="441">
        <v>20.476534096913049</v>
      </c>
      <c r="BG62" s="492">
        <v>48.87297992233605</v>
      </c>
      <c r="BH62" s="499">
        <v>30.371438548802502</v>
      </c>
      <c r="BI62" s="441">
        <v>2.5907968997218016</v>
      </c>
      <c r="BJ62" s="441">
        <v>19.164034044681749</v>
      </c>
      <c r="BK62" s="441">
        <v>16.619145242624818</v>
      </c>
      <c r="BL62" s="492">
        <v>44.051243854475757</v>
      </c>
      <c r="BM62" s="499">
        <v>9.6434721357205824</v>
      </c>
      <c r="BN62" s="441">
        <v>14.465208203580872</v>
      </c>
      <c r="BO62" s="441">
        <v>3.8573888542882324</v>
      </c>
      <c r="BP62" s="441">
        <v>0</v>
      </c>
      <c r="BQ62" s="492">
        <v>4.8217360678602903</v>
      </c>
      <c r="BR62" s="499">
        <v>0</v>
      </c>
      <c r="BS62" s="441">
        <v>0</v>
      </c>
      <c r="BT62" s="441">
        <v>0</v>
      </c>
      <c r="BU62" s="441">
        <v>0</v>
      </c>
      <c r="BV62" s="441">
        <v>0</v>
      </c>
      <c r="BW62" s="441">
        <v>96.265143496260521</v>
      </c>
      <c r="BX62" s="441">
        <v>0</v>
      </c>
      <c r="BY62" s="442">
        <v>0</v>
      </c>
      <c r="BZ62" s="442">
        <v>0</v>
      </c>
      <c r="CA62" s="442">
        <v>50.500493803109777</v>
      </c>
      <c r="CB62" s="442">
        <v>5.2720496540461887</v>
      </c>
      <c r="CC62" s="442">
        <v>2.5907968997218016</v>
      </c>
      <c r="CD62" s="442">
        <v>0</v>
      </c>
      <c r="CE62" s="442">
        <v>0</v>
      </c>
      <c r="CF62" s="442">
        <v>0</v>
      </c>
      <c r="CG62" s="442">
        <v>0</v>
      </c>
      <c r="CH62" s="1875"/>
      <c r="CI62" s="1875"/>
      <c r="CJ62" s="1875"/>
      <c r="CK62" s="1875"/>
      <c r="CL62" s="1875"/>
      <c r="CM62" s="1875"/>
      <c r="CN62" s="1875"/>
      <c r="CO62" s="1875"/>
      <c r="CP62" s="1875"/>
      <c r="CQ62" s="1875"/>
      <c r="CR62" s="1875"/>
      <c r="CS62" s="1875"/>
      <c r="CT62" s="1875"/>
      <c r="CU62" s="1875"/>
      <c r="CV62" s="1875"/>
      <c r="CW62" s="1875"/>
      <c r="CX62" s="1875"/>
      <c r="CY62" s="1875"/>
      <c r="CZ62" s="1875"/>
    </row>
    <row r="63" spans="1:104" s="130" customFormat="1" ht="15" customHeight="1" x14ac:dyDescent="0.2">
      <c r="A63" s="2559"/>
      <c r="B63" s="294" t="s">
        <v>321</v>
      </c>
      <c r="C63" s="357">
        <v>0.47016644100944299</v>
      </c>
      <c r="D63" s="358">
        <v>0.3300610189782367</v>
      </c>
      <c r="E63" s="358">
        <v>0.49043486194004393</v>
      </c>
      <c r="F63" s="358">
        <v>0.3078241235754785</v>
      </c>
      <c r="G63" s="359">
        <v>0.62604355468224682</v>
      </c>
      <c r="H63" s="360">
        <v>0.26215100167410782</v>
      </c>
      <c r="I63" s="358">
        <v>0.39780433830993783</v>
      </c>
      <c r="J63" s="358">
        <v>0.22417855676292006</v>
      </c>
      <c r="K63" s="358">
        <v>0.4118763524579499</v>
      </c>
      <c r="L63" s="361">
        <v>0.56522059184497841</v>
      </c>
      <c r="M63" s="362">
        <v>2.171519292189338</v>
      </c>
      <c r="N63" s="358">
        <v>1.4411392416802349</v>
      </c>
      <c r="O63" s="358">
        <v>0.46167184675743123</v>
      </c>
      <c r="P63" s="358">
        <v>0</v>
      </c>
      <c r="Q63" s="359">
        <v>1.2913188978580934</v>
      </c>
      <c r="R63" s="362">
        <v>0</v>
      </c>
      <c r="S63" s="358">
        <v>0.35877395922421101</v>
      </c>
      <c r="T63" s="358">
        <v>0.17069949193100853</v>
      </c>
      <c r="U63" s="358">
        <v>0.74761215827049698</v>
      </c>
      <c r="V63" s="358">
        <v>0.28578952004038544</v>
      </c>
      <c r="W63" s="358">
        <v>0.3325043714829154</v>
      </c>
      <c r="X63" s="358">
        <v>0.9202514045452056</v>
      </c>
      <c r="Y63" s="363">
        <v>0.13037041239625735</v>
      </c>
      <c r="Z63" s="363">
        <v>0.87525251775596147</v>
      </c>
      <c r="AA63" s="363">
        <v>0.42971913947942958</v>
      </c>
      <c r="AB63" s="363">
        <v>0</v>
      </c>
      <c r="AC63" s="363">
        <v>0</v>
      </c>
      <c r="AD63" s="363">
        <v>0.21727378012919105</v>
      </c>
      <c r="AE63" s="363">
        <v>0.30354165999135374</v>
      </c>
      <c r="AF63" s="363">
        <v>1.8859649311422668</v>
      </c>
      <c r="AG63" s="363">
        <v>0.37602810906326484</v>
      </c>
      <c r="AH63" s="2080"/>
      <c r="AI63" s="2080"/>
      <c r="AJ63" s="2080"/>
      <c r="AK63" s="2080"/>
      <c r="AL63" s="2080"/>
      <c r="AM63" s="2080"/>
      <c r="AN63" s="2080"/>
      <c r="AO63" s="2080"/>
      <c r="AP63" s="2080"/>
      <c r="AQ63" s="2080"/>
      <c r="AR63" s="2080"/>
      <c r="AS63" s="2080"/>
      <c r="AT63" s="2080"/>
      <c r="AU63" s="2080"/>
      <c r="AV63" s="2080"/>
      <c r="AW63" s="2080"/>
      <c r="AX63" s="2080"/>
      <c r="AY63" s="2080"/>
      <c r="AZ63" s="239"/>
      <c r="BA63" s="2628"/>
      <c r="BB63" s="168" t="s">
        <v>321</v>
      </c>
      <c r="BC63" s="491">
        <v>44.411304604265403</v>
      </c>
      <c r="BD63" s="441">
        <v>31.099579134160262</v>
      </c>
      <c r="BE63" s="441">
        <v>46.144517098852283</v>
      </c>
      <c r="BF63" s="441">
        <v>29.015317344718454</v>
      </c>
      <c r="BG63" s="492">
        <v>59.123055305782977</v>
      </c>
      <c r="BH63" s="499">
        <v>19.093108778791439</v>
      </c>
      <c r="BI63" s="441">
        <v>28.943848862755736</v>
      </c>
      <c r="BJ63" s="441">
        <v>16.274173498518842</v>
      </c>
      <c r="BK63" s="441">
        <v>30.000080611791752</v>
      </c>
      <c r="BL63" s="492">
        <v>41.18660413570263</v>
      </c>
      <c r="BM63" s="499">
        <v>30.052235356220642</v>
      </c>
      <c r="BN63" s="441">
        <v>19.903649316994571</v>
      </c>
      <c r="BO63" s="441">
        <v>6.4036217569234157</v>
      </c>
      <c r="BP63" s="441">
        <v>0</v>
      </c>
      <c r="BQ63" s="492">
        <v>17.936451170080353</v>
      </c>
      <c r="BR63" s="499">
        <v>0</v>
      </c>
      <c r="BS63" s="441">
        <v>7.3245779128302289</v>
      </c>
      <c r="BT63" s="441">
        <v>4.7547488893657652</v>
      </c>
      <c r="BU63" s="441">
        <v>48.206238423563505</v>
      </c>
      <c r="BV63" s="441">
        <v>19.925342484536159</v>
      </c>
      <c r="BW63" s="441">
        <v>10.336446880929207</v>
      </c>
      <c r="BX63" s="441">
        <v>37.263577568935489</v>
      </c>
      <c r="BY63" s="442">
        <v>4.7377347299321091</v>
      </c>
      <c r="BZ63" s="442">
        <v>32.852187764589907</v>
      </c>
      <c r="CA63" s="442">
        <v>17.356650262880116</v>
      </c>
      <c r="CB63" s="442">
        <v>0</v>
      </c>
      <c r="CC63" s="442">
        <v>0</v>
      </c>
      <c r="CD63" s="442">
        <v>7.1754715221537735</v>
      </c>
      <c r="CE63" s="442">
        <v>2.1516413504075698</v>
      </c>
      <c r="CF63" s="442">
        <v>10.690006730363091</v>
      </c>
      <c r="CG63" s="442">
        <v>7.0191489672924501</v>
      </c>
      <c r="CH63" s="1875"/>
      <c r="CI63" s="1875"/>
      <c r="CJ63" s="1875"/>
      <c r="CK63" s="1875"/>
      <c r="CL63" s="1875"/>
      <c r="CM63" s="1875"/>
      <c r="CN63" s="1875"/>
      <c r="CO63" s="1875"/>
      <c r="CP63" s="1875"/>
      <c r="CQ63" s="1875"/>
      <c r="CR63" s="1875"/>
      <c r="CS63" s="1875"/>
      <c r="CT63" s="1875"/>
      <c r="CU63" s="1875"/>
      <c r="CV63" s="1875"/>
      <c r="CW63" s="1875"/>
      <c r="CX63" s="1875"/>
      <c r="CY63" s="1875"/>
      <c r="CZ63" s="1875"/>
    </row>
    <row r="64" spans="1:104" s="130" customFormat="1" ht="15" customHeight="1" x14ac:dyDescent="0.2">
      <c r="A64" s="2559"/>
      <c r="B64" s="294" t="s">
        <v>322</v>
      </c>
      <c r="C64" s="357">
        <v>0</v>
      </c>
      <c r="D64" s="358">
        <v>0</v>
      </c>
      <c r="E64" s="358">
        <v>0</v>
      </c>
      <c r="F64" s="358">
        <v>0</v>
      </c>
      <c r="G64" s="359">
        <v>0.11735144944373885</v>
      </c>
      <c r="H64" s="360">
        <v>0</v>
      </c>
      <c r="I64" s="358">
        <v>0</v>
      </c>
      <c r="J64" s="358">
        <v>0</v>
      </c>
      <c r="K64" s="358">
        <v>0</v>
      </c>
      <c r="L64" s="361">
        <v>0.1520907383726971</v>
      </c>
      <c r="M64" s="362">
        <v>0</v>
      </c>
      <c r="N64" s="358">
        <v>0</v>
      </c>
      <c r="O64" s="358">
        <v>0</v>
      </c>
      <c r="P64" s="358">
        <v>0</v>
      </c>
      <c r="Q64" s="359">
        <v>0</v>
      </c>
      <c r="R64" s="362">
        <v>0</v>
      </c>
      <c r="S64" s="358">
        <v>0</v>
      </c>
      <c r="T64" s="358">
        <v>0</v>
      </c>
      <c r="U64" s="358">
        <v>0.17187546636775974</v>
      </c>
      <c r="V64" s="358">
        <v>0</v>
      </c>
      <c r="W64" s="358">
        <v>0</v>
      </c>
      <c r="X64" s="358">
        <v>0</v>
      </c>
      <c r="Y64" s="363">
        <v>0</v>
      </c>
      <c r="Z64" s="363">
        <v>0</v>
      </c>
      <c r="AA64" s="363">
        <v>0</v>
      </c>
      <c r="AB64" s="363">
        <v>0</v>
      </c>
      <c r="AC64" s="363">
        <v>0</v>
      </c>
      <c r="AD64" s="363">
        <v>0</v>
      </c>
      <c r="AE64" s="363">
        <v>0</v>
      </c>
      <c r="AF64" s="363">
        <v>0</v>
      </c>
      <c r="AG64" s="363">
        <v>0</v>
      </c>
      <c r="AH64" s="2080"/>
      <c r="AI64" s="2080"/>
      <c r="AJ64" s="2080"/>
      <c r="AK64" s="2080"/>
      <c r="AL64" s="2080"/>
      <c r="AM64" s="2080"/>
      <c r="AN64" s="2080"/>
      <c r="AO64" s="2080"/>
      <c r="AP64" s="2080"/>
      <c r="AQ64" s="2080"/>
      <c r="AR64" s="2080"/>
      <c r="AS64" s="2080"/>
      <c r="AT64" s="2080"/>
      <c r="AU64" s="2080"/>
      <c r="AV64" s="2080"/>
      <c r="AW64" s="2080"/>
      <c r="AX64" s="2080"/>
      <c r="AY64" s="2080"/>
      <c r="AZ64" s="239"/>
      <c r="BA64" s="2628"/>
      <c r="BB64" s="168" t="s">
        <v>322</v>
      </c>
      <c r="BC64" s="491">
        <v>0</v>
      </c>
      <c r="BD64" s="441">
        <v>0</v>
      </c>
      <c r="BE64" s="441">
        <v>0</v>
      </c>
      <c r="BF64" s="441">
        <v>0</v>
      </c>
      <c r="BG64" s="492">
        <v>11.082577535995064</v>
      </c>
      <c r="BH64" s="499">
        <v>0</v>
      </c>
      <c r="BI64" s="441">
        <v>0</v>
      </c>
      <c r="BJ64" s="441">
        <v>0</v>
      </c>
      <c r="BK64" s="441">
        <v>0</v>
      </c>
      <c r="BL64" s="492">
        <v>11.082577535995064</v>
      </c>
      <c r="BM64" s="499">
        <v>0</v>
      </c>
      <c r="BN64" s="441">
        <v>0</v>
      </c>
      <c r="BO64" s="441">
        <v>0</v>
      </c>
      <c r="BP64" s="441">
        <v>0</v>
      </c>
      <c r="BQ64" s="492">
        <v>0</v>
      </c>
      <c r="BR64" s="499">
        <v>0</v>
      </c>
      <c r="BS64" s="441">
        <v>0</v>
      </c>
      <c r="BT64" s="441">
        <v>0</v>
      </c>
      <c r="BU64" s="441">
        <v>11.082577535995064</v>
      </c>
      <c r="BV64" s="441">
        <v>0</v>
      </c>
      <c r="BW64" s="441">
        <v>0</v>
      </c>
      <c r="BX64" s="441">
        <v>0</v>
      </c>
      <c r="BY64" s="442">
        <v>0</v>
      </c>
      <c r="BZ64" s="442">
        <v>0</v>
      </c>
      <c r="CA64" s="442">
        <v>0</v>
      </c>
      <c r="CB64" s="442">
        <v>0</v>
      </c>
      <c r="CC64" s="442">
        <v>0</v>
      </c>
      <c r="CD64" s="442">
        <v>0</v>
      </c>
      <c r="CE64" s="442">
        <v>0</v>
      </c>
      <c r="CF64" s="442">
        <v>0</v>
      </c>
      <c r="CG64" s="442">
        <v>0</v>
      </c>
      <c r="CH64" s="1875"/>
      <c r="CI64" s="1875"/>
      <c r="CJ64" s="1875"/>
      <c r="CK64" s="1875"/>
      <c r="CL64" s="1875"/>
      <c r="CM64" s="1875"/>
      <c r="CN64" s="1875"/>
      <c r="CO64" s="1875"/>
      <c r="CP64" s="1875"/>
      <c r="CQ64" s="1875"/>
      <c r="CR64" s="1875"/>
      <c r="CS64" s="1875"/>
      <c r="CT64" s="1875"/>
      <c r="CU64" s="1875"/>
      <c r="CV64" s="1875"/>
      <c r="CW64" s="1875"/>
      <c r="CX64" s="1875"/>
      <c r="CY64" s="1875"/>
      <c r="CZ64" s="1875"/>
    </row>
    <row r="65" spans="1:104" s="130" customFormat="1" ht="15" customHeight="1" x14ac:dyDescent="0.2">
      <c r="A65" s="2559"/>
      <c r="B65" s="294" t="s">
        <v>323</v>
      </c>
      <c r="C65" s="357">
        <v>3.9238943001324716E-2</v>
      </c>
      <c r="D65" s="358">
        <v>2.3465251046719808E-2</v>
      </c>
      <c r="E65" s="358">
        <v>0.46432042498693793</v>
      </c>
      <c r="F65" s="358">
        <v>0.23997374761133175</v>
      </c>
      <c r="G65" s="359">
        <v>0.26585782613346959</v>
      </c>
      <c r="H65" s="360">
        <v>0</v>
      </c>
      <c r="I65" s="358">
        <v>0</v>
      </c>
      <c r="J65" s="358">
        <v>0.14981765779859441</v>
      </c>
      <c r="K65" s="358">
        <v>6.5581057392247996E-2</v>
      </c>
      <c r="L65" s="361">
        <v>0.13216353036755057</v>
      </c>
      <c r="M65" s="362">
        <v>1.1940850428848764</v>
      </c>
      <c r="N65" s="358">
        <v>1.607672589625335</v>
      </c>
      <c r="O65" s="358">
        <v>0.20857507324999841</v>
      </c>
      <c r="P65" s="358">
        <v>1.0400895918657216</v>
      </c>
      <c r="Q65" s="359">
        <v>1.1142445226979316</v>
      </c>
      <c r="R65" s="362">
        <v>0.17431852084015953</v>
      </c>
      <c r="S65" s="358">
        <v>0.12352177497372013</v>
      </c>
      <c r="T65" s="358">
        <v>0</v>
      </c>
      <c r="U65" s="358">
        <v>0</v>
      </c>
      <c r="V65" s="358">
        <v>0</v>
      </c>
      <c r="W65" s="358">
        <v>2.4797509177518875</v>
      </c>
      <c r="X65" s="358">
        <v>9.3891970231157404E-2</v>
      </c>
      <c r="Y65" s="363">
        <v>0</v>
      </c>
      <c r="Z65" s="363">
        <v>0.12726326198298607</v>
      </c>
      <c r="AA65" s="363">
        <v>0</v>
      </c>
      <c r="AB65" s="363">
        <v>0.28908261702644644</v>
      </c>
      <c r="AC65" s="363">
        <v>0</v>
      </c>
      <c r="AD65" s="363">
        <v>0.15213351280687359</v>
      </c>
      <c r="AE65" s="363">
        <v>0</v>
      </c>
      <c r="AF65" s="363">
        <v>0</v>
      </c>
      <c r="AG65" s="363">
        <v>0</v>
      </c>
      <c r="AH65" s="2080"/>
      <c r="AI65" s="2080"/>
      <c r="AJ65" s="2080"/>
      <c r="AK65" s="2080"/>
      <c r="AL65" s="2080"/>
      <c r="AM65" s="2080"/>
      <c r="AN65" s="2080"/>
      <c r="AO65" s="2080"/>
      <c r="AP65" s="2080"/>
      <c r="AQ65" s="2080"/>
      <c r="AR65" s="2080"/>
      <c r="AS65" s="2080"/>
      <c r="AT65" s="2080"/>
      <c r="AU65" s="2080"/>
      <c r="AV65" s="2080"/>
      <c r="AW65" s="2080"/>
      <c r="AX65" s="2080"/>
      <c r="AY65" s="2080"/>
      <c r="AZ65" s="239"/>
      <c r="BA65" s="2628"/>
      <c r="BB65" s="168" t="s">
        <v>323</v>
      </c>
      <c r="BC65" s="491">
        <v>3.706459028083291</v>
      </c>
      <c r="BD65" s="441">
        <v>2.2109833935843177</v>
      </c>
      <c r="BE65" s="441">
        <v>43.6874362996965</v>
      </c>
      <c r="BF65" s="441">
        <v>22.619781583287303</v>
      </c>
      <c r="BG65" s="492">
        <v>25.107401618314423</v>
      </c>
      <c r="BH65" s="499">
        <v>0</v>
      </c>
      <c r="BI65" s="441">
        <v>0</v>
      </c>
      <c r="BJ65" s="441">
        <v>10.875966869277883</v>
      </c>
      <c r="BK65" s="441">
        <v>4.7767661256416627</v>
      </c>
      <c r="BL65" s="492">
        <v>9.630517863224199</v>
      </c>
      <c r="BM65" s="499">
        <v>16.525261770960249</v>
      </c>
      <c r="BN65" s="441">
        <v>22.203650081125986</v>
      </c>
      <c r="BO65" s="441">
        <v>2.8930416407161745</v>
      </c>
      <c r="BP65" s="441">
        <v>14.290003700477492</v>
      </c>
      <c r="BQ65" s="492">
        <v>15.476883755090224</v>
      </c>
      <c r="BR65" s="499">
        <v>0.81341738736711633</v>
      </c>
      <c r="BS65" s="441">
        <v>2.5217684881100526</v>
      </c>
      <c r="BT65" s="441">
        <v>0</v>
      </c>
      <c r="BU65" s="441">
        <v>0</v>
      </c>
      <c r="BV65" s="441">
        <v>0</v>
      </c>
      <c r="BW65" s="441">
        <v>77.087147831964188</v>
      </c>
      <c r="BX65" s="441">
        <v>3.8019509652778223</v>
      </c>
      <c r="BY65" s="442">
        <v>0</v>
      </c>
      <c r="BZ65" s="442">
        <v>4.7767661256416627</v>
      </c>
      <c r="CA65" s="442">
        <v>0</v>
      </c>
      <c r="CB65" s="442">
        <v>3.3067984098363241</v>
      </c>
      <c r="CC65" s="442">
        <v>0</v>
      </c>
      <c r="CD65" s="442">
        <v>5.0242127147686872</v>
      </c>
      <c r="CE65" s="442">
        <v>0</v>
      </c>
      <c r="CF65" s="442">
        <v>0</v>
      </c>
      <c r="CG65" s="442">
        <v>0</v>
      </c>
      <c r="CH65" s="1875"/>
      <c r="CI65" s="1875"/>
      <c r="CJ65" s="1875"/>
      <c r="CK65" s="1875"/>
      <c r="CL65" s="1875"/>
      <c r="CM65" s="1875"/>
      <c r="CN65" s="1875"/>
      <c r="CO65" s="1875"/>
      <c r="CP65" s="1875"/>
      <c r="CQ65" s="1875"/>
      <c r="CR65" s="1875"/>
      <c r="CS65" s="1875"/>
      <c r="CT65" s="1875"/>
      <c r="CU65" s="1875"/>
      <c r="CV65" s="1875"/>
      <c r="CW65" s="1875"/>
      <c r="CX65" s="1875"/>
      <c r="CY65" s="1875"/>
      <c r="CZ65" s="1875"/>
    </row>
    <row r="66" spans="1:104" s="130" customFormat="1" ht="15" customHeight="1" x14ac:dyDescent="0.2">
      <c r="A66" s="2559"/>
      <c r="B66" s="294" t="s">
        <v>324</v>
      </c>
      <c r="C66" s="357">
        <v>0</v>
      </c>
      <c r="D66" s="358">
        <v>0</v>
      </c>
      <c r="E66" s="358">
        <v>0</v>
      </c>
      <c r="F66" s="358">
        <v>5.8640925522559867E-2</v>
      </c>
      <c r="G66" s="359">
        <v>0.12664607221202337</v>
      </c>
      <c r="H66" s="360">
        <v>0</v>
      </c>
      <c r="I66" s="358">
        <v>0</v>
      </c>
      <c r="J66" s="358">
        <v>0</v>
      </c>
      <c r="K66" s="358">
        <v>0</v>
      </c>
      <c r="L66" s="361">
        <v>7.3110143015556586E-2</v>
      </c>
      <c r="M66" s="362">
        <v>0</v>
      </c>
      <c r="N66" s="358">
        <v>0</v>
      </c>
      <c r="O66" s="358">
        <v>0</v>
      </c>
      <c r="P66" s="358">
        <v>0.40231284463875971</v>
      </c>
      <c r="Q66" s="359">
        <v>0.47753336687054215</v>
      </c>
      <c r="R66" s="362">
        <v>0</v>
      </c>
      <c r="S66" s="358">
        <v>0</v>
      </c>
      <c r="T66" s="358">
        <v>0</v>
      </c>
      <c r="U66" s="358">
        <v>0</v>
      </c>
      <c r="V66" s="358">
        <v>0</v>
      </c>
      <c r="W66" s="358">
        <v>0.39117784734095767</v>
      </c>
      <c r="X66" s="358">
        <v>0</v>
      </c>
      <c r="Y66" s="363">
        <v>0</v>
      </c>
      <c r="Z66" s="363">
        <v>0</v>
      </c>
      <c r="AA66" s="363">
        <v>0</v>
      </c>
      <c r="AB66" s="363">
        <v>0</v>
      </c>
      <c r="AC66" s="363">
        <v>0</v>
      </c>
      <c r="AD66" s="363">
        <v>0.16131417026845571</v>
      </c>
      <c r="AE66" s="363">
        <v>0</v>
      </c>
      <c r="AF66" s="363">
        <v>0</v>
      </c>
      <c r="AG66" s="363">
        <v>0</v>
      </c>
      <c r="AH66" s="2080"/>
      <c r="AI66" s="2080"/>
      <c r="AJ66" s="2080"/>
      <c r="AK66" s="2080"/>
      <c r="AL66" s="2080"/>
      <c r="AM66" s="2080"/>
      <c r="AN66" s="2080"/>
      <c r="AO66" s="2080"/>
      <c r="AP66" s="2080"/>
      <c r="AQ66" s="2080"/>
      <c r="AR66" s="2080"/>
      <c r="AS66" s="2080"/>
      <c r="AT66" s="2080"/>
      <c r="AU66" s="2080"/>
      <c r="AV66" s="2080"/>
      <c r="AW66" s="2080"/>
      <c r="AX66" s="2080"/>
      <c r="AY66" s="2080"/>
      <c r="AZ66" s="239"/>
      <c r="BA66" s="2628"/>
      <c r="BB66" s="168" t="s">
        <v>324</v>
      </c>
      <c r="BC66" s="491">
        <v>0</v>
      </c>
      <c r="BD66" s="441">
        <v>0</v>
      </c>
      <c r="BE66" s="441">
        <v>0</v>
      </c>
      <c r="BF66" s="441">
        <v>5.5274584839607943</v>
      </c>
      <c r="BG66" s="492">
        <v>11.960354316645081</v>
      </c>
      <c r="BH66" s="499">
        <v>0</v>
      </c>
      <c r="BI66" s="441">
        <v>0</v>
      </c>
      <c r="BJ66" s="441">
        <v>0</v>
      </c>
      <c r="BK66" s="441">
        <v>0</v>
      </c>
      <c r="BL66" s="492">
        <v>5.3274041358921265</v>
      </c>
      <c r="BM66" s="499">
        <v>0</v>
      </c>
      <c r="BN66" s="441">
        <v>0</v>
      </c>
      <c r="BO66" s="441">
        <v>0</v>
      </c>
      <c r="BP66" s="441">
        <v>5.5274584839607943</v>
      </c>
      <c r="BQ66" s="492">
        <v>6.6329501807529532</v>
      </c>
      <c r="BR66" s="499">
        <v>0</v>
      </c>
      <c r="BS66" s="441">
        <v>0</v>
      </c>
      <c r="BT66" s="441">
        <v>0</v>
      </c>
      <c r="BU66" s="441">
        <v>0</v>
      </c>
      <c r="BV66" s="441">
        <v>0</v>
      </c>
      <c r="BW66" s="441">
        <v>12.160408664713747</v>
      </c>
      <c r="BX66" s="441">
        <v>0</v>
      </c>
      <c r="BY66" s="442">
        <v>0</v>
      </c>
      <c r="BZ66" s="442">
        <v>0</v>
      </c>
      <c r="CA66" s="442">
        <v>0</v>
      </c>
      <c r="CB66" s="442">
        <v>0</v>
      </c>
      <c r="CC66" s="442">
        <v>0</v>
      </c>
      <c r="CD66" s="442">
        <v>5.3274041358921265</v>
      </c>
      <c r="CE66" s="442">
        <v>0</v>
      </c>
      <c r="CF66" s="442">
        <v>0</v>
      </c>
      <c r="CG66" s="442">
        <v>0</v>
      </c>
      <c r="CH66" s="1875"/>
      <c r="CI66" s="1875"/>
      <c r="CJ66" s="1875"/>
      <c r="CK66" s="1875"/>
      <c r="CL66" s="1875"/>
      <c r="CM66" s="1875"/>
      <c r="CN66" s="1875"/>
      <c r="CO66" s="1875"/>
      <c r="CP66" s="1875"/>
      <c r="CQ66" s="1875"/>
      <c r="CR66" s="1875"/>
      <c r="CS66" s="1875"/>
      <c r="CT66" s="1875"/>
      <c r="CU66" s="1875"/>
      <c r="CV66" s="1875"/>
      <c r="CW66" s="1875"/>
      <c r="CX66" s="1875"/>
      <c r="CY66" s="1875"/>
      <c r="CZ66" s="1875"/>
    </row>
    <row r="67" spans="1:104" s="130" customFormat="1" ht="15" customHeight="1" x14ac:dyDescent="0.2">
      <c r="A67" s="2559"/>
      <c r="B67" s="294" t="s">
        <v>325</v>
      </c>
      <c r="C67" s="357">
        <v>0.62280250006470206</v>
      </c>
      <c r="D67" s="358">
        <v>1.2701745221845484</v>
      </c>
      <c r="E67" s="358">
        <v>1.333109058021219</v>
      </c>
      <c r="F67" s="358">
        <v>1.3422647357953212</v>
      </c>
      <c r="G67" s="359">
        <v>1.0919612966287051</v>
      </c>
      <c r="H67" s="360">
        <v>0.73696456050831938</v>
      </c>
      <c r="I67" s="358">
        <v>1.1817336771172526</v>
      </c>
      <c r="J67" s="358">
        <v>1.0315426550097266</v>
      </c>
      <c r="K67" s="358">
        <v>0.6637916161418016</v>
      </c>
      <c r="L67" s="361">
        <v>0.95860219164664406</v>
      </c>
      <c r="M67" s="362">
        <v>3.6281283657537728</v>
      </c>
      <c r="N67" s="358">
        <v>2.4700097768489733</v>
      </c>
      <c r="O67" s="358">
        <v>4.3452455144239543</v>
      </c>
      <c r="P67" s="358">
        <v>2.0067302383138057</v>
      </c>
      <c r="Q67" s="359">
        <v>2.0646500513390675</v>
      </c>
      <c r="R67" s="362">
        <v>0</v>
      </c>
      <c r="S67" s="358">
        <v>0.15479106583906477</v>
      </c>
      <c r="T67" s="358">
        <v>0</v>
      </c>
      <c r="U67" s="358">
        <v>0</v>
      </c>
      <c r="V67" s="358">
        <v>3.3052548710382093</v>
      </c>
      <c r="W67" s="358">
        <v>3.6763643839406992</v>
      </c>
      <c r="X67" s="358">
        <v>0.22598420443520778</v>
      </c>
      <c r="Y67" s="363">
        <v>0.28129383436899347</v>
      </c>
      <c r="Z67" s="363">
        <v>1.813950639071757</v>
      </c>
      <c r="AA67" s="363">
        <v>0.75822471933597302</v>
      </c>
      <c r="AB67" s="363">
        <v>3.137315132271322</v>
      </c>
      <c r="AC67" s="363">
        <v>0</v>
      </c>
      <c r="AD67" s="363">
        <v>0.34531868255821202</v>
      </c>
      <c r="AE67" s="363">
        <v>0.1856869668123407</v>
      </c>
      <c r="AF67" s="363">
        <v>2.1811176653983888</v>
      </c>
      <c r="AG67" s="363">
        <v>0.35577248028714481</v>
      </c>
      <c r="AH67" s="2080"/>
      <c r="AI67" s="2080"/>
      <c r="AJ67" s="2080"/>
      <c r="AK67" s="2080"/>
      <c r="AL67" s="2080"/>
      <c r="AM67" s="2080"/>
      <c r="AN67" s="2080"/>
      <c r="AO67" s="2080"/>
      <c r="AP67" s="2080"/>
      <c r="AQ67" s="2080"/>
      <c r="AR67" s="2080"/>
      <c r="AS67" s="2080"/>
      <c r="AT67" s="2080"/>
      <c r="AU67" s="2080"/>
      <c r="AV67" s="2080"/>
      <c r="AW67" s="2080"/>
      <c r="AX67" s="2080"/>
      <c r="AY67" s="2080"/>
      <c r="AZ67" s="239"/>
      <c r="BA67" s="2628"/>
      <c r="BB67" s="168" t="s">
        <v>325</v>
      </c>
      <c r="BC67" s="491">
        <v>58.829106303901391</v>
      </c>
      <c r="BD67" s="441">
        <v>119.68057660719155</v>
      </c>
      <c r="BE67" s="441">
        <v>125.43087471219646</v>
      </c>
      <c r="BF67" s="441">
        <v>126.52106929552032</v>
      </c>
      <c r="BG67" s="492">
        <v>103.12395623196117</v>
      </c>
      <c r="BH67" s="499">
        <v>53.674959965981053</v>
      </c>
      <c r="BI67" s="441">
        <v>85.981769559942165</v>
      </c>
      <c r="BJ67" s="441">
        <v>74.884522325231472</v>
      </c>
      <c r="BK67" s="441">
        <v>48.348981131949436</v>
      </c>
      <c r="BL67" s="492">
        <v>69.851611141930562</v>
      </c>
      <c r="BM67" s="499">
        <v>50.210637290854784</v>
      </c>
      <c r="BN67" s="441">
        <v>34.113434001444155</v>
      </c>
      <c r="BO67" s="441">
        <v>60.270750557503497</v>
      </c>
      <c r="BP67" s="441">
        <v>27.570877312525344</v>
      </c>
      <c r="BQ67" s="492">
        <v>28.678039863408458</v>
      </c>
      <c r="BR67" s="499">
        <v>0</v>
      </c>
      <c r="BS67" s="441">
        <v>3.160149149062748</v>
      </c>
      <c r="BT67" s="441">
        <v>0</v>
      </c>
      <c r="BU67" s="441">
        <v>0</v>
      </c>
      <c r="BV67" s="441">
        <v>230.44349315122247</v>
      </c>
      <c r="BW67" s="441">
        <v>114.28585134104199</v>
      </c>
      <c r="BX67" s="441">
        <v>9.1507384718279727</v>
      </c>
      <c r="BY67" s="442">
        <v>10.222377485123376</v>
      </c>
      <c r="BZ67" s="442">
        <v>68.085776140662034</v>
      </c>
      <c r="CA67" s="442">
        <v>30.625215553878984</v>
      </c>
      <c r="CB67" s="442">
        <v>35.887556288454199</v>
      </c>
      <c r="CC67" s="442">
        <v>0</v>
      </c>
      <c r="CD67" s="442">
        <v>11.404157332241351</v>
      </c>
      <c r="CE67" s="442">
        <v>1.3162336795435949</v>
      </c>
      <c r="CF67" s="442">
        <v>12.362988376830941</v>
      </c>
      <c r="CG67" s="442">
        <v>6.6410461808812311</v>
      </c>
      <c r="CH67" s="1875"/>
      <c r="CI67" s="1875"/>
      <c r="CJ67" s="1875"/>
      <c r="CK67" s="1875"/>
      <c r="CL67" s="1875"/>
      <c r="CM67" s="1875"/>
      <c r="CN67" s="1875"/>
      <c r="CO67" s="1875"/>
      <c r="CP67" s="1875"/>
      <c r="CQ67" s="1875"/>
      <c r="CR67" s="1875"/>
      <c r="CS67" s="1875"/>
      <c r="CT67" s="1875"/>
      <c r="CU67" s="1875"/>
      <c r="CV67" s="1875"/>
      <c r="CW67" s="1875"/>
      <c r="CX67" s="1875"/>
      <c r="CY67" s="1875"/>
      <c r="CZ67" s="1875"/>
    </row>
    <row r="68" spans="1:104" s="130" customFormat="1" ht="15" customHeight="1" x14ac:dyDescent="0.2">
      <c r="A68" s="2559"/>
      <c r="B68" s="294" t="s">
        <v>326</v>
      </c>
      <c r="C68" s="357">
        <v>57.598602145028636</v>
      </c>
      <c r="D68" s="358">
        <v>52.080312099641766</v>
      </c>
      <c r="E68" s="358">
        <v>26.197641624541905</v>
      </c>
      <c r="F68" s="358">
        <v>11.251791767270657</v>
      </c>
      <c r="G68" s="359">
        <v>6.3287125836254283</v>
      </c>
      <c r="H68" s="360">
        <v>60.800718806207655</v>
      </c>
      <c r="I68" s="358">
        <v>57.079117805812118</v>
      </c>
      <c r="J68" s="358">
        <v>34.851965976603047</v>
      </c>
      <c r="K68" s="358">
        <v>14.984021719466714</v>
      </c>
      <c r="L68" s="361">
        <v>7.4074749138072677</v>
      </c>
      <c r="M68" s="362">
        <v>6.4094510964735143</v>
      </c>
      <c r="N68" s="358">
        <v>3.1713660119244342</v>
      </c>
      <c r="O68" s="358">
        <v>1.0920043358013438</v>
      </c>
      <c r="P68" s="358">
        <v>2.1129754059591352</v>
      </c>
      <c r="Q68" s="359">
        <v>1.1743865667626419</v>
      </c>
      <c r="R68" s="362">
        <v>8.4230734887819896</v>
      </c>
      <c r="S68" s="358">
        <v>0</v>
      </c>
      <c r="T68" s="358">
        <v>73.19413457457577</v>
      </c>
      <c r="U68" s="358">
        <v>81.290323262803284</v>
      </c>
      <c r="V68" s="358">
        <v>12.754218309773538</v>
      </c>
      <c r="W68" s="358">
        <v>3.9451261859251985</v>
      </c>
      <c r="X68" s="358">
        <v>0.13955803859687241</v>
      </c>
      <c r="Y68" s="363">
        <v>42.595511608349497</v>
      </c>
      <c r="Z68" s="363">
        <v>1.0642053508422891</v>
      </c>
      <c r="AA68" s="363">
        <v>71.247963199945062</v>
      </c>
      <c r="AB68" s="363">
        <v>0</v>
      </c>
      <c r="AC68" s="363">
        <v>73.30173319756004</v>
      </c>
      <c r="AD68" s="363">
        <v>0.34891418736705415</v>
      </c>
      <c r="AE68" s="363">
        <v>0</v>
      </c>
      <c r="AF68" s="363">
        <v>0</v>
      </c>
      <c r="AG68" s="363">
        <v>0</v>
      </c>
      <c r="AH68" s="2080"/>
      <c r="AI68" s="2080"/>
      <c r="AJ68" s="2080"/>
      <c r="AK68" s="2080"/>
      <c r="AL68" s="2080"/>
      <c r="AM68" s="2080"/>
      <c r="AN68" s="2080"/>
      <c r="AO68" s="2080"/>
      <c r="AP68" s="2080"/>
      <c r="AQ68" s="2080"/>
      <c r="AR68" s="2080"/>
      <c r="AS68" s="2080"/>
      <c r="AT68" s="2080"/>
      <c r="AU68" s="2080"/>
      <c r="AV68" s="2080"/>
      <c r="AW68" s="2080"/>
      <c r="AX68" s="2080"/>
      <c r="AY68" s="2080"/>
      <c r="AZ68" s="239"/>
      <c r="BA68" s="2628"/>
      <c r="BB68" s="168" t="s">
        <v>326</v>
      </c>
      <c r="BC68" s="491">
        <v>5440.6883212478888</v>
      </c>
      <c r="BD68" s="441">
        <v>4907.2010759967088</v>
      </c>
      <c r="BE68" s="441">
        <v>2464.9094420230363</v>
      </c>
      <c r="BF68" s="441">
        <v>1060.5871464261543</v>
      </c>
      <c r="BG68" s="492">
        <v>597.67858210121688</v>
      </c>
      <c r="BH68" s="499">
        <v>4428.2674129880725</v>
      </c>
      <c r="BI68" s="441">
        <v>4153.0199645627745</v>
      </c>
      <c r="BJ68" s="441">
        <v>2530.0677694501437</v>
      </c>
      <c r="BK68" s="441">
        <v>1091.4000203950368</v>
      </c>
      <c r="BL68" s="492">
        <v>539.76932426376243</v>
      </c>
      <c r="BM68" s="499">
        <v>88.702105271747158</v>
      </c>
      <c r="BN68" s="441">
        <v>43.799901585904657</v>
      </c>
      <c r="BO68" s="441">
        <v>15.146651831828709</v>
      </c>
      <c r="BP68" s="441">
        <v>29.030601408106541</v>
      </c>
      <c r="BQ68" s="492">
        <v>16.312258222562814</v>
      </c>
      <c r="BR68" s="499">
        <v>39.304340111563306</v>
      </c>
      <c r="BS68" s="441">
        <v>0</v>
      </c>
      <c r="BT68" s="441">
        <v>2038.7859749296226</v>
      </c>
      <c r="BU68" s="441">
        <v>5241.6224928720367</v>
      </c>
      <c r="BV68" s="441">
        <v>889.22843604925674</v>
      </c>
      <c r="BW68" s="441">
        <v>122.64075530048761</v>
      </c>
      <c r="BX68" s="441">
        <v>5.6510990050519254</v>
      </c>
      <c r="BY68" s="442">
        <v>1547.9450511571529</v>
      </c>
      <c r="BZ68" s="442">
        <v>39.944442657062012</v>
      </c>
      <c r="CA68" s="442">
        <v>2877.7540155695019</v>
      </c>
      <c r="CB68" s="442">
        <v>0</v>
      </c>
      <c r="CC68" s="442">
        <v>1656.6650611830814</v>
      </c>
      <c r="CD68" s="442">
        <v>11.522898960192379</v>
      </c>
      <c r="CE68" s="442">
        <v>0</v>
      </c>
      <c r="CF68" s="442">
        <v>0</v>
      </c>
      <c r="CG68" s="442">
        <v>0</v>
      </c>
      <c r="CH68" s="1875"/>
      <c r="CI68" s="1875"/>
      <c r="CJ68" s="1875"/>
      <c r="CK68" s="1875"/>
      <c r="CL68" s="1875"/>
      <c r="CM68" s="1875"/>
      <c r="CN68" s="1875"/>
      <c r="CO68" s="1875"/>
      <c r="CP68" s="1875"/>
      <c r="CQ68" s="1875"/>
      <c r="CR68" s="1875"/>
      <c r="CS68" s="1875"/>
      <c r="CT68" s="1875"/>
      <c r="CU68" s="1875"/>
      <c r="CV68" s="1875"/>
      <c r="CW68" s="1875"/>
      <c r="CX68" s="1875"/>
      <c r="CY68" s="1875"/>
      <c r="CZ68" s="1875"/>
    </row>
    <row r="69" spans="1:104" s="130" customFormat="1" ht="15" customHeight="1" x14ac:dyDescent="0.2">
      <c r="A69" s="2559"/>
      <c r="B69" s="294" t="s">
        <v>327</v>
      </c>
      <c r="C69" s="357">
        <v>8.4997005762131614</v>
      </c>
      <c r="D69" s="358">
        <v>4.8190644281229824</v>
      </c>
      <c r="E69" s="358">
        <v>1.5322250752929172</v>
      </c>
      <c r="F69" s="358">
        <v>0.23734995731668093</v>
      </c>
      <c r="G69" s="359">
        <v>0</v>
      </c>
      <c r="H69" s="360">
        <v>9.0903456431979599</v>
      </c>
      <c r="I69" s="358">
        <v>5.410876858983042</v>
      </c>
      <c r="J69" s="358">
        <v>2.1730204834407703</v>
      </c>
      <c r="K69" s="358">
        <v>0.25895185409707006</v>
      </c>
      <c r="L69" s="361">
        <v>0</v>
      </c>
      <c r="M69" s="362">
        <v>0.72148636347380746</v>
      </c>
      <c r="N69" s="358">
        <v>0</v>
      </c>
      <c r="O69" s="358">
        <v>0</v>
      </c>
      <c r="P69" s="358">
        <v>0</v>
      </c>
      <c r="Q69" s="359">
        <v>0</v>
      </c>
      <c r="R69" s="362">
        <v>0.62747118042061001</v>
      </c>
      <c r="S69" s="358">
        <v>0</v>
      </c>
      <c r="T69" s="358">
        <v>4.3045296417514125</v>
      </c>
      <c r="U69" s="358">
        <v>1.679298397374722</v>
      </c>
      <c r="V69" s="358">
        <v>0.10121712168096983</v>
      </c>
      <c r="W69" s="358">
        <v>0</v>
      </c>
      <c r="X69" s="358">
        <v>0</v>
      </c>
      <c r="Y69" s="363">
        <v>25.555512799598155</v>
      </c>
      <c r="Z69" s="363">
        <v>0</v>
      </c>
      <c r="AA69" s="363">
        <v>2.5325252789416797</v>
      </c>
      <c r="AB69" s="363">
        <v>0</v>
      </c>
      <c r="AC69" s="363">
        <v>6.8281064659403716</v>
      </c>
      <c r="AD69" s="363">
        <v>0</v>
      </c>
      <c r="AE69" s="363">
        <v>0</v>
      </c>
      <c r="AF69" s="363">
        <v>0</v>
      </c>
      <c r="AG69" s="363">
        <v>0</v>
      </c>
      <c r="AH69" s="2080"/>
      <c r="AI69" s="2080"/>
      <c r="AJ69" s="2080"/>
      <c r="AK69" s="2080"/>
      <c r="AL69" s="2080"/>
      <c r="AM69" s="2080"/>
      <c r="AN69" s="2080"/>
      <c r="AO69" s="2080"/>
      <c r="AP69" s="2080"/>
      <c r="AQ69" s="2080"/>
      <c r="AR69" s="2080"/>
      <c r="AS69" s="2080"/>
      <c r="AT69" s="2080"/>
      <c r="AU69" s="2080"/>
      <c r="AV69" s="2080"/>
      <c r="AW69" s="2080"/>
      <c r="AX69" s="2080"/>
      <c r="AY69" s="2080"/>
      <c r="AZ69" s="239"/>
      <c r="BA69" s="2628"/>
      <c r="BB69" s="168" t="s">
        <v>327</v>
      </c>
      <c r="BC69" s="491">
        <v>802.87055478651507</v>
      </c>
      <c r="BD69" s="441">
        <v>454.07020798451066</v>
      </c>
      <c r="BE69" s="441">
        <v>144.16549815903554</v>
      </c>
      <c r="BF69" s="441">
        <v>22.372464683100894</v>
      </c>
      <c r="BG69" s="492">
        <v>0</v>
      </c>
      <c r="BH69" s="499">
        <v>662.07245859833006</v>
      </c>
      <c r="BI69" s="441">
        <v>393.6900303469497</v>
      </c>
      <c r="BJ69" s="441">
        <v>157.74975481151699</v>
      </c>
      <c r="BK69" s="441">
        <v>18.861428802903085</v>
      </c>
      <c r="BL69" s="492">
        <v>0</v>
      </c>
      <c r="BM69" s="499">
        <v>9.9848424462112053</v>
      </c>
      <c r="BN69" s="441">
        <v>0</v>
      </c>
      <c r="BO69" s="441">
        <v>0</v>
      </c>
      <c r="BP69" s="441">
        <v>0</v>
      </c>
      <c r="BQ69" s="492">
        <v>0</v>
      </c>
      <c r="BR69" s="499">
        <v>2.9279503162713159</v>
      </c>
      <c r="BS69" s="441">
        <v>0</v>
      </c>
      <c r="BT69" s="441">
        <v>119.9005181669296</v>
      </c>
      <c r="BU69" s="441">
        <v>108.28162441261968</v>
      </c>
      <c r="BV69" s="441">
        <v>7.0568921299398895</v>
      </c>
      <c r="BW69" s="441">
        <v>0</v>
      </c>
      <c r="BX69" s="441">
        <v>0</v>
      </c>
      <c r="BY69" s="442">
        <v>928.70182970562212</v>
      </c>
      <c r="BZ69" s="442">
        <v>0</v>
      </c>
      <c r="CA69" s="442">
        <v>102.29042998118031</v>
      </c>
      <c r="CB69" s="442">
        <v>0</v>
      </c>
      <c r="CC69" s="442">
        <v>154.31948090059939</v>
      </c>
      <c r="CD69" s="442">
        <v>0</v>
      </c>
      <c r="CE69" s="442">
        <v>0</v>
      </c>
      <c r="CF69" s="442">
        <v>0</v>
      </c>
      <c r="CG69" s="442">
        <v>0</v>
      </c>
      <c r="CH69" s="1875"/>
      <c r="CI69" s="1875"/>
      <c r="CJ69" s="1875"/>
      <c r="CK69" s="1875"/>
      <c r="CL69" s="1875"/>
      <c r="CM69" s="1875"/>
      <c r="CN69" s="1875"/>
      <c r="CO69" s="1875"/>
      <c r="CP69" s="1875"/>
      <c r="CQ69" s="1875"/>
      <c r="CR69" s="1875"/>
      <c r="CS69" s="1875"/>
      <c r="CT69" s="1875"/>
      <c r="CU69" s="1875"/>
      <c r="CV69" s="1875"/>
      <c r="CW69" s="1875"/>
      <c r="CX69" s="1875"/>
      <c r="CY69" s="1875"/>
      <c r="CZ69" s="1875"/>
    </row>
    <row r="70" spans="1:104" s="130" customFormat="1" ht="15" customHeight="1" x14ac:dyDescent="0.2">
      <c r="A70" s="2559"/>
      <c r="B70" s="294" t="s">
        <v>328</v>
      </c>
      <c r="C70" s="357">
        <v>8.3726520904899715</v>
      </c>
      <c r="D70" s="358">
        <v>3.7566439282481636</v>
      </c>
      <c r="E70" s="358">
        <v>0.76532536139520635</v>
      </c>
      <c r="F70" s="358">
        <v>0.15596983645437584</v>
      </c>
      <c r="G70" s="359">
        <v>6.5748814844356768E-2</v>
      </c>
      <c r="H70" s="360">
        <v>8.4038972937149801</v>
      </c>
      <c r="I70" s="358">
        <v>4.1482356842395527</v>
      </c>
      <c r="J70" s="358">
        <v>0.78709178746939457</v>
      </c>
      <c r="K70" s="358">
        <v>0.20184115668326108</v>
      </c>
      <c r="L70" s="361">
        <v>8.521229046772115E-2</v>
      </c>
      <c r="M70" s="362">
        <v>0</v>
      </c>
      <c r="N70" s="358">
        <v>0</v>
      </c>
      <c r="O70" s="358">
        <v>0</v>
      </c>
      <c r="P70" s="358">
        <v>0</v>
      </c>
      <c r="Q70" s="359">
        <v>0</v>
      </c>
      <c r="R70" s="362">
        <v>0</v>
      </c>
      <c r="S70" s="358">
        <v>0</v>
      </c>
      <c r="T70" s="358">
        <v>5.6574620619665268</v>
      </c>
      <c r="U70" s="358">
        <v>9.4832551264239502</v>
      </c>
      <c r="V70" s="358">
        <v>0</v>
      </c>
      <c r="W70" s="358">
        <v>0</v>
      </c>
      <c r="X70" s="358">
        <v>0</v>
      </c>
      <c r="Y70" s="363">
        <v>2.8151422705758065</v>
      </c>
      <c r="Z70" s="363">
        <v>0</v>
      </c>
      <c r="AA70" s="363">
        <v>7.7547172059558802</v>
      </c>
      <c r="AB70" s="363">
        <v>0</v>
      </c>
      <c r="AC70" s="363">
        <v>2.3522975653758715</v>
      </c>
      <c r="AD70" s="363">
        <v>0</v>
      </c>
      <c r="AE70" s="363">
        <v>0</v>
      </c>
      <c r="AF70" s="363">
        <v>0</v>
      </c>
      <c r="AG70" s="363">
        <v>0</v>
      </c>
      <c r="AH70" s="2080"/>
      <c r="AI70" s="2080"/>
      <c r="AJ70" s="2080"/>
      <c r="AK70" s="2080"/>
      <c r="AL70" s="2080"/>
      <c r="AM70" s="2080"/>
      <c r="AN70" s="2080"/>
      <c r="AO70" s="2080"/>
      <c r="AP70" s="2080"/>
      <c r="AQ70" s="2080"/>
      <c r="AR70" s="2080"/>
      <c r="AS70" s="2080"/>
      <c r="AT70" s="2080"/>
      <c r="AU70" s="2080"/>
      <c r="AV70" s="2080"/>
      <c r="AW70" s="2080"/>
      <c r="AX70" s="2080"/>
      <c r="AY70" s="2080"/>
      <c r="AZ70" s="239"/>
      <c r="BA70" s="2628"/>
      <c r="BB70" s="168" t="s">
        <v>328</v>
      </c>
      <c r="BC70" s="491">
        <v>790.8697216627196</v>
      </c>
      <c r="BD70" s="441">
        <v>353.9649895255273</v>
      </c>
      <c r="BE70" s="441">
        <v>72.008684467059282</v>
      </c>
      <c r="BF70" s="441">
        <v>14.701623278780801</v>
      </c>
      <c r="BG70" s="492">
        <v>6.2092657727394123</v>
      </c>
      <c r="BH70" s="499">
        <v>612.0767197912985</v>
      </c>
      <c r="BI70" s="441">
        <v>301.82151155469262</v>
      </c>
      <c r="BJ70" s="441">
        <v>57.138686650046914</v>
      </c>
      <c r="BK70" s="441">
        <v>14.701623278780801</v>
      </c>
      <c r="BL70" s="492">
        <v>6.2092657727394123</v>
      </c>
      <c r="BM70" s="499">
        <v>0</v>
      </c>
      <c r="BN70" s="441">
        <v>0</v>
      </c>
      <c r="BO70" s="441">
        <v>0</v>
      </c>
      <c r="BP70" s="441">
        <v>0</v>
      </c>
      <c r="BQ70" s="492">
        <v>0</v>
      </c>
      <c r="BR70" s="499">
        <v>0</v>
      </c>
      <c r="BS70" s="441">
        <v>0</v>
      </c>
      <c r="BT70" s="441">
        <v>157.58577340485797</v>
      </c>
      <c r="BU70" s="441">
        <v>611.48290941848165</v>
      </c>
      <c r="BV70" s="441">
        <v>0</v>
      </c>
      <c r="BW70" s="441">
        <v>0</v>
      </c>
      <c r="BX70" s="441">
        <v>0</v>
      </c>
      <c r="BY70" s="442">
        <v>102.30386680428894</v>
      </c>
      <c r="BZ70" s="442">
        <v>0</v>
      </c>
      <c r="CA70" s="442">
        <v>313.2183374339977</v>
      </c>
      <c r="CB70" s="442">
        <v>0</v>
      </c>
      <c r="CC70" s="442">
        <v>53.163397645199858</v>
      </c>
      <c r="CD70" s="442">
        <v>0</v>
      </c>
      <c r="CE70" s="442">
        <v>0</v>
      </c>
      <c r="CF70" s="442">
        <v>0</v>
      </c>
      <c r="CG70" s="442">
        <v>0</v>
      </c>
      <c r="CH70" s="1875"/>
      <c r="CI70" s="1875"/>
      <c r="CJ70" s="1875"/>
      <c r="CK70" s="1875"/>
      <c r="CL70" s="1875"/>
      <c r="CM70" s="1875"/>
      <c r="CN70" s="1875"/>
      <c r="CO70" s="1875"/>
      <c r="CP70" s="1875"/>
      <c r="CQ70" s="1875"/>
      <c r="CR70" s="1875"/>
      <c r="CS70" s="1875"/>
      <c r="CT70" s="1875"/>
      <c r="CU70" s="1875"/>
      <c r="CV70" s="1875"/>
      <c r="CW70" s="1875"/>
      <c r="CX70" s="1875"/>
      <c r="CY70" s="1875"/>
      <c r="CZ70" s="1875"/>
    </row>
    <row r="71" spans="1:104" s="130" customFormat="1" ht="15" customHeight="1" x14ac:dyDescent="0.2">
      <c r="A71" s="2559"/>
      <c r="B71" s="294" t="s">
        <v>329</v>
      </c>
      <c r="C71" s="357">
        <v>3.5316057134853925E-2</v>
      </c>
      <c r="D71" s="358">
        <v>0.44798108920641178</v>
      </c>
      <c r="E71" s="358">
        <v>1.3663021526580641</v>
      </c>
      <c r="F71" s="358">
        <v>2.2082763729867376</v>
      </c>
      <c r="G71" s="359">
        <v>6.6232282210384383</v>
      </c>
      <c r="H71" s="360">
        <v>4.2935919751777338E-2</v>
      </c>
      <c r="I71" s="358">
        <v>0.29444958749055877</v>
      </c>
      <c r="J71" s="358">
        <v>1.1770734333755175</v>
      </c>
      <c r="K71" s="358">
        <v>2.0864481972795135</v>
      </c>
      <c r="L71" s="361">
        <v>6.7009042249725219</v>
      </c>
      <c r="M71" s="362">
        <v>1.3105910527416953</v>
      </c>
      <c r="N71" s="358">
        <v>1.9208466201727361</v>
      </c>
      <c r="O71" s="358">
        <v>1.6095095466957667</v>
      </c>
      <c r="P71" s="358">
        <v>3.8063946774939676</v>
      </c>
      <c r="Q71" s="359">
        <v>8.1412824617280446</v>
      </c>
      <c r="R71" s="362">
        <v>2.2299176829779497</v>
      </c>
      <c r="S71" s="358">
        <v>4.7293531764753167</v>
      </c>
      <c r="T71" s="358">
        <v>0</v>
      </c>
      <c r="U71" s="358">
        <v>0.20052137742905307</v>
      </c>
      <c r="V71" s="358">
        <v>2.1293845069895498</v>
      </c>
      <c r="W71" s="358">
        <v>4.8959312274139357</v>
      </c>
      <c r="X71" s="358">
        <v>1.1392185794832299</v>
      </c>
      <c r="Y71" s="363">
        <v>0</v>
      </c>
      <c r="Z71" s="363">
        <v>2.4050432368200205</v>
      </c>
      <c r="AA71" s="363">
        <v>2.9566783480774697E-2</v>
      </c>
      <c r="AB71" s="363">
        <v>3.388388118292835</v>
      </c>
      <c r="AC71" s="363">
        <v>0</v>
      </c>
      <c r="AD71" s="363">
        <v>10.115502782594756</v>
      </c>
      <c r="AE71" s="363">
        <v>0.58136564113364098</v>
      </c>
      <c r="AF71" s="363">
        <v>2.8821213552942129</v>
      </c>
      <c r="AG71" s="363">
        <v>3.0170678177139116</v>
      </c>
      <c r="AH71" s="2080"/>
      <c r="AI71" s="2080"/>
      <c r="AJ71" s="2080"/>
      <c r="AK71" s="2080"/>
      <c r="AL71" s="2080"/>
      <c r="AM71" s="2080"/>
      <c r="AN71" s="2080"/>
      <c r="AO71" s="2080"/>
      <c r="AP71" s="2080"/>
      <c r="AQ71" s="2080"/>
      <c r="AR71" s="2080"/>
      <c r="AS71" s="2080"/>
      <c r="AT71" s="2080"/>
      <c r="AU71" s="2080"/>
      <c r="AV71" s="2080"/>
      <c r="AW71" s="2080"/>
      <c r="AX71" s="2080"/>
      <c r="AY71" s="2080"/>
      <c r="AZ71" s="239"/>
      <c r="BA71" s="2628"/>
      <c r="BB71" s="168" t="s">
        <v>329</v>
      </c>
      <c r="BC71" s="491">
        <v>3.3359083805943879</v>
      </c>
      <c r="BD71" s="441">
        <v>42.210447563638979</v>
      </c>
      <c r="BE71" s="441">
        <v>128.55397920965154</v>
      </c>
      <c r="BF71" s="441">
        <v>208.1508070349241</v>
      </c>
      <c r="BG71" s="492">
        <v>625.49240462036278</v>
      </c>
      <c r="BH71" s="499">
        <v>3.1271297118950239</v>
      </c>
      <c r="BI71" s="441">
        <v>21.423859765419252</v>
      </c>
      <c r="BJ71" s="441">
        <v>85.449284498288293</v>
      </c>
      <c r="BK71" s="441">
        <v>151.97185693515488</v>
      </c>
      <c r="BL71" s="492">
        <v>488.28279373957218</v>
      </c>
      <c r="BM71" s="499">
        <v>18.137619552548866</v>
      </c>
      <c r="BN71" s="441">
        <v>26.528912969629221</v>
      </c>
      <c r="BO71" s="441">
        <v>22.324710557046885</v>
      </c>
      <c r="BP71" s="441">
        <v>52.296835245986159</v>
      </c>
      <c r="BQ71" s="492">
        <v>113.08261311658106</v>
      </c>
      <c r="BR71" s="499">
        <v>10.405399305762014</v>
      </c>
      <c r="BS71" s="441">
        <v>96.552480824664485</v>
      </c>
      <c r="BT71" s="441">
        <v>0</v>
      </c>
      <c r="BU71" s="441">
        <v>12.929673791994244</v>
      </c>
      <c r="BV71" s="441">
        <v>148.46141166070848</v>
      </c>
      <c r="BW71" s="441">
        <v>152.19809844649492</v>
      </c>
      <c r="BX71" s="441">
        <v>46.130176704838149</v>
      </c>
      <c r="BY71" s="442">
        <v>0</v>
      </c>
      <c r="BZ71" s="442">
        <v>90.272156200752875</v>
      </c>
      <c r="CA71" s="442">
        <v>1.1942226285191406</v>
      </c>
      <c r="CB71" s="442">
        <v>38.759564849428457</v>
      </c>
      <c r="CC71" s="442">
        <v>0</v>
      </c>
      <c r="CD71" s="442">
        <v>334.06470907634485</v>
      </c>
      <c r="CE71" s="442">
        <v>4.1209840955768016</v>
      </c>
      <c r="CF71" s="442">
        <v>16.336410172355532</v>
      </c>
      <c r="CG71" s="442">
        <v>56.318259051732014</v>
      </c>
      <c r="CH71" s="1875"/>
      <c r="CI71" s="1875"/>
      <c r="CJ71" s="1875"/>
      <c r="CK71" s="1875"/>
      <c r="CL71" s="1875"/>
      <c r="CM71" s="1875"/>
      <c r="CN71" s="1875"/>
      <c r="CO71" s="1875"/>
      <c r="CP71" s="1875"/>
      <c r="CQ71" s="1875"/>
      <c r="CR71" s="1875"/>
      <c r="CS71" s="1875"/>
      <c r="CT71" s="1875"/>
      <c r="CU71" s="1875"/>
      <c r="CV71" s="1875"/>
      <c r="CW71" s="1875"/>
      <c r="CX71" s="1875"/>
      <c r="CY71" s="1875"/>
      <c r="CZ71" s="1875"/>
    </row>
    <row r="72" spans="1:104" s="130" customFormat="1" ht="15" customHeight="1" x14ac:dyDescent="0.2">
      <c r="A72" s="2559"/>
      <c r="B72" s="294" t="s">
        <v>330</v>
      </c>
      <c r="C72" s="357">
        <v>0</v>
      </c>
      <c r="D72" s="358">
        <v>1.7724894022901526E-2</v>
      </c>
      <c r="E72" s="358">
        <v>0.18013220168419747</v>
      </c>
      <c r="F72" s="358">
        <v>0.98680661333334385</v>
      </c>
      <c r="G72" s="359">
        <v>2.2018004890696807</v>
      </c>
      <c r="H72" s="360">
        <v>0</v>
      </c>
      <c r="I72" s="358">
        <v>2.2953935463492427E-2</v>
      </c>
      <c r="J72" s="358">
        <v>0.19436621289045458</v>
      </c>
      <c r="K72" s="358">
        <v>0.7920677794986184</v>
      </c>
      <c r="L72" s="361">
        <v>1.8426562291685871</v>
      </c>
      <c r="M72" s="362">
        <v>0</v>
      </c>
      <c r="N72" s="358">
        <v>0.16221370822036649</v>
      </c>
      <c r="O72" s="358">
        <v>2.1333088088968792</v>
      </c>
      <c r="P72" s="358">
        <v>1.6017403749497332</v>
      </c>
      <c r="Q72" s="359">
        <v>3.2566897548099134</v>
      </c>
      <c r="R72" s="362">
        <v>1.4165322104599039</v>
      </c>
      <c r="S72" s="358">
        <v>0.91665325138674003</v>
      </c>
      <c r="T72" s="358">
        <v>0</v>
      </c>
      <c r="U72" s="358">
        <v>0</v>
      </c>
      <c r="V72" s="358">
        <v>0.56099348304696295</v>
      </c>
      <c r="W72" s="358">
        <v>0.85737434313676031</v>
      </c>
      <c r="X72" s="358">
        <v>0.73955129860054847</v>
      </c>
      <c r="Y72" s="363">
        <v>0</v>
      </c>
      <c r="Z72" s="363">
        <v>1.1479525125286005</v>
      </c>
      <c r="AA72" s="363">
        <v>0</v>
      </c>
      <c r="AB72" s="363">
        <v>0.62975720434758453</v>
      </c>
      <c r="AC72" s="363">
        <v>0</v>
      </c>
      <c r="AD72" s="363">
        <v>3.47602013036806</v>
      </c>
      <c r="AE72" s="363">
        <v>1.2067288816796247</v>
      </c>
      <c r="AF72" s="363">
        <v>1.1615167985141304</v>
      </c>
      <c r="AG72" s="363">
        <v>0.98089103117403875</v>
      </c>
      <c r="AH72" s="2080"/>
      <c r="AI72" s="2080"/>
      <c r="AJ72" s="2080"/>
      <c r="AK72" s="2080"/>
      <c r="AL72" s="2080"/>
      <c r="AM72" s="2080"/>
      <c r="AN72" s="2080"/>
      <c r="AO72" s="2080"/>
      <c r="AP72" s="2080"/>
      <c r="AQ72" s="2080"/>
      <c r="AR72" s="2080"/>
      <c r="AS72" s="2080"/>
      <c r="AT72" s="2080"/>
      <c r="AU72" s="2080"/>
      <c r="AV72" s="2080"/>
      <c r="AW72" s="2080"/>
      <c r="AX72" s="2080"/>
      <c r="AY72" s="2080"/>
      <c r="AZ72" s="239"/>
      <c r="BA72" s="2628"/>
      <c r="BB72" s="168" t="s">
        <v>330</v>
      </c>
      <c r="BC72" s="491">
        <v>0</v>
      </c>
      <c r="BD72" s="441">
        <v>1.6701055641659317</v>
      </c>
      <c r="BE72" s="441">
        <v>16.948455555931751</v>
      </c>
      <c r="BF72" s="441">
        <v>93.015799772798374</v>
      </c>
      <c r="BG72" s="492">
        <v>207.9362867231165</v>
      </c>
      <c r="BH72" s="499">
        <v>0</v>
      </c>
      <c r="BI72" s="441">
        <v>1.6701055641659317</v>
      </c>
      <c r="BJ72" s="441">
        <v>14.109955548400173</v>
      </c>
      <c r="BK72" s="441">
        <v>57.692307638340111</v>
      </c>
      <c r="BL72" s="492">
        <v>134.27103287448531</v>
      </c>
      <c r="BM72" s="499">
        <v>0</v>
      </c>
      <c r="BN72" s="441">
        <v>2.2403419943399454</v>
      </c>
      <c r="BO72" s="441">
        <v>29.590070953722378</v>
      </c>
      <c r="BP72" s="441">
        <v>22.006638720591013</v>
      </c>
      <c r="BQ72" s="492">
        <v>45.235500587917656</v>
      </c>
      <c r="BR72" s="499">
        <v>6.6099225957188699</v>
      </c>
      <c r="BS72" s="441">
        <v>18.714006371447503</v>
      </c>
      <c r="BT72" s="441">
        <v>0</v>
      </c>
      <c r="BU72" s="441">
        <v>0</v>
      </c>
      <c r="BV72" s="441">
        <v>39.112656334367976</v>
      </c>
      <c r="BW72" s="441">
        <v>26.652895766093852</v>
      </c>
      <c r="BX72" s="441">
        <v>29.946520098198622</v>
      </c>
      <c r="BY72" s="442">
        <v>0</v>
      </c>
      <c r="BZ72" s="442">
        <v>43.087852615509327</v>
      </c>
      <c r="CA72" s="442">
        <v>0</v>
      </c>
      <c r="CB72" s="442">
        <v>7.2037542185701469</v>
      </c>
      <c r="CC72" s="442">
        <v>0</v>
      </c>
      <c r="CD72" s="442">
        <v>114.79564373141892</v>
      </c>
      <c r="CE72" s="442">
        <v>8.5538431878738592</v>
      </c>
      <c r="CF72" s="442">
        <v>6.5836973893387842</v>
      </c>
      <c r="CG72" s="442">
        <v>18.30985530747466</v>
      </c>
      <c r="CH72" s="1875"/>
      <c r="CI72" s="1875"/>
      <c r="CJ72" s="1875"/>
      <c r="CK72" s="1875"/>
      <c r="CL72" s="1875"/>
      <c r="CM72" s="1875"/>
      <c r="CN72" s="1875"/>
      <c r="CO72" s="1875"/>
      <c r="CP72" s="1875"/>
      <c r="CQ72" s="1875"/>
      <c r="CR72" s="1875"/>
      <c r="CS72" s="1875"/>
      <c r="CT72" s="1875"/>
      <c r="CU72" s="1875"/>
      <c r="CV72" s="1875"/>
      <c r="CW72" s="1875"/>
      <c r="CX72" s="1875"/>
      <c r="CY72" s="1875"/>
      <c r="CZ72" s="1875"/>
    </row>
    <row r="73" spans="1:104" s="130" customFormat="1" ht="15" customHeight="1" x14ac:dyDescent="0.2">
      <c r="A73" s="2560"/>
      <c r="B73" s="294" t="s">
        <v>331</v>
      </c>
      <c r="C73" s="357">
        <v>0.58952642119779453</v>
      </c>
      <c r="D73" s="358">
        <v>9.9806842862567219E-2</v>
      </c>
      <c r="E73" s="358">
        <v>0</v>
      </c>
      <c r="F73" s="358">
        <v>0</v>
      </c>
      <c r="G73" s="359">
        <v>0.14225542240008598</v>
      </c>
      <c r="H73" s="360">
        <v>0.47215174045146374</v>
      </c>
      <c r="I73" s="358">
        <v>0.18220347778359844</v>
      </c>
      <c r="J73" s="358">
        <v>1.5429194716068285E-2</v>
      </c>
      <c r="K73" s="358">
        <v>0</v>
      </c>
      <c r="L73" s="361">
        <v>0.18436697912897693</v>
      </c>
      <c r="M73" s="362">
        <v>0</v>
      </c>
      <c r="N73" s="358">
        <v>0</v>
      </c>
      <c r="O73" s="358">
        <v>0</v>
      </c>
      <c r="P73" s="358">
        <v>0</v>
      </c>
      <c r="Q73" s="359">
        <v>0</v>
      </c>
      <c r="R73" s="362">
        <v>0</v>
      </c>
      <c r="S73" s="358">
        <v>0</v>
      </c>
      <c r="T73" s="358">
        <v>0.39274248151405539</v>
      </c>
      <c r="U73" s="358">
        <v>0.8224273304704609</v>
      </c>
      <c r="V73" s="358">
        <v>0</v>
      </c>
      <c r="W73" s="358">
        <v>0</v>
      </c>
      <c r="X73" s="358">
        <v>0.33177456688973145</v>
      </c>
      <c r="Y73" s="363">
        <v>0</v>
      </c>
      <c r="Z73" s="363">
        <v>0</v>
      </c>
      <c r="AA73" s="363">
        <v>0</v>
      </c>
      <c r="AB73" s="363">
        <v>0</v>
      </c>
      <c r="AC73" s="363">
        <v>4.9559585227886449E-2</v>
      </c>
      <c r="AD73" s="363">
        <v>0</v>
      </c>
      <c r="AE73" s="363">
        <v>0</v>
      </c>
      <c r="AF73" s="363">
        <v>0</v>
      </c>
      <c r="AG73" s="363">
        <v>0</v>
      </c>
      <c r="AH73" s="2080"/>
      <c r="AI73" s="2080"/>
      <c r="AJ73" s="2080"/>
      <c r="AK73" s="2080"/>
      <c r="AL73" s="2080"/>
      <c r="AM73" s="2080"/>
      <c r="AN73" s="2080"/>
      <c r="AO73" s="2080"/>
      <c r="AP73" s="2080"/>
      <c r="AQ73" s="2080"/>
      <c r="AR73" s="2080"/>
      <c r="AS73" s="2080"/>
      <c r="AT73" s="2080"/>
      <c r="AU73" s="2080"/>
      <c r="AV73" s="2080"/>
      <c r="AW73" s="2080"/>
      <c r="AX73" s="2080"/>
      <c r="AY73" s="2080"/>
      <c r="AZ73" s="239"/>
      <c r="BA73" s="2629"/>
      <c r="BB73" s="168" t="s">
        <v>331</v>
      </c>
      <c r="BC73" s="491">
        <v>55.685891591637173</v>
      </c>
      <c r="BD73" s="441">
        <v>9.4041726506933365</v>
      </c>
      <c r="BE73" s="441">
        <v>0</v>
      </c>
      <c r="BF73" s="441">
        <v>0</v>
      </c>
      <c r="BG73" s="492">
        <v>13.434488931647341</v>
      </c>
      <c r="BH73" s="499">
        <v>34.387984340957338</v>
      </c>
      <c r="BI73" s="441">
        <v>13.256944219467304</v>
      </c>
      <c r="BJ73" s="441">
        <v>1.1200776531774774</v>
      </c>
      <c r="BK73" s="441">
        <v>0</v>
      </c>
      <c r="BL73" s="492">
        <v>13.434488931647341</v>
      </c>
      <c r="BM73" s="499">
        <v>0</v>
      </c>
      <c r="BN73" s="441">
        <v>0</v>
      </c>
      <c r="BO73" s="441">
        <v>0</v>
      </c>
      <c r="BP73" s="441">
        <v>0</v>
      </c>
      <c r="BQ73" s="492">
        <v>0</v>
      </c>
      <c r="BR73" s="499">
        <v>0</v>
      </c>
      <c r="BS73" s="441">
        <v>0</v>
      </c>
      <c r="BT73" s="441">
        <v>10.939645201407227</v>
      </c>
      <c r="BU73" s="441">
        <v>53.0303413877458</v>
      </c>
      <c r="BV73" s="441">
        <v>0</v>
      </c>
      <c r="BW73" s="441">
        <v>0</v>
      </c>
      <c r="BX73" s="441">
        <v>13.434488931647341</v>
      </c>
      <c r="BY73" s="442">
        <v>0</v>
      </c>
      <c r="BZ73" s="442">
        <v>0</v>
      </c>
      <c r="CA73" s="442">
        <v>0</v>
      </c>
      <c r="CB73" s="442">
        <v>0</v>
      </c>
      <c r="CC73" s="442">
        <v>1.1200776531774774</v>
      </c>
      <c r="CD73" s="442">
        <v>0</v>
      </c>
      <c r="CE73" s="442">
        <v>0</v>
      </c>
      <c r="CF73" s="442">
        <v>0</v>
      </c>
      <c r="CG73" s="442">
        <v>0</v>
      </c>
      <c r="CH73" s="1875"/>
      <c r="CI73" s="1875"/>
      <c r="CJ73" s="1875"/>
      <c r="CK73" s="1875"/>
      <c r="CL73" s="1875"/>
      <c r="CM73" s="1875"/>
      <c r="CN73" s="1875"/>
      <c r="CO73" s="1875"/>
      <c r="CP73" s="1875"/>
      <c r="CQ73" s="1875"/>
      <c r="CR73" s="1875"/>
      <c r="CS73" s="1875"/>
      <c r="CT73" s="1875"/>
      <c r="CU73" s="1875"/>
      <c r="CV73" s="1875"/>
      <c r="CW73" s="1875"/>
      <c r="CX73" s="1875"/>
      <c r="CY73" s="1875"/>
      <c r="CZ73" s="1875"/>
    </row>
    <row r="74" spans="1:104" s="130" customFormat="1" ht="15" customHeight="1"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363"/>
      <c r="AB74" s="363"/>
      <c r="AC74" s="363"/>
      <c r="AD74" s="363"/>
      <c r="AE74" s="363"/>
      <c r="AF74" s="363"/>
      <c r="AG74" s="363"/>
      <c r="AH74" s="2080"/>
      <c r="AI74" s="2080"/>
      <c r="AJ74" s="2080"/>
      <c r="AK74" s="2080"/>
      <c r="AL74" s="2080"/>
      <c r="AM74" s="2080"/>
      <c r="AN74" s="2080"/>
      <c r="AO74" s="2080"/>
      <c r="AP74" s="2080"/>
      <c r="AQ74" s="2080"/>
      <c r="AR74" s="2080"/>
      <c r="AS74" s="2080"/>
      <c r="AT74" s="2080"/>
      <c r="AU74" s="2080"/>
      <c r="AV74" s="2080"/>
      <c r="AW74" s="2080"/>
      <c r="AX74" s="2080"/>
      <c r="AY74" s="2080"/>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442"/>
      <c r="CE74" s="442"/>
      <c r="CF74" s="442"/>
      <c r="CG74" s="442"/>
      <c r="CH74" s="1875"/>
      <c r="CI74" s="1875"/>
      <c r="CJ74" s="1875"/>
      <c r="CK74" s="1875"/>
      <c r="CL74" s="1875"/>
      <c r="CM74" s="1875"/>
      <c r="CN74" s="1875"/>
      <c r="CO74" s="1875"/>
      <c r="CP74" s="1875"/>
      <c r="CQ74" s="1875"/>
      <c r="CR74" s="1875"/>
      <c r="CS74" s="1875"/>
      <c r="CT74" s="1875"/>
      <c r="CU74" s="1875"/>
      <c r="CV74" s="1875"/>
      <c r="CW74" s="1875"/>
      <c r="CX74" s="1875"/>
      <c r="CY74" s="1875"/>
      <c r="CZ74" s="1875"/>
    </row>
    <row r="75" spans="1:104" s="130" customFormat="1" ht="15" customHeight="1"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363"/>
      <c r="AB75" s="363"/>
      <c r="AC75" s="363"/>
      <c r="AD75" s="363"/>
      <c r="AE75" s="363"/>
      <c r="AF75" s="363"/>
      <c r="AG75" s="363"/>
      <c r="AH75" s="2080"/>
      <c r="AI75" s="2080"/>
      <c r="AJ75" s="2080"/>
      <c r="AK75" s="2080"/>
      <c r="AL75" s="2080"/>
      <c r="AM75" s="2080"/>
      <c r="AN75" s="2080"/>
      <c r="AO75" s="2080"/>
      <c r="AP75" s="2080"/>
      <c r="AQ75" s="2080"/>
      <c r="AR75" s="2080"/>
      <c r="AS75" s="2080"/>
      <c r="AT75" s="2080"/>
      <c r="AU75" s="2080"/>
      <c r="AV75" s="2080"/>
      <c r="AW75" s="2080"/>
      <c r="AX75" s="2080"/>
      <c r="AY75" s="2080"/>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442"/>
      <c r="CE75" s="442"/>
      <c r="CF75" s="442"/>
      <c r="CG75" s="442"/>
      <c r="CH75" s="1875"/>
      <c r="CI75" s="1875"/>
      <c r="CJ75" s="1875"/>
      <c r="CK75" s="1875"/>
      <c r="CL75" s="1875"/>
      <c r="CM75" s="1875"/>
      <c r="CN75" s="1875"/>
      <c r="CO75" s="1875"/>
      <c r="CP75" s="1875"/>
      <c r="CQ75" s="1875"/>
      <c r="CR75" s="1875"/>
      <c r="CS75" s="1875"/>
      <c r="CT75" s="1875"/>
      <c r="CU75" s="1875"/>
      <c r="CV75" s="1875"/>
      <c r="CW75" s="1875"/>
      <c r="CX75" s="1875"/>
      <c r="CY75" s="1875"/>
      <c r="CZ75" s="1875"/>
    </row>
    <row r="76" spans="1:104" s="130" customFormat="1" ht="15" customHeight="1"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363"/>
      <c r="AC76" s="363"/>
      <c r="AD76" s="363"/>
      <c r="AE76" s="363"/>
      <c r="AF76" s="363"/>
      <c r="AG76" s="363"/>
      <c r="AH76" s="2080"/>
      <c r="AI76" s="2080"/>
      <c r="AJ76" s="2080"/>
      <c r="AK76" s="2080"/>
      <c r="AL76" s="2080"/>
      <c r="AM76" s="2080"/>
      <c r="AN76" s="2080"/>
      <c r="AO76" s="2080"/>
      <c r="AP76" s="2080"/>
      <c r="AQ76" s="2080"/>
      <c r="AR76" s="2080"/>
      <c r="AS76" s="2080"/>
      <c r="AT76" s="2080"/>
      <c r="AU76" s="2080"/>
      <c r="AV76" s="2080"/>
      <c r="AW76" s="2080"/>
      <c r="AX76" s="2080"/>
      <c r="AY76" s="2080"/>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442"/>
      <c r="CE76" s="442"/>
      <c r="CF76" s="442"/>
      <c r="CG76" s="442"/>
      <c r="CH76" s="1875"/>
      <c r="CI76" s="1875"/>
      <c r="CJ76" s="1875"/>
      <c r="CK76" s="1875"/>
      <c r="CL76" s="1875"/>
      <c r="CM76" s="1875"/>
      <c r="CN76" s="1875"/>
      <c r="CO76" s="1875"/>
      <c r="CP76" s="1875"/>
      <c r="CQ76" s="1875"/>
      <c r="CR76" s="1875"/>
      <c r="CS76" s="1875"/>
      <c r="CT76" s="1875"/>
      <c r="CU76" s="1875"/>
      <c r="CV76" s="1875"/>
      <c r="CW76" s="1875"/>
      <c r="CX76" s="1875"/>
      <c r="CY76" s="1875"/>
      <c r="CZ76" s="1875"/>
    </row>
    <row r="77" spans="1:104" s="130" customFormat="1" ht="15" customHeight="1"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363"/>
      <c r="AC77" s="363"/>
      <c r="AD77" s="363"/>
      <c r="AE77" s="363"/>
      <c r="AF77" s="363"/>
      <c r="AG77" s="363"/>
      <c r="AH77" s="2080"/>
      <c r="AI77" s="2080"/>
      <c r="AJ77" s="2080"/>
      <c r="AK77" s="2080"/>
      <c r="AL77" s="2080"/>
      <c r="AM77" s="2080"/>
      <c r="AN77" s="2080"/>
      <c r="AO77" s="2080"/>
      <c r="AP77" s="2080"/>
      <c r="AQ77" s="2080"/>
      <c r="AR77" s="2080"/>
      <c r="AS77" s="2080"/>
      <c r="AT77" s="2080"/>
      <c r="AU77" s="2080"/>
      <c r="AV77" s="2080"/>
      <c r="AW77" s="2080"/>
      <c r="AX77" s="2080"/>
      <c r="AY77" s="2080"/>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442"/>
      <c r="CE77" s="442"/>
      <c r="CF77" s="442"/>
      <c r="CG77" s="442"/>
      <c r="CH77" s="1875"/>
      <c r="CI77" s="1875"/>
      <c r="CJ77" s="1875"/>
      <c r="CK77" s="1875"/>
      <c r="CL77" s="1875"/>
      <c r="CM77" s="1875"/>
      <c r="CN77" s="1875"/>
      <c r="CO77" s="1875"/>
      <c r="CP77" s="1875"/>
      <c r="CQ77" s="1875"/>
      <c r="CR77" s="1875"/>
      <c r="CS77" s="1875"/>
      <c r="CT77" s="1875"/>
      <c r="CU77" s="1875"/>
      <c r="CV77" s="1875"/>
      <c r="CW77" s="1875"/>
      <c r="CX77" s="1875"/>
      <c r="CY77" s="1875"/>
      <c r="CZ77" s="1875"/>
    </row>
    <row r="78" spans="1:104" s="130" customFormat="1" ht="15" customHeight="1"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363"/>
      <c r="AC78" s="363"/>
      <c r="AD78" s="363"/>
      <c r="AE78" s="363"/>
      <c r="AF78" s="363"/>
      <c r="AG78" s="363"/>
      <c r="AH78" s="2080"/>
      <c r="AI78" s="2080"/>
      <c r="AJ78" s="2080"/>
      <c r="AK78" s="2080"/>
      <c r="AL78" s="2080"/>
      <c r="AM78" s="2080"/>
      <c r="AN78" s="2080"/>
      <c r="AO78" s="2080"/>
      <c r="AP78" s="2080"/>
      <c r="AQ78" s="2080"/>
      <c r="AR78" s="2080"/>
      <c r="AS78" s="2080"/>
      <c r="AT78" s="2080"/>
      <c r="AU78" s="2080"/>
      <c r="AV78" s="2080"/>
      <c r="AW78" s="2080"/>
      <c r="AX78" s="2080"/>
      <c r="AY78" s="2080"/>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442"/>
      <c r="CE78" s="442"/>
      <c r="CF78" s="442"/>
      <c r="CG78" s="442"/>
      <c r="CH78" s="1875"/>
      <c r="CI78" s="1875"/>
      <c r="CJ78" s="1875"/>
      <c r="CK78" s="1875"/>
      <c r="CL78" s="1875"/>
      <c r="CM78" s="1875"/>
      <c r="CN78" s="1875"/>
      <c r="CO78" s="1875"/>
      <c r="CP78" s="1875"/>
      <c r="CQ78" s="1875"/>
      <c r="CR78" s="1875"/>
      <c r="CS78" s="1875"/>
      <c r="CT78" s="1875"/>
      <c r="CU78" s="1875"/>
      <c r="CV78" s="1875"/>
      <c r="CW78" s="1875"/>
      <c r="CX78" s="1875"/>
      <c r="CY78" s="1875"/>
      <c r="CZ78" s="1875"/>
    </row>
    <row r="79" spans="1:104" s="130" customFormat="1" ht="15" customHeight="1"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363"/>
      <c r="AC79" s="363"/>
      <c r="AD79" s="363"/>
      <c r="AE79" s="363"/>
      <c r="AF79" s="363"/>
      <c r="AG79" s="363"/>
      <c r="AH79" s="2080"/>
      <c r="AI79" s="2080"/>
      <c r="AJ79" s="2080"/>
      <c r="AK79" s="2080"/>
      <c r="AL79" s="2080"/>
      <c r="AM79" s="2080"/>
      <c r="AN79" s="2080"/>
      <c r="AO79" s="2080"/>
      <c r="AP79" s="2080"/>
      <c r="AQ79" s="2080"/>
      <c r="AR79" s="2080"/>
      <c r="AS79" s="2080"/>
      <c r="AT79" s="2080"/>
      <c r="AU79" s="2080"/>
      <c r="AV79" s="2080"/>
      <c r="AW79" s="2080"/>
      <c r="AX79" s="2080"/>
      <c r="AY79" s="2080"/>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442"/>
      <c r="CE79" s="442"/>
      <c r="CF79" s="442"/>
      <c r="CG79" s="442"/>
      <c r="CH79" s="1875"/>
      <c r="CI79" s="1875"/>
      <c r="CJ79" s="1875"/>
      <c r="CK79" s="1875"/>
      <c r="CL79" s="1875"/>
      <c r="CM79" s="1875"/>
      <c r="CN79" s="1875"/>
      <c r="CO79" s="1875"/>
      <c r="CP79" s="1875"/>
      <c r="CQ79" s="1875"/>
      <c r="CR79" s="1875"/>
      <c r="CS79" s="1875"/>
      <c r="CT79" s="1875"/>
      <c r="CU79" s="1875"/>
      <c r="CV79" s="1875"/>
      <c r="CW79" s="1875"/>
      <c r="CX79" s="1875"/>
      <c r="CY79" s="1875"/>
      <c r="CZ79" s="1875"/>
    </row>
    <row r="80" spans="1:104" s="130" customFormat="1" ht="15" customHeight="1"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363"/>
      <c r="AC80" s="363"/>
      <c r="AD80" s="363"/>
      <c r="AE80" s="363"/>
      <c r="AF80" s="363"/>
      <c r="AG80" s="363"/>
      <c r="AH80" s="2080"/>
      <c r="AI80" s="2080"/>
      <c r="AJ80" s="2080"/>
      <c r="AK80" s="2080"/>
      <c r="AL80" s="2080"/>
      <c r="AM80" s="2080"/>
      <c r="AN80" s="2080"/>
      <c r="AO80" s="2080"/>
      <c r="AP80" s="2080"/>
      <c r="AQ80" s="2080"/>
      <c r="AR80" s="2080"/>
      <c r="AS80" s="2080"/>
      <c r="AT80" s="2080"/>
      <c r="AU80" s="2080"/>
      <c r="AV80" s="2080"/>
      <c r="AW80" s="2080"/>
      <c r="AX80" s="2080"/>
      <c r="AY80" s="2080"/>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442"/>
      <c r="CE80" s="442"/>
      <c r="CF80" s="442"/>
      <c r="CG80" s="442"/>
      <c r="CH80" s="1875"/>
      <c r="CI80" s="1875"/>
      <c r="CJ80" s="1875"/>
      <c r="CK80" s="1875"/>
      <c r="CL80" s="1875"/>
      <c r="CM80" s="1875"/>
      <c r="CN80" s="1875"/>
      <c r="CO80" s="1875"/>
      <c r="CP80" s="1875"/>
      <c r="CQ80" s="1875"/>
      <c r="CR80" s="1875"/>
      <c r="CS80" s="1875"/>
      <c r="CT80" s="1875"/>
      <c r="CU80" s="1875"/>
      <c r="CV80" s="1875"/>
      <c r="CW80" s="1875"/>
      <c r="CX80" s="1875"/>
      <c r="CY80" s="1875"/>
      <c r="CZ80" s="1875"/>
    </row>
    <row r="81" spans="1:104" s="130" customFormat="1" ht="15" customHeight="1"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363"/>
      <c r="AC81" s="363"/>
      <c r="AD81" s="363"/>
      <c r="AE81" s="363"/>
      <c r="AF81" s="363"/>
      <c r="AG81" s="363"/>
      <c r="AH81" s="2080"/>
      <c r="AI81" s="2080"/>
      <c r="AJ81" s="2080"/>
      <c r="AK81" s="2080"/>
      <c r="AL81" s="2080"/>
      <c r="AM81" s="2080"/>
      <c r="AN81" s="2080"/>
      <c r="AO81" s="2080"/>
      <c r="AP81" s="2080"/>
      <c r="AQ81" s="2080"/>
      <c r="AR81" s="2080"/>
      <c r="AS81" s="2080"/>
      <c r="AT81" s="2080"/>
      <c r="AU81" s="2080"/>
      <c r="AV81" s="2080"/>
      <c r="AW81" s="2080"/>
      <c r="AX81" s="2080"/>
      <c r="AY81" s="2080"/>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442"/>
      <c r="CE81" s="442"/>
      <c r="CF81" s="442"/>
      <c r="CG81" s="442"/>
      <c r="CH81" s="1875"/>
      <c r="CI81" s="1875"/>
      <c r="CJ81" s="1875"/>
      <c r="CK81" s="1875"/>
      <c r="CL81" s="1875"/>
      <c r="CM81" s="1875"/>
      <c r="CN81" s="1875"/>
      <c r="CO81" s="1875"/>
      <c r="CP81" s="1875"/>
      <c r="CQ81" s="1875"/>
      <c r="CR81" s="1875"/>
      <c r="CS81" s="1875"/>
      <c r="CT81" s="1875"/>
      <c r="CU81" s="1875"/>
      <c r="CV81" s="1875"/>
      <c r="CW81" s="1875"/>
      <c r="CX81" s="1875"/>
      <c r="CY81" s="1875"/>
      <c r="CZ81" s="1875"/>
    </row>
    <row r="82" spans="1:104" s="130" customFormat="1" ht="15" customHeight="1"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363"/>
      <c r="AC82" s="363"/>
      <c r="AD82" s="363"/>
      <c r="AE82" s="363"/>
      <c r="AF82" s="363"/>
      <c r="AG82" s="363"/>
      <c r="AH82" s="2080"/>
      <c r="AI82" s="2080"/>
      <c r="AJ82" s="2080"/>
      <c r="AK82" s="2080"/>
      <c r="AL82" s="2080"/>
      <c r="AM82" s="2080"/>
      <c r="AN82" s="2080"/>
      <c r="AO82" s="2080"/>
      <c r="AP82" s="2080"/>
      <c r="AQ82" s="2080"/>
      <c r="AR82" s="2080"/>
      <c r="AS82" s="2080"/>
      <c r="AT82" s="2080"/>
      <c r="AU82" s="2080"/>
      <c r="AV82" s="2080"/>
      <c r="AW82" s="2080"/>
      <c r="AX82" s="2080"/>
      <c r="AY82" s="2080"/>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442"/>
      <c r="CE82" s="442"/>
      <c r="CF82" s="442"/>
      <c r="CG82" s="442"/>
      <c r="CH82" s="1875"/>
      <c r="CI82" s="1875"/>
      <c r="CJ82" s="1875"/>
      <c r="CK82" s="1875"/>
      <c r="CL82" s="1875"/>
      <c r="CM82" s="1875"/>
      <c r="CN82" s="1875"/>
      <c r="CO82" s="1875"/>
      <c r="CP82" s="1875"/>
      <c r="CQ82" s="1875"/>
      <c r="CR82" s="1875"/>
      <c r="CS82" s="1875"/>
      <c r="CT82" s="1875"/>
      <c r="CU82" s="1875"/>
      <c r="CV82" s="1875"/>
      <c r="CW82" s="1875"/>
      <c r="CX82" s="1875"/>
      <c r="CY82" s="1875"/>
      <c r="CZ82" s="1875"/>
    </row>
    <row r="83" spans="1:104" s="130" customFormat="1" ht="15" customHeight="1"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363"/>
      <c r="AC83" s="363"/>
      <c r="AD83" s="363"/>
      <c r="AE83" s="363"/>
      <c r="AF83" s="363"/>
      <c r="AG83" s="363"/>
      <c r="AH83" s="2080"/>
      <c r="AI83" s="2080"/>
      <c r="AJ83" s="2080"/>
      <c r="AK83" s="2080"/>
      <c r="AL83" s="2080"/>
      <c r="AM83" s="2080"/>
      <c r="AN83" s="2080"/>
      <c r="AO83" s="2080"/>
      <c r="AP83" s="2080"/>
      <c r="AQ83" s="2080"/>
      <c r="AR83" s="2080"/>
      <c r="AS83" s="2080"/>
      <c r="AT83" s="2080"/>
      <c r="AU83" s="2080"/>
      <c r="AV83" s="2080"/>
      <c r="AW83" s="2080"/>
      <c r="AX83" s="2080"/>
      <c r="AY83" s="2080"/>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442"/>
      <c r="CE83" s="442"/>
      <c r="CF83" s="442"/>
      <c r="CG83" s="442"/>
      <c r="CH83" s="1875"/>
      <c r="CI83" s="1875"/>
      <c r="CJ83" s="1875"/>
      <c r="CK83" s="1875"/>
      <c r="CL83" s="1875"/>
      <c r="CM83" s="1875"/>
      <c r="CN83" s="1875"/>
      <c r="CO83" s="1875"/>
      <c r="CP83" s="1875"/>
      <c r="CQ83" s="1875"/>
      <c r="CR83" s="1875"/>
      <c r="CS83" s="1875"/>
      <c r="CT83" s="1875"/>
      <c r="CU83" s="1875"/>
      <c r="CV83" s="1875"/>
      <c r="CW83" s="1875"/>
      <c r="CX83" s="1875"/>
      <c r="CY83" s="1875"/>
      <c r="CZ83" s="1875"/>
    </row>
    <row r="84" spans="1:104" s="130" customFormat="1" ht="15" customHeight="1"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363"/>
      <c r="AC84" s="363"/>
      <c r="AD84" s="363"/>
      <c r="AE84" s="363"/>
      <c r="AF84" s="363"/>
      <c r="AG84" s="363"/>
      <c r="AH84" s="2080"/>
      <c r="AI84" s="2080"/>
      <c r="AJ84" s="2080"/>
      <c r="AK84" s="2080"/>
      <c r="AL84" s="2080"/>
      <c r="AM84" s="2080"/>
      <c r="AN84" s="2080"/>
      <c r="AO84" s="2080"/>
      <c r="AP84" s="2080"/>
      <c r="AQ84" s="2080"/>
      <c r="AR84" s="2080"/>
      <c r="AS84" s="2080"/>
      <c r="AT84" s="2080"/>
      <c r="AU84" s="2080"/>
      <c r="AV84" s="2080"/>
      <c r="AW84" s="2080"/>
      <c r="AX84" s="2080"/>
      <c r="AY84" s="2080"/>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442"/>
      <c r="CE84" s="442"/>
      <c r="CF84" s="442"/>
      <c r="CG84" s="442"/>
      <c r="CH84" s="1875"/>
      <c r="CI84" s="1875"/>
      <c r="CJ84" s="1875"/>
      <c r="CK84" s="1875"/>
      <c r="CL84" s="1875"/>
      <c r="CM84" s="1875"/>
      <c r="CN84" s="1875"/>
      <c r="CO84" s="1875"/>
      <c r="CP84" s="1875"/>
      <c r="CQ84" s="1875"/>
      <c r="CR84" s="1875"/>
      <c r="CS84" s="1875"/>
      <c r="CT84" s="1875"/>
      <c r="CU84" s="1875"/>
      <c r="CV84" s="1875"/>
      <c r="CW84" s="1875"/>
      <c r="CX84" s="1875"/>
      <c r="CY84" s="1875"/>
      <c r="CZ84" s="1875"/>
    </row>
    <row r="85" spans="1:104" s="130" customFormat="1" ht="15" customHeight="1"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363"/>
      <c r="AC85" s="363"/>
      <c r="AD85" s="363"/>
      <c r="AE85" s="363"/>
      <c r="AF85" s="363"/>
      <c r="AG85" s="363"/>
      <c r="AH85" s="2080"/>
      <c r="AI85" s="2080"/>
      <c r="AJ85" s="2080"/>
      <c r="AK85" s="2080"/>
      <c r="AL85" s="2080"/>
      <c r="AM85" s="2080"/>
      <c r="AN85" s="2080"/>
      <c r="AO85" s="2080"/>
      <c r="AP85" s="2080"/>
      <c r="AQ85" s="2080"/>
      <c r="AR85" s="2080"/>
      <c r="AS85" s="2080"/>
      <c r="AT85" s="2080"/>
      <c r="AU85" s="2080"/>
      <c r="AV85" s="2080"/>
      <c r="AW85" s="2080"/>
      <c r="AX85" s="2080"/>
      <c r="AY85" s="2080"/>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442"/>
      <c r="CE85" s="442"/>
      <c r="CF85" s="442"/>
      <c r="CG85" s="442"/>
      <c r="CH85" s="1875"/>
      <c r="CI85" s="1875"/>
      <c r="CJ85" s="1875"/>
      <c r="CK85" s="1875"/>
      <c r="CL85" s="1875"/>
      <c r="CM85" s="1875"/>
      <c r="CN85" s="1875"/>
      <c r="CO85" s="1875"/>
      <c r="CP85" s="1875"/>
      <c r="CQ85" s="1875"/>
      <c r="CR85" s="1875"/>
      <c r="CS85" s="1875"/>
      <c r="CT85" s="1875"/>
      <c r="CU85" s="1875"/>
      <c r="CV85" s="1875"/>
      <c r="CW85" s="1875"/>
      <c r="CX85" s="1875"/>
      <c r="CY85" s="1875"/>
      <c r="CZ85" s="1875"/>
    </row>
    <row r="86" spans="1:104" s="130" customFormat="1" ht="15" customHeight="1"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363"/>
      <c r="AC86" s="363"/>
      <c r="AD86" s="363"/>
      <c r="AE86" s="363"/>
      <c r="AF86" s="363"/>
      <c r="AG86" s="363"/>
      <c r="AH86" s="2080"/>
      <c r="AI86" s="2080"/>
      <c r="AJ86" s="2080"/>
      <c r="AK86" s="2080"/>
      <c r="AL86" s="2080"/>
      <c r="AM86" s="2080"/>
      <c r="AN86" s="2080"/>
      <c r="AO86" s="2080"/>
      <c r="AP86" s="2080"/>
      <c r="AQ86" s="2080"/>
      <c r="AR86" s="2080"/>
      <c r="AS86" s="2080"/>
      <c r="AT86" s="2080"/>
      <c r="AU86" s="2080"/>
      <c r="AV86" s="2080"/>
      <c r="AW86" s="2080"/>
      <c r="AX86" s="2080"/>
      <c r="AY86" s="2080"/>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442"/>
      <c r="CE86" s="442"/>
      <c r="CF86" s="442"/>
      <c r="CG86" s="442"/>
      <c r="CH86" s="1875"/>
      <c r="CI86" s="1875"/>
      <c r="CJ86" s="1875"/>
      <c r="CK86" s="1875"/>
      <c r="CL86" s="1875"/>
      <c r="CM86" s="1875"/>
      <c r="CN86" s="1875"/>
      <c r="CO86" s="1875"/>
      <c r="CP86" s="1875"/>
      <c r="CQ86" s="1875"/>
      <c r="CR86" s="1875"/>
      <c r="CS86" s="1875"/>
      <c r="CT86" s="1875"/>
      <c r="CU86" s="1875"/>
      <c r="CV86" s="1875"/>
      <c r="CW86" s="1875"/>
      <c r="CX86" s="1875"/>
      <c r="CY86" s="1875"/>
      <c r="CZ86" s="1875"/>
    </row>
    <row r="87" spans="1:104" s="130" customFormat="1" ht="15" customHeight="1"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363"/>
      <c r="AC87" s="363"/>
      <c r="AD87" s="363"/>
      <c r="AE87" s="363"/>
      <c r="AF87" s="363"/>
      <c r="AG87" s="363"/>
      <c r="AH87" s="2080"/>
      <c r="AI87" s="2080"/>
      <c r="AJ87" s="2080"/>
      <c r="AK87" s="2080"/>
      <c r="AL87" s="2080"/>
      <c r="AM87" s="2080"/>
      <c r="AN87" s="2080"/>
      <c r="AO87" s="2080"/>
      <c r="AP87" s="2080"/>
      <c r="AQ87" s="2080"/>
      <c r="AR87" s="2080"/>
      <c r="AS87" s="2080"/>
      <c r="AT87" s="2080"/>
      <c r="AU87" s="2080"/>
      <c r="AV87" s="2080"/>
      <c r="AW87" s="2080"/>
      <c r="AX87" s="2080"/>
      <c r="AY87" s="2080"/>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442"/>
      <c r="CE87" s="442"/>
      <c r="CF87" s="442"/>
      <c r="CG87" s="442"/>
      <c r="CH87" s="1875"/>
      <c r="CI87" s="1875"/>
      <c r="CJ87" s="1875"/>
      <c r="CK87" s="1875"/>
      <c r="CL87" s="1875"/>
      <c r="CM87" s="1875"/>
      <c r="CN87" s="1875"/>
      <c r="CO87" s="1875"/>
      <c r="CP87" s="1875"/>
      <c r="CQ87" s="1875"/>
      <c r="CR87" s="1875"/>
      <c r="CS87" s="1875"/>
      <c r="CT87" s="1875"/>
      <c r="CU87" s="1875"/>
      <c r="CV87" s="1875"/>
      <c r="CW87" s="1875"/>
      <c r="CX87" s="1875"/>
      <c r="CY87" s="1875"/>
      <c r="CZ87" s="1875"/>
    </row>
    <row r="88" spans="1:104" s="130" customFormat="1" ht="15" customHeight="1"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363"/>
      <c r="AC88" s="363"/>
      <c r="AD88" s="363"/>
      <c r="AE88" s="363"/>
      <c r="AF88" s="363"/>
      <c r="AG88" s="363"/>
      <c r="AH88" s="2080"/>
      <c r="AI88" s="2080"/>
      <c r="AJ88" s="2080"/>
      <c r="AK88" s="2080"/>
      <c r="AL88" s="2080"/>
      <c r="AM88" s="2080"/>
      <c r="AN88" s="2080"/>
      <c r="AO88" s="2080"/>
      <c r="AP88" s="2080"/>
      <c r="AQ88" s="2080"/>
      <c r="AR88" s="2080"/>
      <c r="AS88" s="2080"/>
      <c r="AT88" s="2080"/>
      <c r="AU88" s="2080"/>
      <c r="AV88" s="2080"/>
      <c r="AW88" s="2080"/>
      <c r="AX88" s="2080"/>
      <c r="AY88" s="2080"/>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442"/>
      <c r="CE88" s="442"/>
      <c r="CF88" s="442"/>
      <c r="CG88" s="442"/>
      <c r="CH88" s="1875"/>
      <c r="CI88" s="1875"/>
      <c r="CJ88" s="1875"/>
      <c r="CK88" s="1875"/>
      <c r="CL88" s="1875"/>
      <c r="CM88" s="1875"/>
      <c r="CN88" s="1875"/>
      <c r="CO88" s="1875"/>
      <c r="CP88" s="1875"/>
      <c r="CQ88" s="1875"/>
      <c r="CR88" s="1875"/>
      <c r="CS88" s="1875"/>
      <c r="CT88" s="1875"/>
      <c r="CU88" s="1875"/>
      <c r="CV88" s="1875"/>
      <c r="CW88" s="1875"/>
      <c r="CX88" s="1875"/>
      <c r="CY88" s="1875"/>
      <c r="CZ88" s="1875"/>
    </row>
    <row r="89" spans="1:104" s="130" customFormat="1" ht="15" customHeight="1"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363"/>
      <c r="AC89" s="363"/>
      <c r="AD89" s="363"/>
      <c r="AE89" s="363"/>
      <c r="AF89" s="363"/>
      <c r="AG89" s="363"/>
      <c r="AH89" s="2080"/>
      <c r="AI89" s="2080"/>
      <c r="AJ89" s="2080"/>
      <c r="AK89" s="2080"/>
      <c r="AL89" s="2080"/>
      <c r="AM89" s="2080"/>
      <c r="AN89" s="2080"/>
      <c r="AO89" s="2080"/>
      <c r="AP89" s="2080"/>
      <c r="AQ89" s="2080"/>
      <c r="AR89" s="2080"/>
      <c r="AS89" s="2080"/>
      <c r="AT89" s="2080"/>
      <c r="AU89" s="2080"/>
      <c r="AV89" s="2080"/>
      <c r="AW89" s="2080"/>
      <c r="AX89" s="2080"/>
      <c r="AY89" s="2080"/>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442"/>
      <c r="CE89" s="442"/>
      <c r="CF89" s="442"/>
      <c r="CG89" s="442"/>
      <c r="CH89" s="1875"/>
      <c r="CI89" s="1875"/>
      <c r="CJ89" s="1875"/>
      <c r="CK89" s="1875"/>
      <c r="CL89" s="1875"/>
      <c r="CM89" s="1875"/>
      <c r="CN89" s="1875"/>
      <c r="CO89" s="1875"/>
      <c r="CP89" s="1875"/>
      <c r="CQ89" s="1875"/>
      <c r="CR89" s="1875"/>
      <c r="CS89" s="1875"/>
      <c r="CT89" s="1875"/>
      <c r="CU89" s="1875"/>
      <c r="CV89" s="1875"/>
      <c r="CW89" s="1875"/>
      <c r="CX89" s="1875"/>
      <c r="CY89" s="1875"/>
      <c r="CZ89" s="1875"/>
    </row>
    <row r="90" spans="1:104" s="130" customFormat="1" ht="15" customHeight="1"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363"/>
      <c r="AC90" s="363"/>
      <c r="AD90" s="363"/>
      <c r="AE90" s="363"/>
      <c r="AF90" s="363"/>
      <c r="AG90" s="363"/>
      <c r="AH90" s="2080"/>
      <c r="AI90" s="2080"/>
      <c r="AJ90" s="2080"/>
      <c r="AK90" s="2080"/>
      <c r="AL90" s="2080"/>
      <c r="AM90" s="2080"/>
      <c r="AN90" s="2080"/>
      <c r="AO90" s="2080"/>
      <c r="AP90" s="2080"/>
      <c r="AQ90" s="2080"/>
      <c r="AR90" s="2080"/>
      <c r="AS90" s="2080"/>
      <c r="AT90" s="2080"/>
      <c r="AU90" s="2080"/>
      <c r="AV90" s="2080"/>
      <c r="AW90" s="2080"/>
      <c r="AX90" s="2080"/>
      <c r="AY90" s="2080"/>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442"/>
      <c r="CE90" s="442"/>
      <c r="CF90" s="442"/>
      <c r="CG90" s="442"/>
      <c r="CH90" s="1875"/>
      <c r="CI90" s="1875"/>
      <c r="CJ90" s="1875"/>
      <c r="CK90" s="1875"/>
      <c r="CL90" s="1875"/>
      <c r="CM90" s="1875"/>
      <c r="CN90" s="1875"/>
      <c r="CO90" s="1875"/>
      <c r="CP90" s="1875"/>
      <c r="CQ90" s="1875"/>
      <c r="CR90" s="1875"/>
      <c r="CS90" s="1875"/>
      <c r="CT90" s="1875"/>
      <c r="CU90" s="1875"/>
      <c r="CV90" s="1875"/>
      <c r="CW90" s="1875"/>
      <c r="CX90" s="1875"/>
      <c r="CY90" s="1875"/>
      <c r="CZ90" s="1875"/>
    </row>
    <row r="91" spans="1:104" s="130" customFormat="1" ht="15" customHeight="1"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363"/>
      <c r="AC91" s="363"/>
      <c r="AD91" s="363"/>
      <c r="AE91" s="363"/>
      <c r="AF91" s="363"/>
      <c r="AG91" s="363"/>
      <c r="AH91" s="2080"/>
      <c r="AI91" s="2080"/>
      <c r="AJ91" s="2080"/>
      <c r="AK91" s="2080"/>
      <c r="AL91" s="2080"/>
      <c r="AM91" s="2080"/>
      <c r="AN91" s="2080"/>
      <c r="AO91" s="2080"/>
      <c r="AP91" s="2080"/>
      <c r="AQ91" s="2080"/>
      <c r="AR91" s="2080"/>
      <c r="AS91" s="2080"/>
      <c r="AT91" s="2080"/>
      <c r="AU91" s="2080"/>
      <c r="AV91" s="2080"/>
      <c r="AW91" s="2080"/>
      <c r="AX91" s="2080"/>
      <c r="AY91" s="2080"/>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442"/>
      <c r="CE91" s="442"/>
      <c r="CF91" s="442"/>
      <c r="CG91" s="442"/>
      <c r="CH91" s="1875"/>
      <c r="CI91" s="1875"/>
      <c r="CJ91" s="1875"/>
      <c r="CK91" s="1875"/>
      <c r="CL91" s="1875"/>
      <c r="CM91" s="1875"/>
      <c r="CN91" s="1875"/>
      <c r="CO91" s="1875"/>
      <c r="CP91" s="1875"/>
      <c r="CQ91" s="1875"/>
      <c r="CR91" s="1875"/>
      <c r="CS91" s="1875"/>
      <c r="CT91" s="1875"/>
      <c r="CU91" s="1875"/>
      <c r="CV91" s="1875"/>
      <c r="CW91" s="1875"/>
      <c r="CX91" s="1875"/>
      <c r="CY91" s="1875"/>
      <c r="CZ91" s="1875"/>
    </row>
    <row r="92" spans="1:104" s="130" customFormat="1" ht="15" customHeight="1"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363"/>
      <c r="AC92" s="363"/>
      <c r="AD92" s="363"/>
      <c r="AE92" s="363"/>
      <c r="AF92" s="363"/>
      <c r="AG92" s="363"/>
      <c r="AH92" s="2080"/>
      <c r="AI92" s="2080"/>
      <c r="AJ92" s="2080"/>
      <c r="AK92" s="2080"/>
      <c r="AL92" s="2080"/>
      <c r="AM92" s="2080"/>
      <c r="AN92" s="2080"/>
      <c r="AO92" s="2080"/>
      <c r="AP92" s="2080"/>
      <c r="AQ92" s="2080"/>
      <c r="AR92" s="2080"/>
      <c r="AS92" s="2080"/>
      <c r="AT92" s="2080"/>
      <c r="AU92" s="2080"/>
      <c r="AV92" s="2080"/>
      <c r="AW92" s="2080"/>
      <c r="AX92" s="2080"/>
      <c r="AY92" s="2080"/>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442"/>
      <c r="CE92" s="442"/>
      <c r="CF92" s="442"/>
      <c r="CG92" s="442"/>
      <c r="CH92" s="1875"/>
      <c r="CI92" s="1875"/>
      <c r="CJ92" s="1875"/>
      <c r="CK92" s="1875"/>
      <c r="CL92" s="1875"/>
      <c r="CM92" s="1875"/>
      <c r="CN92" s="1875"/>
      <c r="CO92" s="1875"/>
      <c r="CP92" s="1875"/>
      <c r="CQ92" s="1875"/>
      <c r="CR92" s="1875"/>
      <c r="CS92" s="1875"/>
      <c r="CT92" s="1875"/>
      <c r="CU92" s="1875"/>
      <c r="CV92" s="1875"/>
      <c r="CW92" s="1875"/>
      <c r="CX92" s="1875"/>
      <c r="CY92" s="1875"/>
      <c r="CZ92" s="1875"/>
    </row>
    <row r="93" spans="1:104" s="130" customFormat="1" ht="15" customHeight="1"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363"/>
      <c r="AC93" s="363"/>
      <c r="AD93" s="363"/>
      <c r="AE93" s="363"/>
      <c r="AF93" s="363"/>
      <c r="AG93" s="363"/>
      <c r="AH93" s="2080"/>
      <c r="AI93" s="2080"/>
      <c r="AJ93" s="2080"/>
      <c r="AK93" s="2080"/>
      <c r="AL93" s="2080"/>
      <c r="AM93" s="2080"/>
      <c r="AN93" s="2080"/>
      <c r="AO93" s="2080"/>
      <c r="AP93" s="2080"/>
      <c r="AQ93" s="2080"/>
      <c r="AR93" s="2080"/>
      <c r="AS93" s="2080"/>
      <c r="AT93" s="2080"/>
      <c r="AU93" s="2080"/>
      <c r="AV93" s="2080"/>
      <c r="AW93" s="2080"/>
      <c r="AX93" s="2080"/>
      <c r="AY93" s="2080"/>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442"/>
      <c r="CE93" s="442"/>
      <c r="CF93" s="442"/>
      <c r="CG93" s="442"/>
      <c r="CH93" s="1875"/>
      <c r="CI93" s="1875"/>
      <c r="CJ93" s="1875"/>
      <c r="CK93" s="1875"/>
      <c r="CL93" s="1875"/>
      <c r="CM93" s="1875"/>
      <c r="CN93" s="1875"/>
      <c r="CO93" s="1875"/>
      <c r="CP93" s="1875"/>
      <c r="CQ93" s="1875"/>
      <c r="CR93" s="1875"/>
      <c r="CS93" s="1875"/>
      <c r="CT93" s="1875"/>
      <c r="CU93" s="1875"/>
      <c r="CV93" s="1875"/>
      <c r="CW93" s="1875"/>
      <c r="CX93" s="1875"/>
      <c r="CY93" s="1875"/>
      <c r="CZ93" s="1875"/>
    </row>
    <row r="94" spans="1:104" s="130" customFormat="1" ht="15" customHeight="1"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363"/>
      <c r="AC94" s="363"/>
      <c r="AD94" s="363"/>
      <c r="AE94" s="363"/>
      <c r="AF94" s="363"/>
      <c r="AG94" s="363"/>
      <c r="AH94" s="2080"/>
      <c r="AI94" s="2080"/>
      <c r="AJ94" s="2080"/>
      <c r="AK94" s="2080"/>
      <c r="AL94" s="2080"/>
      <c r="AM94" s="2080"/>
      <c r="AN94" s="2080"/>
      <c r="AO94" s="2080"/>
      <c r="AP94" s="2080"/>
      <c r="AQ94" s="2080"/>
      <c r="AR94" s="2080"/>
      <c r="AS94" s="2080"/>
      <c r="AT94" s="2080"/>
      <c r="AU94" s="2080"/>
      <c r="AV94" s="2080"/>
      <c r="AW94" s="2080"/>
      <c r="AX94" s="2080"/>
      <c r="AY94" s="2080"/>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442"/>
      <c r="CE94" s="442"/>
      <c r="CF94" s="442"/>
      <c r="CG94" s="442"/>
      <c r="CH94" s="1875"/>
      <c r="CI94" s="1875"/>
      <c r="CJ94" s="1875"/>
      <c r="CK94" s="1875"/>
      <c r="CL94" s="1875"/>
      <c r="CM94" s="1875"/>
      <c r="CN94" s="1875"/>
      <c r="CO94" s="1875"/>
      <c r="CP94" s="1875"/>
      <c r="CQ94" s="1875"/>
      <c r="CR94" s="1875"/>
      <c r="CS94" s="1875"/>
      <c r="CT94" s="1875"/>
      <c r="CU94" s="1875"/>
      <c r="CV94" s="1875"/>
      <c r="CW94" s="1875"/>
      <c r="CX94" s="1875"/>
      <c r="CY94" s="1875"/>
      <c r="CZ94" s="1875"/>
    </row>
    <row r="95" spans="1:104" s="130" customFormat="1" ht="15" customHeight="1"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363"/>
      <c r="AC95" s="363"/>
      <c r="AD95" s="363"/>
      <c r="AE95" s="363"/>
      <c r="AF95" s="363"/>
      <c r="AG95" s="363"/>
      <c r="AH95" s="2080"/>
      <c r="AI95" s="2080"/>
      <c r="AJ95" s="2080"/>
      <c r="AK95" s="2080"/>
      <c r="AL95" s="2080"/>
      <c r="AM95" s="2080"/>
      <c r="AN95" s="2080"/>
      <c r="AO95" s="2080"/>
      <c r="AP95" s="2080"/>
      <c r="AQ95" s="2080"/>
      <c r="AR95" s="2080"/>
      <c r="AS95" s="2080"/>
      <c r="AT95" s="2080"/>
      <c r="AU95" s="2080"/>
      <c r="AV95" s="2080"/>
      <c r="AW95" s="2080"/>
      <c r="AX95" s="2080"/>
      <c r="AY95" s="2080"/>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442"/>
      <c r="CE95" s="442"/>
      <c r="CF95" s="442"/>
      <c r="CG95" s="442"/>
      <c r="CH95" s="1875"/>
      <c r="CI95" s="1875"/>
      <c r="CJ95" s="1875"/>
      <c r="CK95" s="1875"/>
      <c r="CL95" s="1875"/>
      <c r="CM95" s="1875"/>
      <c r="CN95" s="1875"/>
      <c r="CO95" s="1875"/>
      <c r="CP95" s="1875"/>
      <c r="CQ95" s="1875"/>
      <c r="CR95" s="1875"/>
      <c r="CS95" s="1875"/>
      <c r="CT95" s="1875"/>
      <c r="CU95" s="1875"/>
      <c r="CV95" s="1875"/>
      <c r="CW95" s="1875"/>
      <c r="CX95" s="1875"/>
      <c r="CY95" s="1875"/>
      <c r="CZ95" s="1875"/>
    </row>
    <row r="96" spans="1:104" s="130" customFormat="1" ht="15" customHeight="1"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363"/>
      <c r="AC96" s="363"/>
      <c r="AD96" s="363"/>
      <c r="AE96" s="363"/>
      <c r="AF96" s="363"/>
      <c r="AG96" s="363"/>
      <c r="AH96" s="2080"/>
      <c r="AI96" s="2080"/>
      <c r="AJ96" s="2080"/>
      <c r="AK96" s="2080"/>
      <c r="AL96" s="2080"/>
      <c r="AM96" s="2080"/>
      <c r="AN96" s="2080"/>
      <c r="AO96" s="2080"/>
      <c r="AP96" s="2080"/>
      <c r="AQ96" s="2080"/>
      <c r="AR96" s="2080"/>
      <c r="AS96" s="2080"/>
      <c r="AT96" s="2080"/>
      <c r="AU96" s="2080"/>
      <c r="AV96" s="2080"/>
      <c r="AW96" s="2080"/>
      <c r="AX96" s="2080"/>
      <c r="AY96" s="2080"/>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442"/>
      <c r="CE96" s="442"/>
      <c r="CF96" s="442"/>
      <c r="CG96" s="442"/>
      <c r="CH96" s="1875"/>
      <c r="CI96" s="1875"/>
      <c r="CJ96" s="1875"/>
      <c r="CK96" s="1875"/>
      <c r="CL96" s="1875"/>
      <c r="CM96" s="1875"/>
      <c r="CN96" s="1875"/>
      <c r="CO96" s="1875"/>
      <c r="CP96" s="1875"/>
      <c r="CQ96" s="1875"/>
      <c r="CR96" s="1875"/>
      <c r="CS96" s="1875"/>
      <c r="CT96" s="1875"/>
      <c r="CU96" s="1875"/>
      <c r="CV96" s="1875"/>
      <c r="CW96" s="1875"/>
      <c r="CX96" s="1875"/>
      <c r="CY96" s="1875"/>
      <c r="CZ96" s="1875"/>
    </row>
    <row r="97" spans="1:104" s="130" customFormat="1" ht="15" customHeight="1"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363"/>
      <c r="AC97" s="363"/>
      <c r="AD97" s="363"/>
      <c r="AE97" s="363"/>
      <c r="AF97" s="363"/>
      <c r="AG97" s="363"/>
      <c r="AH97" s="2080"/>
      <c r="AI97" s="2080"/>
      <c r="AJ97" s="2080"/>
      <c r="AK97" s="2080"/>
      <c r="AL97" s="2080"/>
      <c r="AM97" s="2080"/>
      <c r="AN97" s="2080"/>
      <c r="AO97" s="2080"/>
      <c r="AP97" s="2080"/>
      <c r="AQ97" s="2080"/>
      <c r="AR97" s="2080"/>
      <c r="AS97" s="2080"/>
      <c r="AT97" s="2080"/>
      <c r="AU97" s="2080"/>
      <c r="AV97" s="2080"/>
      <c r="AW97" s="2080"/>
      <c r="AX97" s="2080"/>
      <c r="AY97" s="2080"/>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442"/>
      <c r="CE97" s="442"/>
      <c r="CF97" s="442"/>
      <c r="CG97" s="442"/>
      <c r="CH97" s="1875"/>
      <c r="CI97" s="1875"/>
      <c r="CJ97" s="1875"/>
      <c r="CK97" s="1875"/>
      <c r="CL97" s="1875"/>
      <c r="CM97" s="1875"/>
      <c r="CN97" s="1875"/>
      <c r="CO97" s="1875"/>
      <c r="CP97" s="1875"/>
      <c r="CQ97" s="1875"/>
      <c r="CR97" s="1875"/>
      <c r="CS97" s="1875"/>
      <c r="CT97" s="1875"/>
      <c r="CU97" s="1875"/>
      <c r="CV97" s="1875"/>
      <c r="CW97" s="1875"/>
      <c r="CX97" s="1875"/>
      <c r="CY97" s="1875"/>
      <c r="CZ97" s="1875"/>
    </row>
    <row r="98" spans="1:104" s="130" customFormat="1" ht="15" customHeight="1"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363"/>
      <c r="AC98" s="363"/>
      <c r="AD98" s="363"/>
      <c r="AE98" s="363"/>
      <c r="AF98" s="363"/>
      <c r="AG98" s="363"/>
      <c r="AH98" s="2080"/>
      <c r="AI98" s="2080"/>
      <c r="AJ98" s="2080"/>
      <c r="AK98" s="2080"/>
      <c r="AL98" s="2080"/>
      <c r="AM98" s="2080"/>
      <c r="AN98" s="2080"/>
      <c r="AO98" s="2080"/>
      <c r="AP98" s="2080"/>
      <c r="AQ98" s="2080"/>
      <c r="AR98" s="2080"/>
      <c r="AS98" s="2080"/>
      <c r="AT98" s="2080"/>
      <c r="AU98" s="2080"/>
      <c r="AV98" s="2080"/>
      <c r="AW98" s="2080"/>
      <c r="AX98" s="2080"/>
      <c r="AY98" s="2080"/>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442"/>
      <c r="CE98" s="442"/>
      <c r="CF98" s="442"/>
      <c r="CG98" s="442"/>
      <c r="CH98" s="1875"/>
      <c r="CI98" s="1875"/>
      <c r="CJ98" s="1875"/>
      <c r="CK98" s="1875"/>
      <c r="CL98" s="1875"/>
      <c r="CM98" s="1875"/>
      <c r="CN98" s="1875"/>
      <c r="CO98" s="1875"/>
      <c r="CP98" s="1875"/>
      <c r="CQ98" s="1875"/>
      <c r="CR98" s="1875"/>
      <c r="CS98" s="1875"/>
      <c r="CT98" s="1875"/>
      <c r="CU98" s="1875"/>
      <c r="CV98" s="1875"/>
      <c r="CW98" s="1875"/>
      <c r="CX98" s="1875"/>
      <c r="CY98" s="1875"/>
      <c r="CZ98" s="1875"/>
    </row>
    <row r="99" spans="1:104" s="130" customFormat="1" ht="15" customHeight="1"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363"/>
      <c r="AC99" s="363"/>
      <c r="AD99" s="363"/>
      <c r="AE99" s="363"/>
      <c r="AF99" s="363"/>
      <c r="AG99" s="363"/>
      <c r="AH99" s="2080"/>
      <c r="AI99" s="2080"/>
      <c r="AJ99" s="2080"/>
      <c r="AK99" s="2080"/>
      <c r="AL99" s="2080"/>
      <c r="AM99" s="2080"/>
      <c r="AN99" s="2080"/>
      <c r="AO99" s="2080"/>
      <c r="AP99" s="2080"/>
      <c r="AQ99" s="2080"/>
      <c r="AR99" s="2080"/>
      <c r="AS99" s="2080"/>
      <c r="AT99" s="2080"/>
      <c r="AU99" s="2080"/>
      <c r="AV99" s="2080"/>
      <c r="AW99" s="2080"/>
      <c r="AX99" s="2080"/>
      <c r="AY99" s="2080"/>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442"/>
      <c r="CE99" s="442"/>
      <c r="CF99" s="442"/>
      <c r="CG99" s="442"/>
      <c r="CH99" s="1875"/>
      <c r="CI99" s="1875"/>
      <c r="CJ99" s="1875"/>
      <c r="CK99" s="1875"/>
      <c r="CL99" s="1875"/>
      <c r="CM99" s="1875"/>
      <c r="CN99" s="1875"/>
      <c r="CO99" s="1875"/>
      <c r="CP99" s="1875"/>
      <c r="CQ99" s="1875"/>
      <c r="CR99" s="1875"/>
      <c r="CS99" s="1875"/>
      <c r="CT99" s="1875"/>
      <c r="CU99" s="1875"/>
      <c r="CV99" s="1875"/>
      <c r="CW99" s="1875"/>
      <c r="CX99" s="1875"/>
      <c r="CY99" s="1875"/>
      <c r="CZ99" s="1875"/>
    </row>
    <row r="100" spans="1:104" s="130" customFormat="1" ht="15" customHeight="1"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363"/>
      <c r="AC100" s="363"/>
      <c r="AD100" s="363"/>
      <c r="AE100" s="363"/>
      <c r="AF100" s="363"/>
      <c r="AG100" s="363"/>
      <c r="AH100" s="2080"/>
      <c r="AI100" s="2080"/>
      <c r="AJ100" s="2080"/>
      <c r="AK100" s="2080"/>
      <c r="AL100" s="2080"/>
      <c r="AM100" s="2080"/>
      <c r="AN100" s="2080"/>
      <c r="AO100" s="2080"/>
      <c r="AP100" s="2080"/>
      <c r="AQ100" s="2080"/>
      <c r="AR100" s="2080"/>
      <c r="AS100" s="2080"/>
      <c r="AT100" s="2080"/>
      <c r="AU100" s="2080"/>
      <c r="AV100" s="2080"/>
      <c r="AW100" s="2080"/>
      <c r="AX100" s="2080"/>
      <c r="AY100" s="2080"/>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442"/>
      <c r="CE100" s="442"/>
      <c r="CF100" s="442"/>
      <c r="CG100" s="442"/>
      <c r="CH100" s="1875"/>
      <c r="CI100" s="1875"/>
      <c r="CJ100" s="1875"/>
      <c r="CK100" s="1875"/>
      <c r="CL100" s="1875"/>
      <c r="CM100" s="1875"/>
      <c r="CN100" s="1875"/>
      <c r="CO100" s="1875"/>
      <c r="CP100" s="1875"/>
      <c r="CQ100" s="1875"/>
      <c r="CR100" s="1875"/>
      <c r="CS100" s="1875"/>
      <c r="CT100" s="1875"/>
      <c r="CU100" s="1875"/>
      <c r="CV100" s="1875"/>
      <c r="CW100" s="1875"/>
      <c r="CX100" s="1875"/>
      <c r="CY100" s="1875"/>
      <c r="CZ100" s="1875"/>
    </row>
    <row r="101" spans="1:104" s="130" customFormat="1" ht="15" customHeight="1"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363"/>
      <c r="AC101" s="363"/>
      <c r="AD101" s="363"/>
      <c r="AE101" s="363"/>
      <c r="AF101" s="363"/>
      <c r="AG101" s="363"/>
      <c r="AH101" s="2080"/>
      <c r="AI101" s="2080"/>
      <c r="AJ101" s="2080"/>
      <c r="AK101" s="2080"/>
      <c r="AL101" s="2080"/>
      <c r="AM101" s="2080"/>
      <c r="AN101" s="2080"/>
      <c r="AO101" s="2080"/>
      <c r="AP101" s="2080"/>
      <c r="AQ101" s="2080"/>
      <c r="AR101" s="2080"/>
      <c r="AS101" s="2080"/>
      <c r="AT101" s="2080"/>
      <c r="AU101" s="2080"/>
      <c r="AV101" s="2080"/>
      <c r="AW101" s="2080"/>
      <c r="AX101" s="2080"/>
      <c r="AY101" s="2080"/>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442"/>
      <c r="CE101" s="442"/>
      <c r="CF101" s="442"/>
      <c r="CG101" s="442"/>
      <c r="CH101" s="1875"/>
      <c r="CI101" s="1875"/>
      <c r="CJ101" s="1875"/>
      <c r="CK101" s="1875"/>
      <c r="CL101" s="1875"/>
      <c r="CM101" s="1875"/>
      <c r="CN101" s="1875"/>
      <c r="CO101" s="1875"/>
      <c r="CP101" s="1875"/>
      <c r="CQ101" s="1875"/>
      <c r="CR101" s="1875"/>
      <c r="CS101" s="1875"/>
      <c r="CT101" s="1875"/>
      <c r="CU101" s="1875"/>
      <c r="CV101" s="1875"/>
      <c r="CW101" s="1875"/>
      <c r="CX101" s="1875"/>
      <c r="CY101" s="1875"/>
      <c r="CZ101" s="1875"/>
    </row>
    <row r="102" spans="1:104" s="130" customFormat="1" ht="15" customHeight="1"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363"/>
      <c r="AC102" s="363"/>
      <c r="AD102" s="363"/>
      <c r="AE102" s="363"/>
      <c r="AF102" s="363"/>
      <c r="AG102" s="363"/>
      <c r="AH102" s="2080"/>
      <c r="AI102" s="2080"/>
      <c r="AJ102" s="2080"/>
      <c r="AK102" s="2080"/>
      <c r="AL102" s="2080"/>
      <c r="AM102" s="2080"/>
      <c r="AN102" s="2080"/>
      <c r="AO102" s="2080"/>
      <c r="AP102" s="2080"/>
      <c r="AQ102" s="2080"/>
      <c r="AR102" s="2080"/>
      <c r="AS102" s="2080"/>
      <c r="AT102" s="2080"/>
      <c r="AU102" s="2080"/>
      <c r="AV102" s="2080"/>
      <c r="AW102" s="2080"/>
      <c r="AX102" s="2080"/>
      <c r="AY102" s="2080"/>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442"/>
      <c r="CE102" s="442"/>
      <c r="CF102" s="442"/>
      <c r="CG102" s="442"/>
      <c r="CH102" s="1875"/>
      <c r="CI102" s="1875"/>
      <c r="CJ102" s="1875"/>
      <c r="CK102" s="1875"/>
      <c r="CL102" s="1875"/>
      <c r="CM102" s="1875"/>
      <c r="CN102" s="1875"/>
      <c r="CO102" s="1875"/>
      <c r="CP102" s="1875"/>
      <c r="CQ102" s="1875"/>
      <c r="CR102" s="1875"/>
      <c r="CS102" s="1875"/>
      <c r="CT102" s="1875"/>
      <c r="CU102" s="1875"/>
      <c r="CV102" s="1875"/>
      <c r="CW102" s="1875"/>
      <c r="CX102" s="1875"/>
      <c r="CY102" s="1875"/>
      <c r="CZ102" s="1875"/>
    </row>
    <row r="103" spans="1:104" s="130" customFormat="1" ht="15" customHeight="1"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363"/>
      <c r="AC103" s="363"/>
      <c r="AD103" s="363"/>
      <c r="AE103" s="363"/>
      <c r="AF103" s="363"/>
      <c r="AG103" s="363"/>
      <c r="AH103" s="2080"/>
      <c r="AI103" s="2080"/>
      <c r="AJ103" s="2080"/>
      <c r="AK103" s="2080"/>
      <c r="AL103" s="2080"/>
      <c r="AM103" s="2080"/>
      <c r="AN103" s="2080"/>
      <c r="AO103" s="2080"/>
      <c r="AP103" s="2080"/>
      <c r="AQ103" s="2080"/>
      <c r="AR103" s="2080"/>
      <c r="AS103" s="2080"/>
      <c r="AT103" s="2080"/>
      <c r="AU103" s="2080"/>
      <c r="AV103" s="2080"/>
      <c r="AW103" s="2080"/>
      <c r="AX103" s="2080"/>
      <c r="AY103" s="2080"/>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442"/>
      <c r="CE103" s="442"/>
      <c r="CF103" s="442"/>
      <c r="CG103" s="442"/>
      <c r="CH103" s="1875"/>
      <c r="CI103" s="1875"/>
      <c r="CJ103" s="1875"/>
      <c r="CK103" s="1875"/>
      <c r="CL103" s="1875"/>
      <c r="CM103" s="1875"/>
      <c r="CN103" s="1875"/>
      <c r="CO103" s="1875"/>
      <c r="CP103" s="1875"/>
      <c r="CQ103" s="1875"/>
      <c r="CR103" s="1875"/>
      <c r="CS103" s="1875"/>
      <c r="CT103" s="1875"/>
      <c r="CU103" s="1875"/>
      <c r="CV103" s="1875"/>
      <c r="CW103" s="1875"/>
      <c r="CX103" s="1875"/>
      <c r="CY103" s="1875"/>
      <c r="CZ103" s="1875"/>
    </row>
    <row r="104" spans="1:104" s="130" customFormat="1" ht="15" customHeight="1"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363"/>
      <c r="AC104" s="363"/>
      <c r="AD104" s="363"/>
      <c r="AE104" s="363"/>
      <c r="AF104" s="363"/>
      <c r="AG104" s="363"/>
      <c r="AH104" s="2080"/>
      <c r="AI104" s="2080"/>
      <c r="AJ104" s="2080"/>
      <c r="AK104" s="2080"/>
      <c r="AL104" s="2080"/>
      <c r="AM104" s="2080"/>
      <c r="AN104" s="2080"/>
      <c r="AO104" s="2080"/>
      <c r="AP104" s="2080"/>
      <c r="AQ104" s="2080"/>
      <c r="AR104" s="2080"/>
      <c r="AS104" s="2080"/>
      <c r="AT104" s="2080"/>
      <c r="AU104" s="2080"/>
      <c r="AV104" s="2080"/>
      <c r="AW104" s="2080"/>
      <c r="AX104" s="2080"/>
      <c r="AY104" s="2080"/>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442"/>
      <c r="CE104" s="442"/>
      <c r="CF104" s="442"/>
      <c r="CG104" s="442"/>
      <c r="CH104" s="1875"/>
      <c r="CI104" s="1875"/>
      <c r="CJ104" s="1875"/>
      <c r="CK104" s="1875"/>
      <c r="CL104" s="1875"/>
      <c r="CM104" s="1875"/>
      <c r="CN104" s="1875"/>
      <c r="CO104" s="1875"/>
      <c r="CP104" s="1875"/>
      <c r="CQ104" s="1875"/>
      <c r="CR104" s="1875"/>
      <c r="CS104" s="1875"/>
      <c r="CT104" s="1875"/>
      <c r="CU104" s="1875"/>
      <c r="CV104" s="1875"/>
      <c r="CW104" s="1875"/>
      <c r="CX104" s="1875"/>
      <c r="CY104" s="1875"/>
      <c r="CZ104" s="1875"/>
    </row>
    <row r="105" spans="1:104" s="130" customFormat="1" ht="15" customHeight="1"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370"/>
      <c r="AC105" s="370"/>
      <c r="AD105" s="370"/>
      <c r="AE105" s="370"/>
      <c r="AF105" s="370"/>
      <c r="AG105" s="370"/>
      <c r="AH105" s="2080"/>
      <c r="AI105" s="2080"/>
      <c r="AJ105" s="2080"/>
      <c r="AK105" s="2080"/>
      <c r="AL105" s="2080"/>
      <c r="AM105" s="2080"/>
      <c r="AN105" s="2080"/>
      <c r="AO105" s="2080"/>
      <c r="AP105" s="2080"/>
      <c r="AQ105" s="2080"/>
      <c r="AR105" s="2080"/>
      <c r="AS105" s="2080"/>
      <c r="AT105" s="2080"/>
      <c r="AU105" s="2080"/>
      <c r="AV105" s="2080"/>
      <c r="AW105" s="2080"/>
      <c r="AX105" s="2080"/>
      <c r="AY105" s="2080"/>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503"/>
      <c r="CE105" s="503"/>
      <c r="CF105" s="503"/>
      <c r="CG105" s="503"/>
      <c r="CH105" s="1875"/>
      <c r="CI105" s="1875"/>
      <c r="CJ105" s="1875"/>
      <c r="CK105" s="1875"/>
      <c r="CL105" s="1875"/>
      <c r="CM105" s="1875"/>
      <c r="CN105" s="1875"/>
      <c r="CO105" s="1875"/>
      <c r="CP105" s="1875"/>
      <c r="CQ105" s="1875"/>
      <c r="CR105" s="1875"/>
      <c r="CS105" s="1875"/>
      <c r="CT105" s="1875"/>
      <c r="CU105" s="1875"/>
      <c r="CV105" s="1875"/>
      <c r="CW105" s="1875"/>
      <c r="CX105" s="1875"/>
      <c r="CY105" s="1875"/>
      <c r="CZ105" s="1875"/>
    </row>
    <row r="106" spans="1:104" s="130" customFormat="1" ht="250.15" customHeight="1"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436"/>
      <c r="AE106" s="436"/>
      <c r="AF106" s="436"/>
      <c r="AG106" s="436"/>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436"/>
      <c r="CE106" s="436"/>
      <c r="CF106" s="436"/>
      <c r="CG106" s="436"/>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pans="1:104" s="111" customFormat="1" ht="18" customHeight="1"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pans="1:104" s="111" customFormat="1" ht="22.5" customHeight="1" x14ac:dyDescent="0.35">
      <c r="A108" s="2285" t="str">
        <f>A1026</f>
        <v>State of Palestine</v>
      </c>
      <c r="B108" s="2286"/>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pans="1:104" s="111" customFormat="1" ht="22.5" customHeight="1" x14ac:dyDescent="0.35">
      <c r="A109" s="138" t="str">
        <f>A1034</f>
        <v>2020</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pans="1:104" s="111" customFormat="1" ht="23.85" customHeight="1"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pans="1:104" s="111" customFormat="1" ht="20.100000000000001" customHeight="1"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pans="1:104" s="111" customFormat="1" ht="15" customHeight="1" x14ac:dyDescent="0.2">
      <c r="A112" s="864"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pans="1:104" s="111" customFormat="1" ht="15" customHeight="1" x14ac:dyDescent="0.2">
      <c r="A113" s="152" t="s">
        <v>40</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pans="1:104" s="111" customFormat="1" ht="15" customHeight="1" x14ac:dyDescent="0.2">
      <c r="A114" s="150" t="s">
        <v>39</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pans="1:104" s="111" customFormat="1" ht="15" customHeight="1" x14ac:dyDescent="0.2">
      <c r="A115" s="150" t="s">
        <v>136</v>
      </c>
      <c r="B115" s="247" t="str">
        <f>A1025</f>
        <v>MICS20</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pans="1:104" s="111" customFormat="1" ht="15" customHeight="1"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pans="1:104" s="111" customFormat="1" ht="15" customHeight="1" x14ac:dyDescent="0.2">
      <c r="A117" s="399" t="str">
        <f>B1029</f>
        <v/>
      </c>
      <c r="B117" s="865"/>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pans="1:104" s="111" customFormat="1" ht="21" customHeight="1" x14ac:dyDescent="0.2">
      <c r="A118" s="864"/>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pans="1:104" s="111" customFormat="1" ht="15" customHeight="1"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pans="1:104" s="130" customFormat="1" ht="15" customHeight="1" x14ac:dyDescent="0.2">
      <c r="A120" s="116" t="s">
        <v>99</v>
      </c>
      <c r="B120" s="231"/>
      <c r="C120" s="2335" t="s">
        <v>115</v>
      </c>
      <c r="D120" s="2336"/>
      <c r="E120" s="2336"/>
      <c r="F120" s="2336"/>
      <c r="G120" s="2337"/>
      <c r="H120" s="2615" t="s">
        <v>38</v>
      </c>
      <c r="I120" s="2616"/>
      <c r="J120" s="2616"/>
      <c r="K120" s="2616"/>
      <c r="L120" s="2617"/>
      <c r="M120" s="2618" t="s">
        <v>37</v>
      </c>
      <c r="N120" s="2619"/>
      <c r="O120" s="2619"/>
      <c r="P120" s="2619"/>
      <c r="Q120" s="2620"/>
      <c r="R120" s="784" t="s">
        <v>140</v>
      </c>
      <c r="S120" s="469"/>
      <c r="T120" s="469"/>
      <c r="U120" s="469"/>
      <c r="V120" s="469"/>
      <c r="W120" s="469"/>
      <c r="X120" s="469"/>
      <c r="Y120" s="470"/>
      <c r="Z120" s="464"/>
      <c r="AA120" s="464"/>
      <c r="AB120" s="464"/>
      <c r="AC120" s="464"/>
      <c r="AD120" s="464"/>
      <c r="AE120" s="464"/>
      <c r="AF120" s="464"/>
      <c r="AG120" s="464"/>
      <c r="AH120" s="2067"/>
      <c r="AI120" s="2067"/>
      <c r="AJ120" s="2067"/>
      <c r="AK120" s="2067"/>
      <c r="AL120" s="2067"/>
      <c r="AM120" s="2067"/>
      <c r="AN120" s="2067"/>
      <c r="AO120" s="2067"/>
      <c r="AP120" s="2067"/>
      <c r="AQ120" s="2067"/>
      <c r="AR120" s="2067"/>
      <c r="AS120" s="2067"/>
      <c r="AT120" s="2067"/>
      <c r="AU120" s="2067"/>
      <c r="AV120" s="2067"/>
      <c r="AW120" s="2067"/>
      <c r="AX120" s="2067"/>
      <c r="AY120" s="2067"/>
      <c r="AZ120" s="239"/>
      <c r="BA120" s="241" t="s">
        <v>131</v>
      </c>
      <c r="BB120" s="116" t="s">
        <v>99</v>
      </c>
      <c r="BC120" s="2375" t="s">
        <v>115</v>
      </c>
      <c r="BD120" s="2376"/>
      <c r="BE120" s="2376"/>
      <c r="BF120" s="2376"/>
      <c r="BG120" s="2377"/>
      <c r="BH120" s="2378" t="s">
        <v>38</v>
      </c>
      <c r="BI120" s="2376"/>
      <c r="BJ120" s="2376"/>
      <c r="BK120" s="2376"/>
      <c r="BL120" s="2377"/>
      <c r="BM120" s="2378" t="s">
        <v>37</v>
      </c>
      <c r="BN120" s="2376"/>
      <c r="BO120" s="2376"/>
      <c r="BP120" s="2376"/>
      <c r="BQ120" s="2377"/>
      <c r="BR120" s="792" t="s">
        <v>140</v>
      </c>
      <c r="BS120" s="507"/>
      <c r="BT120" s="507"/>
      <c r="BU120" s="507"/>
      <c r="BV120" s="507"/>
      <c r="BW120" s="507"/>
      <c r="BX120" s="507"/>
      <c r="BY120" s="508"/>
      <c r="BZ120" s="461"/>
      <c r="CA120" s="461"/>
      <c r="CB120" s="461"/>
      <c r="CC120" s="461"/>
      <c r="CD120" s="461"/>
      <c r="CE120" s="461"/>
      <c r="CF120" s="461"/>
      <c r="CG120" s="461"/>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pans="1:104" s="130" customFormat="1" ht="24"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311</v>
      </c>
      <c r="S121" s="320" t="s">
        <v>156</v>
      </c>
      <c r="T121" s="320" t="s">
        <v>312</v>
      </c>
      <c r="U121" s="320" t="s">
        <v>158</v>
      </c>
      <c r="V121" s="320" t="s">
        <v>159</v>
      </c>
      <c r="W121" s="320" t="s">
        <v>160</v>
      </c>
      <c r="X121" s="320" t="s">
        <v>162</v>
      </c>
      <c r="Y121" s="324" t="s">
        <v>163</v>
      </c>
      <c r="Z121" s="324" t="s">
        <v>164</v>
      </c>
      <c r="AA121" s="324" t="s">
        <v>165</v>
      </c>
      <c r="AB121" s="324" t="s">
        <v>313</v>
      </c>
      <c r="AC121" s="324" t="s">
        <v>167</v>
      </c>
      <c r="AD121" s="324" t="s">
        <v>314</v>
      </c>
      <c r="AE121" s="324" t="s">
        <v>169</v>
      </c>
      <c r="AF121" s="324" t="s">
        <v>315</v>
      </c>
      <c r="AG121" s="324" t="s">
        <v>171</v>
      </c>
      <c r="AH121" s="2081"/>
      <c r="AI121" s="2081"/>
      <c r="AJ121" s="2081"/>
      <c r="AK121" s="2081"/>
      <c r="AL121" s="2081"/>
      <c r="AM121" s="2081"/>
      <c r="AN121" s="2081"/>
      <c r="AO121" s="2081"/>
      <c r="AP121" s="2081"/>
      <c r="AQ121" s="2081"/>
      <c r="AR121" s="2081"/>
      <c r="AS121" s="2081"/>
      <c r="AT121" s="2081"/>
      <c r="AU121" s="2081"/>
      <c r="AV121" s="2081"/>
      <c r="AW121" s="2081"/>
      <c r="AX121" s="2081"/>
      <c r="AY121" s="2081"/>
      <c r="AZ121" s="23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311</v>
      </c>
      <c r="BS121" s="186" t="s">
        <v>156</v>
      </c>
      <c r="BT121" s="186" t="s">
        <v>312</v>
      </c>
      <c r="BU121" s="186" t="s">
        <v>158</v>
      </c>
      <c r="BV121" s="186" t="s">
        <v>159</v>
      </c>
      <c r="BW121" s="186" t="s">
        <v>160</v>
      </c>
      <c r="BX121" s="186" t="s">
        <v>162</v>
      </c>
      <c r="BY121" s="187" t="s">
        <v>163</v>
      </c>
      <c r="BZ121" s="187" t="s">
        <v>164</v>
      </c>
      <c r="CA121" s="187" t="s">
        <v>165</v>
      </c>
      <c r="CB121" s="187" t="s">
        <v>313</v>
      </c>
      <c r="CC121" s="187" t="s">
        <v>167</v>
      </c>
      <c r="CD121" s="187" t="s">
        <v>314</v>
      </c>
      <c r="CE121" s="187" t="s">
        <v>169</v>
      </c>
      <c r="CF121" s="187" t="s">
        <v>315</v>
      </c>
      <c r="CG121" s="187" t="s">
        <v>171</v>
      </c>
      <c r="CH121" s="1876"/>
      <c r="CI121" s="1876"/>
      <c r="CJ121" s="1876"/>
      <c r="CK121" s="1876"/>
      <c r="CL121" s="1876"/>
      <c r="CM121" s="1876"/>
      <c r="CN121" s="1876"/>
      <c r="CO121" s="1876"/>
      <c r="CP121" s="1876"/>
      <c r="CQ121" s="1876"/>
      <c r="CR121" s="1876"/>
      <c r="CS121" s="1876"/>
      <c r="CT121" s="1876"/>
      <c r="CU121" s="1876"/>
      <c r="CV121" s="1876"/>
      <c r="CW121" s="1876"/>
      <c r="CX121" s="1876"/>
      <c r="CY121" s="1876"/>
      <c r="CZ121" s="1876"/>
    </row>
    <row r="122" spans="1:104" s="130" customFormat="1" ht="15" customHeight="1" x14ac:dyDescent="0.2">
      <c r="A122" s="2612" t="s">
        <v>18</v>
      </c>
      <c r="B122" s="296" t="s">
        <v>14</v>
      </c>
      <c r="C122" s="552">
        <v>98.537825646702473</v>
      </c>
      <c r="D122" s="572">
        <v>99.079891307215007</v>
      </c>
      <c r="E122" s="572">
        <v>98.695074141236233</v>
      </c>
      <c r="F122" s="572">
        <v>98.463965192642462</v>
      </c>
      <c r="G122" s="593">
        <v>99.099474893953428</v>
      </c>
      <c r="H122" s="612">
        <v>98.811452244107414</v>
      </c>
      <c r="I122" s="572">
        <v>99.474941434626118</v>
      </c>
      <c r="J122" s="572">
        <v>98.891087073970681</v>
      </c>
      <c r="K122" s="572">
        <v>98.81900951235248</v>
      </c>
      <c r="L122" s="632">
        <v>99.3142749859188</v>
      </c>
      <c r="M122" s="647">
        <v>92.65187535636214</v>
      </c>
      <c r="N122" s="572">
        <v>98.107974714022703</v>
      </c>
      <c r="O122" s="572">
        <v>97.86408766045119</v>
      </c>
      <c r="P122" s="572">
        <v>97.886218673968955</v>
      </c>
      <c r="Q122" s="632">
        <v>98.167704251808146</v>
      </c>
      <c r="R122" s="647">
        <v>91.387193597367101</v>
      </c>
      <c r="S122" s="572">
        <v>97.365831642367311</v>
      </c>
      <c r="T122" s="572">
        <v>99.821541440253938</v>
      </c>
      <c r="U122" s="572">
        <v>100</v>
      </c>
      <c r="V122" s="572">
        <v>97.923644027354669</v>
      </c>
      <c r="W122" s="572">
        <v>99.658794288379866</v>
      </c>
      <c r="X122" s="572">
        <v>98.724485396476325</v>
      </c>
      <c r="Y122" s="664">
        <v>100</v>
      </c>
      <c r="Z122" s="664">
        <v>99.719010880899773</v>
      </c>
      <c r="AA122" s="664">
        <v>97.910848649259535</v>
      </c>
      <c r="AB122" s="664">
        <v>100</v>
      </c>
      <c r="AC122" s="664">
        <v>99.450683544685901</v>
      </c>
      <c r="AD122" s="664">
        <v>96.515239206503651</v>
      </c>
      <c r="AE122" s="664">
        <v>95.920918648690744</v>
      </c>
      <c r="AF122" s="664">
        <v>98.399640039587197</v>
      </c>
      <c r="AG122" s="664">
        <v>99.408133839792114</v>
      </c>
      <c r="AH122" s="2082"/>
      <c r="AI122" s="2082"/>
      <c r="AJ122" s="2082"/>
      <c r="AK122" s="2082"/>
      <c r="AL122" s="2082"/>
      <c r="AM122" s="2082"/>
      <c r="AN122" s="2082"/>
      <c r="AO122" s="2082"/>
      <c r="AP122" s="2082"/>
      <c r="AQ122" s="2082"/>
      <c r="AR122" s="2082"/>
      <c r="AS122" s="2082"/>
      <c r="AT122" s="2082"/>
      <c r="AU122" s="2082"/>
      <c r="AV122" s="2082"/>
      <c r="AW122" s="2082"/>
      <c r="AX122" s="2082"/>
      <c r="AY122" s="2082"/>
      <c r="AZ122" s="239"/>
      <c r="BA122" s="2403" t="s">
        <v>18</v>
      </c>
      <c r="BB122" s="169" t="s">
        <v>14</v>
      </c>
      <c r="BC122" s="683">
        <v>9307.7536126186551</v>
      </c>
      <c r="BD122" s="701">
        <v>9335.6765662651778</v>
      </c>
      <c r="BE122" s="701">
        <v>9286.1190949340162</v>
      </c>
      <c r="BF122" s="701">
        <v>9281.1543289696256</v>
      </c>
      <c r="BG122" s="720">
        <v>9358.8755783981705</v>
      </c>
      <c r="BH122" s="739">
        <v>7196.6835687793455</v>
      </c>
      <c r="BI122" s="701">
        <v>7237.6980169383178</v>
      </c>
      <c r="BJ122" s="701">
        <v>7178.9681035413314</v>
      </c>
      <c r="BK122" s="701">
        <v>7197.7384320714464</v>
      </c>
      <c r="BL122" s="720">
        <v>7236.8519262851269</v>
      </c>
      <c r="BM122" s="739">
        <v>1282.2340443484482</v>
      </c>
      <c r="BN122" s="701">
        <v>1354.9743615556561</v>
      </c>
      <c r="BO122" s="701">
        <v>1357.4243380129576</v>
      </c>
      <c r="BP122" s="701">
        <v>1344.8787854588527</v>
      </c>
      <c r="BQ122" s="720">
        <v>1363.5518203226536</v>
      </c>
      <c r="BR122" s="739">
        <v>426.43737393197108</v>
      </c>
      <c r="BS122" s="701">
        <v>1987.7797749149015</v>
      </c>
      <c r="BT122" s="701">
        <v>2780.4790625250098</v>
      </c>
      <c r="BU122" s="701">
        <v>6448.0276156934551</v>
      </c>
      <c r="BV122" s="701">
        <v>6827.269748390785</v>
      </c>
      <c r="BW122" s="701">
        <v>3098.0580158544431</v>
      </c>
      <c r="BX122" s="701">
        <v>3997.6331482405458</v>
      </c>
      <c r="BY122" s="759">
        <v>3634.0567179705558</v>
      </c>
      <c r="BZ122" s="759">
        <v>3742.9057360014544</v>
      </c>
      <c r="CA122" s="759">
        <v>3954.6862143624285</v>
      </c>
      <c r="CB122" s="759">
        <v>1143.893895748773</v>
      </c>
      <c r="CC122" s="759">
        <v>2247.6477097098232</v>
      </c>
      <c r="CD122" s="759">
        <v>3187.4179662559395</v>
      </c>
      <c r="CE122" s="759">
        <v>679.93110052663769</v>
      </c>
      <c r="CF122" s="759">
        <v>557.7478122307374</v>
      </c>
      <c r="CG122" s="759">
        <v>1855.6072888281119</v>
      </c>
      <c r="CH122" s="1877"/>
      <c r="CI122" s="1877"/>
      <c r="CJ122" s="1877"/>
      <c r="CK122" s="1877"/>
      <c r="CL122" s="1877"/>
      <c r="CM122" s="1877"/>
      <c r="CN122" s="1877"/>
      <c r="CO122" s="1877"/>
      <c r="CP122" s="1877"/>
      <c r="CQ122" s="1877"/>
      <c r="CR122" s="1877"/>
      <c r="CS122" s="1877"/>
      <c r="CT122" s="1877"/>
      <c r="CU122" s="1877"/>
      <c r="CV122" s="1877"/>
      <c r="CW122" s="1877"/>
      <c r="CX122" s="1877"/>
      <c r="CY122" s="1877"/>
      <c r="CZ122" s="1878"/>
    </row>
    <row r="123" spans="1:104" s="130" customFormat="1" ht="15" customHeight="1" x14ac:dyDescent="0.2">
      <c r="A123" s="2613"/>
      <c r="B123" s="297" t="s">
        <v>51</v>
      </c>
      <c r="C123" s="553">
        <v>1.4621743532975062</v>
      </c>
      <c r="D123" s="573">
        <v>0.92010869278496499</v>
      </c>
      <c r="E123" s="573">
        <v>1.3049258587637693</v>
      </c>
      <c r="F123" s="573">
        <v>1.536034807357576</v>
      </c>
      <c r="G123" s="594">
        <v>0.90052510604653413</v>
      </c>
      <c r="H123" s="613">
        <v>1.1885477558925703</v>
      </c>
      <c r="I123" s="573">
        <v>0.52505856537390871</v>
      </c>
      <c r="J123" s="573">
        <v>1.1089129260293193</v>
      </c>
      <c r="K123" s="573">
        <v>1.1809904876475106</v>
      </c>
      <c r="L123" s="633">
        <v>0.68572501408121567</v>
      </c>
      <c r="M123" s="648">
        <v>7.348124643637906</v>
      </c>
      <c r="N123" s="573">
        <v>1.8920252859772877</v>
      </c>
      <c r="O123" s="573">
        <v>2.1359123395487876</v>
      </c>
      <c r="P123" s="573">
        <v>2.1137813260310581</v>
      </c>
      <c r="Q123" s="633">
        <v>1.8322957481918505</v>
      </c>
      <c r="R123" s="648">
        <v>8.6128064026329074</v>
      </c>
      <c r="S123" s="573">
        <v>2.6341683576327166</v>
      </c>
      <c r="T123" s="573">
        <v>0.17845855974605437</v>
      </c>
      <c r="U123" s="573">
        <v>0</v>
      </c>
      <c r="V123" s="573">
        <v>2.0763559726453331</v>
      </c>
      <c r="W123" s="573">
        <v>0.34120571162014146</v>
      </c>
      <c r="X123" s="573">
        <v>1.2755146035236711</v>
      </c>
      <c r="Y123" s="665">
        <v>0</v>
      </c>
      <c r="Z123" s="665">
        <v>0.28098911910023394</v>
      </c>
      <c r="AA123" s="665">
        <v>2.0891513507404502</v>
      </c>
      <c r="AB123" s="665">
        <v>0</v>
      </c>
      <c r="AC123" s="665">
        <v>0.54931645531410489</v>
      </c>
      <c r="AD123" s="665">
        <v>3.4847607934963452</v>
      </c>
      <c r="AE123" s="665">
        <v>4.0790813513092594</v>
      </c>
      <c r="AF123" s="665">
        <v>1.6003599604128</v>
      </c>
      <c r="AG123" s="665">
        <v>0.59186616020789096</v>
      </c>
      <c r="AH123" s="2083"/>
      <c r="AI123" s="2083"/>
      <c r="AJ123" s="2083"/>
      <c r="AK123" s="2083"/>
      <c r="AL123" s="2083"/>
      <c r="AM123" s="2083"/>
      <c r="AN123" s="2083"/>
      <c r="AO123" s="2083"/>
      <c r="AP123" s="2083"/>
      <c r="AQ123" s="2083"/>
      <c r="AR123" s="2083"/>
      <c r="AS123" s="2083"/>
      <c r="AT123" s="2083"/>
      <c r="AU123" s="2083"/>
      <c r="AV123" s="2083"/>
      <c r="AW123" s="2083"/>
      <c r="AX123" s="2083"/>
      <c r="AY123" s="2083"/>
      <c r="AZ123" s="239"/>
      <c r="BA123" s="2404"/>
      <c r="BB123" s="170" t="s">
        <v>51</v>
      </c>
      <c r="BC123" s="684">
        <v>138.11506931337129</v>
      </c>
      <c r="BD123" s="702">
        <v>86.696069690015605</v>
      </c>
      <c r="BE123" s="702">
        <v>122.77914617297458</v>
      </c>
      <c r="BF123" s="702">
        <v>144.7857200739673</v>
      </c>
      <c r="BG123" s="721">
        <v>85.044874674987426</v>
      </c>
      <c r="BH123" s="740">
        <v>86.564886066146414</v>
      </c>
      <c r="BI123" s="702">
        <v>38.202740133108584</v>
      </c>
      <c r="BJ123" s="702">
        <v>80.501193394855107</v>
      </c>
      <c r="BK123" s="702">
        <v>86.020500132504552</v>
      </c>
      <c r="BL123" s="721">
        <v>49.967543837571633</v>
      </c>
      <c r="BM123" s="740">
        <v>101.69265914962777</v>
      </c>
      <c r="BN123" s="702">
        <v>26.130860018128654</v>
      </c>
      <c r="BO123" s="702">
        <v>29.626183239200628</v>
      </c>
      <c r="BP123" s="702">
        <v>29.041674108862452</v>
      </c>
      <c r="BQ123" s="721">
        <v>25.45063289254254</v>
      </c>
      <c r="BR123" s="740">
        <v>40.189685227723842</v>
      </c>
      <c r="BS123" s="702">
        <v>53.778070773902634</v>
      </c>
      <c r="BT123" s="702">
        <v>4.9708738388823903</v>
      </c>
      <c r="BU123" s="702">
        <v>0</v>
      </c>
      <c r="BV123" s="702">
        <v>144.76424422044619</v>
      </c>
      <c r="BW123" s="702">
        <v>10.606942392673044</v>
      </c>
      <c r="BX123" s="702">
        <v>51.649187530666225</v>
      </c>
      <c r="BY123" s="760">
        <v>0</v>
      </c>
      <c r="BZ123" s="760">
        <v>10.546793197641993</v>
      </c>
      <c r="CA123" s="760">
        <v>84.382253452691188</v>
      </c>
      <c r="CB123" s="760">
        <v>0</v>
      </c>
      <c r="CC123" s="760">
        <v>12.414895792424549</v>
      </c>
      <c r="CD123" s="760">
        <v>115.08430432969477</v>
      </c>
      <c r="CE123" s="760">
        <v>28.914383967602312</v>
      </c>
      <c r="CF123" s="760">
        <v>9.071143617423882</v>
      </c>
      <c r="CG123" s="760">
        <v>11.048101583543078</v>
      </c>
      <c r="CH123" s="1879"/>
      <c r="CI123" s="1879"/>
      <c r="CJ123" s="1879"/>
      <c r="CK123" s="1879"/>
      <c r="CL123" s="1879"/>
      <c r="CM123" s="1879"/>
      <c r="CN123" s="1879"/>
      <c r="CO123" s="1879"/>
      <c r="CP123" s="1879"/>
      <c r="CQ123" s="1879"/>
      <c r="CR123" s="1879"/>
      <c r="CS123" s="1879"/>
      <c r="CT123" s="1879"/>
      <c r="CU123" s="1879"/>
      <c r="CV123" s="1879"/>
      <c r="CW123" s="1879"/>
      <c r="CX123" s="1879"/>
      <c r="CY123" s="1879"/>
      <c r="CZ123" s="1880"/>
    </row>
    <row r="124" spans="1:104" s="130" customFormat="1" ht="15" customHeight="1" x14ac:dyDescent="0.2">
      <c r="A124" s="2613" t="s">
        <v>50</v>
      </c>
      <c r="B124" s="297" t="s">
        <v>15</v>
      </c>
      <c r="C124" s="553">
        <v>95.734768290366844</v>
      </c>
      <c r="D124" s="573">
        <v>97.038350018405154</v>
      </c>
      <c r="E124" s="573">
        <v>98.160238147222557</v>
      </c>
      <c r="F124" s="573">
        <v>97.923039943484554</v>
      </c>
      <c r="G124" s="594">
        <v>98.937014365064357</v>
      </c>
      <c r="H124" s="613">
        <v>96.097146823277399</v>
      </c>
      <c r="I124" s="573">
        <v>97.008471420225263</v>
      </c>
      <c r="J124" s="573">
        <v>98.270350433568339</v>
      </c>
      <c r="K124" s="573">
        <v>98.168532691162667</v>
      </c>
      <c r="L124" s="633">
        <v>99.124169938335854</v>
      </c>
      <c r="M124" s="648">
        <v>90.268727702481158</v>
      </c>
      <c r="N124" s="573">
        <v>97.512927015618828</v>
      </c>
      <c r="O124" s="573">
        <v>97.44070436971009</v>
      </c>
      <c r="P124" s="573">
        <v>97.327280099668172</v>
      </c>
      <c r="Q124" s="633">
        <v>98.056832631035505</v>
      </c>
      <c r="R124" s="648">
        <v>89.846208973980296</v>
      </c>
      <c r="S124" s="573">
        <v>96.615656659282507</v>
      </c>
      <c r="T124" s="573">
        <v>98.533611813039641</v>
      </c>
      <c r="U124" s="573">
        <v>96.518467440428253</v>
      </c>
      <c r="V124" s="573">
        <v>96.742317040304954</v>
      </c>
      <c r="W124" s="573">
        <v>99.294953267865509</v>
      </c>
      <c r="X124" s="573">
        <v>98.305857204206504</v>
      </c>
      <c r="Y124" s="665">
        <v>99.662488875214009</v>
      </c>
      <c r="Z124" s="665">
        <v>99.718628033351251</v>
      </c>
      <c r="AA124" s="665">
        <v>94.485710646519138</v>
      </c>
      <c r="AB124" s="665">
        <v>99.943070625133998</v>
      </c>
      <c r="AC124" s="665">
        <v>98.880909977342682</v>
      </c>
      <c r="AD124" s="665">
        <v>96.365578576664518</v>
      </c>
      <c r="AE124" s="665">
        <v>94.337254406603648</v>
      </c>
      <c r="AF124" s="665">
        <v>98.399640039587197</v>
      </c>
      <c r="AG124" s="665">
        <v>99.408133839792114</v>
      </c>
      <c r="AH124" s="2083"/>
      <c r="AI124" s="2083"/>
      <c r="AJ124" s="2083"/>
      <c r="AK124" s="2083"/>
      <c r="AL124" s="2083"/>
      <c r="AM124" s="2083"/>
      <c r="AN124" s="2083"/>
      <c r="AO124" s="2083"/>
      <c r="AP124" s="2083"/>
      <c r="AQ124" s="2083"/>
      <c r="AR124" s="2083"/>
      <c r="AS124" s="2083"/>
      <c r="AT124" s="2083"/>
      <c r="AU124" s="2083"/>
      <c r="AV124" s="2083"/>
      <c r="AW124" s="2083"/>
      <c r="AX124" s="2083"/>
      <c r="AY124" s="2083"/>
      <c r="AZ124" s="239"/>
      <c r="BA124" s="2404" t="s">
        <v>50</v>
      </c>
      <c r="BB124" s="170" t="s">
        <v>15</v>
      </c>
      <c r="BC124" s="684">
        <v>9034.5812095693254</v>
      </c>
      <c r="BD124" s="702">
        <v>9135.8915442360012</v>
      </c>
      <c r="BE124" s="702">
        <v>9229.5476761729551</v>
      </c>
      <c r="BF124" s="702">
        <v>9208.1297216591738</v>
      </c>
      <c r="BG124" s="721">
        <v>9331.8605962580968</v>
      </c>
      <c r="BH124" s="740">
        <v>6990.5628818001433</v>
      </c>
      <c r="BI124" s="702">
        <v>7050.818997907556</v>
      </c>
      <c r="BJ124" s="702">
        <v>7131.7961865931984</v>
      </c>
      <c r="BK124" s="702">
        <v>7140.9864167895848</v>
      </c>
      <c r="BL124" s="721">
        <v>7217.9969760193371</v>
      </c>
      <c r="BM124" s="740">
        <v>1249.2530275826014</v>
      </c>
      <c r="BN124" s="702">
        <v>1342.6415628887275</v>
      </c>
      <c r="BO124" s="702">
        <v>1351.5517978718385</v>
      </c>
      <c r="BP124" s="702">
        <v>1324.5887018877927</v>
      </c>
      <c r="BQ124" s="721">
        <v>1355.3917884483683</v>
      </c>
      <c r="BR124" s="740">
        <v>417.90112317102432</v>
      </c>
      <c r="BS124" s="702">
        <v>1972.464518691339</v>
      </c>
      <c r="BT124" s="702">
        <v>2727.6589379134302</v>
      </c>
      <c r="BU124" s="702">
        <v>6223.53743480291</v>
      </c>
      <c r="BV124" s="702">
        <v>6744.907229289789</v>
      </c>
      <c r="BW124" s="702">
        <v>3086.7474175459847</v>
      </c>
      <c r="BX124" s="702">
        <v>3980.6817107984057</v>
      </c>
      <c r="BY124" s="760">
        <v>3613.0474877663496</v>
      </c>
      <c r="BZ124" s="760">
        <v>3737.7986170642362</v>
      </c>
      <c r="CA124" s="760">
        <v>3816.3425453145887</v>
      </c>
      <c r="CB124" s="760">
        <v>1143.2426841047929</v>
      </c>
      <c r="CC124" s="760">
        <v>2234.7704703782629</v>
      </c>
      <c r="CD124" s="760">
        <v>3158.8501019384621</v>
      </c>
      <c r="CE124" s="760">
        <v>668.70536805705331</v>
      </c>
      <c r="CF124" s="760">
        <v>557.7478122307374</v>
      </c>
      <c r="CG124" s="760">
        <v>1855.6072888281119</v>
      </c>
      <c r="CH124" s="1879"/>
      <c r="CI124" s="1879"/>
      <c r="CJ124" s="1879"/>
      <c r="CK124" s="1879"/>
      <c r="CL124" s="1879"/>
      <c r="CM124" s="1879"/>
      <c r="CN124" s="1879"/>
      <c r="CO124" s="1879"/>
      <c r="CP124" s="1879"/>
      <c r="CQ124" s="1879"/>
      <c r="CR124" s="1879"/>
      <c r="CS124" s="1879"/>
      <c r="CT124" s="1879"/>
      <c r="CU124" s="1879"/>
      <c r="CV124" s="1879"/>
      <c r="CW124" s="1879"/>
      <c r="CX124" s="1879"/>
      <c r="CY124" s="1879"/>
      <c r="CZ124" s="1880"/>
    </row>
    <row r="125" spans="1:104" s="130" customFormat="1" ht="15" customHeight="1" x14ac:dyDescent="0.2">
      <c r="A125" s="2613"/>
      <c r="B125" s="297" t="s">
        <v>16</v>
      </c>
      <c r="C125" s="553">
        <v>2.8016979993911346</v>
      </c>
      <c r="D125" s="573">
        <v>2.0407936519126415</v>
      </c>
      <c r="E125" s="573">
        <v>0.53395244036548117</v>
      </c>
      <c r="F125" s="573">
        <v>0.53724914033441196</v>
      </c>
      <c r="G125" s="594">
        <v>0.16133414747467384</v>
      </c>
      <c r="H125" s="613">
        <v>2.7128719539377437</v>
      </c>
      <c r="I125" s="573">
        <v>2.4659173812066828</v>
      </c>
      <c r="J125" s="573">
        <v>0.62040860128685038</v>
      </c>
      <c r="K125" s="573">
        <v>0.64892672039515875</v>
      </c>
      <c r="L125" s="633">
        <v>0.18962981480725047</v>
      </c>
      <c r="M125" s="648">
        <v>2.3831476538809979</v>
      </c>
      <c r="N125" s="573">
        <v>0.58924953228958643</v>
      </c>
      <c r="O125" s="573">
        <v>0.42338329074112968</v>
      </c>
      <c r="P125" s="573">
        <v>0.53881437439148683</v>
      </c>
      <c r="Q125" s="633">
        <v>0.10192229785856737</v>
      </c>
      <c r="R125" s="648">
        <v>1.5132522541465785</v>
      </c>
      <c r="S125" s="573">
        <v>0.75017498308481023</v>
      </c>
      <c r="T125" s="573">
        <v>1.2868209593997249</v>
      </c>
      <c r="U125" s="573">
        <v>3.4815325595717392</v>
      </c>
      <c r="V125" s="573">
        <v>1.1813269870497518</v>
      </c>
      <c r="W125" s="573">
        <v>0.36384102051436046</v>
      </c>
      <c r="X125" s="573">
        <v>0.41862819226980935</v>
      </c>
      <c r="Y125" s="665">
        <v>0.33751112478599082</v>
      </c>
      <c r="Z125" s="665">
        <v>0</v>
      </c>
      <c r="AA125" s="665">
        <v>3.4251380027403959</v>
      </c>
      <c r="AB125" s="665">
        <v>5.6929374866009554E-2</v>
      </c>
      <c r="AC125" s="665">
        <v>0.56977356734321383</v>
      </c>
      <c r="AD125" s="665">
        <v>0.12359779640286547</v>
      </c>
      <c r="AE125" s="665">
        <v>1.5836642420870941</v>
      </c>
      <c r="AF125" s="665">
        <v>0</v>
      </c>
      <c r="AG125" s="665">
        <v>0</v>
      </c>
      <c r="AH125" s="2083"/>
      <c r="AI125" s="2083"/>
      <c r="AJ125" s="2083"/>
      <c r="AK125" s="2083"/>
      <c r="AL125" s="2083"/>
      <c r="AM125" s="2083"/>
      <c r="AN125" s="2083"/>
      <c r="AO125" s="2083"/>
      <c r="AP125" s="2083"/>
      <c r="AQ125" s="2083"/>
      <c r="AR125" s="2083"/>
      <c r="AS125" s="2083"/>
      <c r="AT125" s="2083"/>
      <c r="AU125" s="2083"/>
      <c r="AV125" s="2083"/>
      <c r="AW125" s="2083"/>
      <c r="AX125" s="2083"/>
      <c r="AY125" s="2083"/>
      <c r="AZ125" s="239"/>
      <c r="BA125" s="2404"/>
      <c r="BB125" s="170" t="s">
        <v>16</v>
      </c>
      <c r="BC125" s="684">
        <v>264.39890702419041</v>
      </c>
      <c r="BD125" s="702">
        <v>192.13506273038377</v>
      </c>
      <c r="BE125" s="702">
        <v>50.205048379882598</v>
      </c>
      <c r="BF125" s="702">
        <v>50.51987540321759</v>
      </c>
      <c r="BG125" s="721">
        <v>15.217234755988608</v>
      </c>
      <c r="BH125" s="740">
        <v>197.3471909540616</v>
      </c>
      <c r="BI125" s="702">
        <v>179.22905973196868</v>
      </c>
      <c r="BJ125" s="702">
        <v>45.025052594864491</v>
      </c>
      <c r="BK125" s="702">
        <v>47.204300286448117</v>
      </c>
      <c r="BL125" s="721">
        <v>13.808412526362893</v>
      </c>
      <c r="BM125" s="740">
        <v>32.981016765847016</v>
      </c>
      <c r="BN125" s="702">
        <v>8.1132926390161799</v>
      </c>
      <c r="BO125" s="702">
        <v>5.8725401411193809</v>
      </c>
      <c r="BP125" s="702">
        <v>7.3330666592432188</v>
      </c>
      <c r="BQ125" s="721">
        <v>1.408822229625714</v>
      </c>
      <c r="BR125" s="740">
        <v>7.0385809693103605</v>
      </c>
      <c r="BS125" s="702">
        <v>15.315256223562599</v>
      </c>
      <c r="BT125" s="702">
        <v>35.622450317369676</v>
      </c>
      <c r="BU125" s="702">
        <v>224.49018089054496</v>
      </c>
      <c r="BV125" s="702">
        <v>82.362519100998782</v>
      </c>
      <c r="BW125" s="702">
        <v>11.310598308458625</v>
      </c>
      <c r="BX125" s="702">
        <v>16.951437442139738</v>
      </c>
      <c r="BY125" s="760">
        <v>12.23573417906578</v>
      </c>
      <c r="BZ125" s="760">
        <v>0</v>
      </c>
      <c r="CA125" s="760">
        <v>138.34366904783994</v>
      </c>
      <c r="CB125" s="760">
        <v>0.65121164398021947</v>
      </c>
      <c r="CC125" s="760">
        <v>12.877239331560141</v>
      </c>
      <c r="CD125" s="760">
        <v>4.051518369247928</v>
      </c>
      <c r="CE125" s="760">
        <v>11.225732469584294</v>
      </c>
      <c r="CF125" s="760">
        <v>0</v>
      </c>
      <c r="CG125" s="760">
        <v>0</v>
      </c>
      <c r="CH125" s="1879"/>
      <c r="CI125" s="1879"/>
      <c r="CJ125" s="1879"/>
      <c r="CK125" s="1879"/>
      <c r="CL125" s="1879"/>
      <c r="CM125" s="1879"/>
      <c r="CN125" s="1879"/>
      <c r="CO125" s="1879"/>
      <c r="CP125" s="1879"/>
      <c r="CQ125" s="1879"/>
      <c r="CR125" s="1879"/>
      <c r="CS125" s="1879"/>
      <c r="CT125" s="1879"/>
      <c r="CU125" s="1879"/>
      <c r="CV125" s="1879"/>
      <c r="CW125" s="1879"/>
      <c r="CX125" s="1879"/>
      <c r="CY125" s="1879"/>
      <c r="CZ125" s="1880"/>
    </row>
    <row r="126" spans="1:104" s="130" customFormat="1" ht="15" customHeight="1" x14ac:dyDescent="0.2">
      <c r="A126" s="2613"/>
      <c r="B126" s="297" t="s">
        <v>22</v>
      </c>
      <c r="C126" s="553">
        <v>1.3044304263918489</v>
      </c>
      <c r="D126" s="573">
        <v>0.89709675765777663</v>
      </c>
      <c r="E126" s="573">
        <v>1.2694648500292105</v>
      </c>
      <c r="F126" s="573">
        <v>1.5397109161809925</v>
      </c>
      <c r="G126" s="594">
        <v>0.9016514874609487</v>
      </c>
      <c r="H126" s="613">
        <v>1.1899812227848261</v>
      </c>
      <c r="I126" s="573">
        <v>0.52561119856810512</v>
      </c>
      <c r="J126" s="573">
        <v>1.0957779158137388</v>
      </c>
      <c r="K126" s="573">
        <v>1.1825405884421751</v>
      </c>
      <c r="L126" s="633">
        <v>0.68620024685688197</v>
      </c>
      <c r="M126" s="648">
        <v>6.1015538453076914</v>
      </c>
      <c r="N126" s="573">
        <v>1.7205936257850607</v>
      </c>
      <c r="O126" s="573">
        <v>2.1359123395487876</v>
      </c>
      <c r="P126" s="573">
        <v>2.1339055259403663</v>
      </c>
      <c r="Q126" s="633">
        <v>1.8412450711059014</v>
      </c>
      <c r="R126" s="648">
        <v>6.8391469360681985</v>
      </c>
      <c r="S126" s="573">
        <v>2.6341683576327166</v>
      </c>
      <c r="T126" s="573">
        <v>0.17956722756060961</v>
      </c>
      <c r="U126" s="573">
        <v>0</v>
      </c>
      <c r="V126" s="573">
        <v>1.9485158030972214</v>
      </c>
      <c r="W126" s="573">
        <v>0.34120571162014146</v>
      </c>
      <c r="X126" s="573">
        <v>1.2755146035236711</v>
      </c>
      <c r="Y126" s="665">
        <v>0</v>
      </c>
      <c r="Z126" s="665">
        <v>0.28137196664874975</v>
      </c>
      <c r="AA126" s="665">
        <v>2.0891513507404502</v>
      </c>
      <c r="AB126" s="665">
        <v>0</v>
      </c>
      <c r="AC126" s="665">
        <v>0.54931645531410489</v>
      </c>
      <c r="AD126" s="665">
        <v>3.4078008448967205</v>
      </c>
      <c r="AE126" s="665">
        <v>4.0790813513092594</v>
      </c>
      <c r="AF126" s="665">
        <v>1.6003599604128</v>
      </c>
      <c r="AG126" s="665">
        <v>0.59186616020789096</v>
      </c>
      <c r="AH126" s="2083"/>
      <c r="AI126" s="2083"/>
      <c r="AJ126" s="2083"/>
      <c r="AK126" s="2083"/>
      <c r="AL126" s="2083"/>
      <c r="AM126" s="2083"/>
      <c r="AN126" s="2083"/>
      <c r="AO126" s="2083"/>
      <c r="AP126" s="2083"/>
      <c r="AQ126" s="2083"/>
      <c r="AR126" s="2083"/>
      <c r="AS126" s="2083"/>
      <c r="AT126" s="2083"/>
      <c r="AU126" s="2083"/>
      <c r="AV126" s="2083"/>
      <c r="AW126" s="2083"/>
      <c r="AX126" s="2083"/>
      <c r="AY126" s="2083"/>
      <c r="AZ126" s="239"/>
      <c r="BA126" s="2404"/>
      <c r="BB126" s="170" t="s">
        <v>22</v>
      </c>
      <c r="BC126" s="684">
        <v>123.10034097252989</v>
      </c>
      <c r="BD126" s="702">
        <v>84.459171874756024</v>
      </c>
      <c r="BE126" s="702">
        <v>119.36183711165812</v>
      </c>
      <c r="BF126" s="702">
        <v>144.7857200739673</v>
      </c>
      <c r="BG126" s="721">
        <v>85.044874674987426</v>
      </c>
      <c r="BH126" s="740">
        <v>86.564886066146414</v>
      </c>
      <c r="BI126" s="702">
        <v>38.202740133108584</v>
      </c>
      <c r="BJ126" s="702">
        <v>79.524136495640008</v>
      </c>
      <c r="BK126" s="702">
        <v>86.020500132504552</v>
      </c>
      <c r="BL126" s="721">
        <v>49.967543837571633</v>
      </c>
      <c r="BM126" s="740">
        <v>84.44103299352679</v>
      </c>
      <c r="BN126" s="702">
        <v>23.690607856027306</v>
      </c>
      <c r="BO126" s="702">
        <v>29.626183239200628</v>
      </c>
      <c r="BP126" s="702">
        <v>29.041674108862452</v>
      </c>
      <c r="BQ126" s="721">
        <v>25.45063289254254</v>
      </c>
      <c r="BR126" s="740">
        <v>31.81088238171829</v>
      </c>
      <c r="BS126" s="702">
        <v>53.778070773902634</v>
      </c>
      <c r="BT126" s="702">
        <v>4.9708738388823903</v>
      </c>
      <c r="BU126" s="702">
        <v>0</v>
      </c>
      <c r="BV126" s="702">
        <v>135.85118414333999</v>
      </c>
      <c r="BW126" s="702">
        <v>10.606942392673044</v>
      </c>
      <c r="BX126" s="702">
        <v>51.649187530666225</v>
      </c>
      <c r="BY126" s="760">
        <v>0</v>
      </c>
      <c r="BZ126" s="760">
        <v>10.546793197641993</v>
      </c>
      <c r="CA126" s="760">
        <v>84.382253452691188</v>
      </c>
      <c r="CB126" s="760">
        <v>0</v>
      </c>
      <c r="CC126" s="760">
        <v>12.414895792424549</v>
      </c>
      <c r="CD126" s="760">
        <v>111.70723203538908</v>
      </c>
      <c r="CE126" s="760">
        <v>28.914383967602312</v>
      </c>
      <c r="CF126" s="760">
        <v>9.071143617423882</v>
      </c>
      <c r="CG126" s="760">
        <v>11.048101583543078</v>
      </c>
      <c r="CH126" s="1879"/>
      <c r="CI126" s="1879"/>
      <c r="CJ126" s="1879"/>
      <c r="CK126" s="1879"/>
      <c r="CL126" s="1879"/>
      <c r="CM126" s="1879"/>
      <c r="CN126" s="1879"/>
      <c r="CO126" s="1879"/>
      <c r="CP126" s="1879"/>
      <c r="CQ126" s="1879"/>
      <c r="CR126" s="1879"/>
      <c r="CS126" s="1879"/>
      <c r="CT126" s="1879"/>
      <c r="CU126" s="1879"/>
      <c r="CV126" s="1879"/>
      <c r="CW126" s="1879"/>
      <c r="CX126" s="1879"/>
      <c r="CY126" s="1879"/>
      <c r="CZ126" s="1880"/>
    </row>
    <row r="127" spans="1:104" s="130" customFormat="1" ht="15" customHeight="1" x14ac:dyDescent="0.2">
      <c r="A127" s="2613"/>
      <c r="B127" s="297" t="s">
        <v>19</v>
      </c>
      <c r="C127" s="553">
        <v>0.15910328385014075</v>
      </c>
      <c r="D127" s="573">
        <v>2.3759572024419893E-2</v>
      </c>
      <c r="E127" s="573">
        <v>3.6344562382777133E-2</v>
      </c>
      <c r="F127" s="573">
        <v>0</v>
      </c>
      <c r="G127" s="594">
        <v>0</v>
      </c>
      <c r="H127" s="613">
        <v>0</v>
      </c>
      <c r="I127" s="573">
        <v>0</v>
      </c>
      <c r="J127" s="573">
        <v>1.3463049331092703E-2</v>
      </c>
      <c r="K127" s="573">
        <v>0</v>
      </c>
      <c r="L127" s="633">
        <v>0</v>
      </c>
      <c r="M127" s="648">
        <v>1.2465707983302146</v>
      </c>
      <c r="N127" s="573">
        <v>0.17722982630652828</v>
      </c>
      <c r="O127" s="573">
        <v>0</v>
      </c>
      <c r="P127" s="573">
        <v>0</v>
      </c>
      <c r="Q127" s="633">
        <v>0</v>
      </c>
      <c r="R127" s="648">
        <v>1.8013918358049343</v>
      </c>
      <c r="S127" s="573">
        <v>0</v>
      </c>
      <c r="T127" s="573">
        <v>0</v>
      </c>
      <c r="U127" s="573">
        <v>0</v>
      </c>
      <c r="V127" s="573">
        <v>0.12784016954811156</v>
      </c>
      <c r="W127" s="573">
        <v>0</v>
      </c>
      <c r="X127" s="573">
        <v>0</v>
      </c>
      <c r="Y127" s="665">
        <v>0</v>
      </c>
      <c r="Z127" s="665">
        <v>0</v>
      </c>
      <c r="AA127" s="665">
        <v>0</v>
      </c>
      <c r="AB127" s="665">
        <v>0</v>
      </c>
      <c r="AC127" s="665">
        <v>0</v>
      </c>
      <c r="AD127" s="665">
        <v>0.10302278203587024</v>
      </c>
      <c r="AE127" s="665">
        <v>0</v>
      </c>
      <c r="AF127" s="665">
        <v>0</v>
      </c>
      <c r="AG127" s="665">
        <v>0</v>
      </c>
      <c r="AH127" s="2083"/>
      <c r="AI127" s="2083"/>
      <c r="AJ127" s="2083"/>
      <c r="AK127" s="2083"/>
      <c r="AL127" s="2083"/>
      <c r="AM127" s="2083"/>
      <c r="AN127" s="2083"/>
      <c r="AO127" s="2083"/>
      <c r="AP127" s="2083"/>
      <c r="AQ127" s="2083"/>
      <c r="AR127" s="2083"/>
      <c r="AS127" s="2083"/>
      <c r="AT127" s="2083"/>
      <c r="AU127" s="2083"/>
      <c r="AV127" s="2083"/>
      <c r="AW127" s="2083"/>
      <c r="AX127" s="2083"/>
      <c r="AY127" s="2083"/>
      <c r="AZ127" s="239"/>
      <c r="BA127" s="2404"/>
      <c r="BB127" s="170" t="s">
        <v>19</v>
      </c>
      <c r="BC127" s="684">
        <v>15.014728340841407</v>
      </c>
      <c r="BD127" s="702">
        <v>2.23689781525957</v>
      </c>
      <c r="BE127" s="702">
        <v>3.4173090613164439</v>
      </c>
      <c r="BF127" s="702">
        <v>0</v>
      </c>
      <c r="BG127" s="721">
        <v>0</v>
      </c>
      <c r="BH127" s="740">
        <v>0</v>
      </c>
      <c r="BI127" s="702">
        <v>0</v>
      </c>
      <c r="BJ127" s="702">
        <v>0.97705689921509498</v>
      </c>
      <c r="BK127" s="702">
        <v>0</v>
      </c>
      <c r="BL127" s="721">
        <v>0</v>
      </c>
      <c r="BM127" s="740">
        <v>17.251626156100979</v>
      </c>
      <c r="BN127" s="702">
        <v>2.4402521621013489</v>
      </c>
      <c r="BO127" s="702">
        <v>0</v>
      </c>
      <c r="BP127" s="702">
        <v>0</v>
      </c>
      <c r="BQ127" s="721">
        <v>0</v>
      </c>
      <c r="BR127" s="740">
        <v>8.3788028460055504</v>
      </c>
      <c r="BS127" s="702">
        <v>0</v>
      </c>
      <c r="BT127" s="702">
        <v>0</v>
      </c>
      <c r="BU127" s="702">
        <v>0</v>
      </c>
      <c r="BV127" s="702">
        <v>8.9130600771061701</v>
      </c>
      <c r="BW127" s="702">
        <v>0</v>
      </c>
      <c r="BX127" s="702">
        <v>0</v>
      </c>
      <c r="BY127" s="760">
        <v>0</v>
      </c>
      <c r="BZ127" s="760">
        <v>0</v>
      </c>
      <c r="CA127" s="760">
        <v>0</v>
      </c>
      <c r="CB127" s="760">
        <v>0</v>
      </c>
      <c r="CC127" s="760">
        <v>0</v>
      </c>
      <c r="CD127" s="760">
        <v>3.3770722943057003</v>
      </c>
      <c r="CE127" s="760">
        <v>0</v>
      </c>
      <c r="CF127" s="760">
        <v>0</v>
      </c>
      <c r="CG127" s="760">
        <v>0</v>
      </c>
      <c r="CH127" s="1879"/>
      <c r="CI127" s="1879"/>
      <c r="CJ127" s="1879"/>
      <c r="CK127" s="1879"/>
      <c r="CL127" s="1879"/>
      <c r="CM127" s="1879"/>
      <c r="CN127" s="1879"/>
      <c r="CO127" s="1879"/>
      <c r="CP127" s="1879"/>
      <c r="CQ127" s="1879"/>
      <c r="CR127" s="1879"/>
      <c r="CS127" s="1879"/>
      <c r="CT127" s="1879"/>
      <c r="CU127" s="1879"/>
      <c r="CV127" s="1879"/>
      <c r="CW127" s="1879"/>
      <c r="CX127" s="1879"/>
      <c r="CY127" s="1879"/>
      <c r="CZ127" s="1880"/>
    </row>
    <row r="128" spans="1:104" s="130" customFormat="1" ht="15" customHeight="1" x14ac:dyDescent="0.2">
      <c r="A128" s="2613" t="s">
        <v>109</v>
      </c>
      <c r="B128" s="297" t="s">
        <v>49</v>
      </c>
      <c r="C128" s="553">
        <v>2.843310811605944</v>
      </c>
      <c r="D128" s="573">
        <v>2.0597610923074861</v>
      </c>
      <c r="E128" s="573">
        <v>0.54101709248186713</v>
      </c>
      <c r="F128" s="573">
        <v>0.54565058190825855</v>
      </c>
      <c r="G128" s="594">
        <v>0.16280205462178821</v>
      </c>
      <c r="H128" s="613">
        <v>2.7455434049196961</v>
      </c>
      <c r="I128" s="573">
        <v>2.478947004267682</v>
      </c>
      <c r="J128" s="573">
        <v>0.62736761992915868</v>
      </c>
      <c r="K128" s="573">
        <v>0.65669237426201166</v>
      </c>
      <c r="L128" s="633">
        <v>0.19094004587338229</v>
      </c>
      <c r="M128" s="648">
        <v>2.5721526355670834</v>
      </c>
      <c r="N128" s="573">
        <v>0.60064878581141901</v>
      </c>
      <c r="O128" s="573">
        <v>0.43262375490598604</v>
      </c>
      <c r="P128" s="573">
        <v>0.55056286580875535</v>
      </c>
      <c r="Q128" s="633">
        <v>0.10383413882174811</v>
      </c>
      <c r="R128" s="648">
        <v>1.6563716924380165</v>
      </c>
      <c r="S128" s="573">
        <v>0.77047047247566736</v>
      </c>
      <c r="T128" s="573">
        <v>1.2891358248599165</v>
      </c>
      <c r="U128" s="573">
        <v>3.4815325595717392</v>
      </c>
      <c r="V128" s="573">
        <v>1.2063756396971419</v>
      </c>
      <c r="W128" s="573">
        <v>0.36508671724597019</v>
      </c>
      <c r="X128" s="573">
        <v>0.42403684414115067</v>
      </c>
      <c r="Y128" s="665">
        <v>0.33751112478599082</v>
      </c>
      <c r="Z128" s="665">
        <v>0</v>
      </c>
      <c r="AA128" s="665">
        <v>3.4982211368732732</v>
      </c>
      <c r="AB128" s="665">
        <v>5.6929374866009554E-2</v>
      </c>
      <c r="AC128" s="665">
        <v>0.57292071510720077</v>
      </c>
      <c r="AD128" s="665">
        <v>0.12809498541575781</v>
      </c>
      <c r="AE128" s="665">
        <v>1.6510102951445302</v>
      </c>
      <c r="AF128" s="665">
        <v>0</v>
      </c>
      <c r="AG128" s="665">
        <v>0</v>
      </c>
      <c r="AH128" s="2083"/>
      <c r="AI128" s="2083"/>
      <c r="AJ128" s="2083"/>
      <c r="AK128" s="2083"/>
      <c r="AL128" s="2083"/>
      <c r="AM128" s="2083"/>
      <c r="AN128" s="2083"/>
      <c r="AO128" s="2083"/>
      <c r="AP128" s="2083"/>
      <c r="AQ128" s="2083"/>
      <c r="AR128" s="2083"/>
      <c r="AS128" s="2083"/>
      <c r="AT128" s="2083"/>
      <c r="AU128" s="2083"/>
      <c r="AV128" s="2083"/>
      <c r="AW128" s="2083"/>
      <c r="AX128" s="2083"/>
      <c r="AY128" s="2083"/>
      <c r="AZ128" s="239"/>
      <c r="BA128" s="2404" t="s">
        <v>109</v>
      </c>
      <c r="BB128" s="170" t="s">
        <v>49</v>
      </c>
      <c r="BC128" s="684">
        <v>264.39890702419041</v>
      </c>
      <c r="BD128" s="702">
        <v>192.13506273038377</v>
      </c>
      <c r="BE128" s="702">
        <v>50.205048379882598</v>
      </c>
      <c r="BF128" s="702">
        <v>50.51987540321759</v>
      </c>
      <c r="BG128" s="721">
        <v>15.217234755988608</v>
      </c>
      <c r="BH128" s="740">
        <v>197.3471909540616</v>
      </c>
      <c r="BI128" s="702">
        <v>179.22905973196868</v>
      </c>
      <c r="BJ128" s="702">
        <v>45.025052594864491</v>
      </c>
      <c r="BK128" s="702">
        <v>47.204300286448117</v>
      </c>
      <c r="BL128" s="721">
        <v>13.808412526362893</v>
      </c>
      <c r="BM128" s="740">
        <v>32.981016765847016</v>
      </c>
      <c r="BN128" s="702">
        <v>8.1132926390161799</v>
      </c>
      <c r="BO128" s="702">
        <v>5.8725401411193809</v>
      </c>
      <c r="BP128" s="702">
        <v>7.3330666592432188</v>
      </c>
      <c r="BQ128" s="721">
        <v>1.408822229625714</v>
      </c>
      <c r="BR128" s="740">
        <v>7.0385809693103605</v>
      </c>
      <c r="BS128" s="702">
        <v>15.315256223562599</v>
      </c>
      <c r="BT128" s="702">
        <v>35.622450317369676</v>
      </c>
      <c r="BU128" s="702">
        <v>224.49018089054496</v>
      </c>
      <c r="BV128" s="702">
        <v>82.362519100998782</v>
      </c>
      <c r="BW128" s="702">
        <v>11.310598308458625</v>
      </c>
      <c r="BX128" s="702">
        <v>16.951437442139738</v>
      </c>
      <c r="BY128" s="760">
        <v>12.23573417906578</v>
      </c>
      <c r="BZ128" s="760">
        <v>0</v>
      </c>
      <c r="CA128" s="760">
        <v>138.34366904783994</v>
      </c>
      <c r="CB128" s="760">
        <v>0.65121164398021947</v>
      </c>
      <c r="CC128" s="760">
        <v>12.877239331560141</v>
      </c>
      <c r="CD128" s="760">
        <v>4.051518369247928</v>
      </c>
      <c r="CE128" s="760">
        <v>11.225732469584294</v>
      </c>
      <c r="CF128" s="760">
        <v>0</v>
      </c>
      <c r="CG128" s="760">
        <v>0</v>
      </c>
      <c r="CH128" s="1879"/>
      <c r="CI128" s="1879"/>
      <c r="CJ128" s="1879"/>
      <c r="CK128" s="1879"/>
      <c r="CL128" s="1879"/>
      <c r="CM128" s="1879"/>
      <c r="CN128" s="1879"/>
      <c r="CO128" s="1879"/>
      <c r="CP128" s="1879"/>
      <c r="CQ128" s="1879"/>
      <c r="CR128" s="1879"/>
      <c r="CS128" s="1879"/>
      <c r="CT128" s="1879"/>
      <c r="CU128" s="1879"/>
      <c r="CV128" s="1879"/>
      <c r="CW128" s="1879"/>
      <c r="CX128" s="1879"/>
      <c r="CY128" s="1879"/>
      <c r="CZ128" s="1880"/>
    </row>
    <row r="129" spans="1:104" s="130" customFormat="1" ht="15" customHeight="1" x14ac:dyDescent="0.2">
      <c r="A129" s="2614"/>
      <c r="B129" s="298" t="s">
        <v>48</v>
      </c>
      <c r="C129" s="554">
        <v>97.156689188394068</v>
      </c>
      <c r="D129" s="574">
        <v>97.940238907692518</v>
      </c>
      <c r="E129" s="574">
        <v>99.458982907518148</v>
      </c>
      <c r="F129" s="574">
        <v>99.454349418091709</v>
      </c>
      <c r="G129" s="595">
        <v>99.837197945378222</v>
      </c>
      <c r="H129" s="614">
        <v>97.254456595080299</v>
      </c>
      <c r="I129" s="574">
        <v>97.521052995732333</v>
      </c>
      <c r="J129" s="574">
        <v>99.372632380070854</v>
      </c>
      <c r="K129" s="574">
        <v>99.343307625737992</v>
      </c>
      <c r="L129" s="634">
        <v>99.80905995412661</v>
      </c>
      <c r="M129" s="649">
        <v>97.427847364432935</v>
      </c>
      <c r="N129" s="574">
        <v>99.399351214188584</v>
      </c>
      <c r="O129" s="574">
        <v>99.567376245094025</v>
      </c>
      <c r="P129" s="574">
        <v>99.449437134191243</v>
      </c>
      <c r="Q129" s="634">
        <v>99.896165861178261</v>
      </c>
      <c r="R129" s="649">
        <v>98.343628307561985</v>
      </c>
      <c r="S129" s="574">
        <v>99.229529527524335</v>
      </c>
      <c r="T129" s="574">
        <v>98.710864175140074</v>
      </c>
      <c r="U129" s="574">
        <v>96.518467440428253</v>
      </c>
      <c r="V129" s="574">
        <v>98.7936243603029</v>
      </c>
      <c r="W129" s="574">
        <v>99.634913282754027</v>
      </c>
      <c r="X129" s="574">
        <v>99.575963155858844</v>
      </c>
      <c r="Y129" s="666">
        <v>99.662488875214009</v>
      </c>
      <c r="Z129" s="666">
        <v>100</v>
      </c>
      <c r="AA129" s="666">
        <v>96.501778863126731</v>
      </c>
      <c r="AB129" s="666">
        <v>99.943070625133998</v>
      </c>
      <c r="AC129" s="666">
        <v>99.427079284892798</v>
      </c>
      <c r="AD129" s="666">
        <v>99.871905014584257</v>
      </c>
      <c r="AE129" s="666">
        <v>98.348989704855455</v>
      </c>
      <c r="AF129" s="666">
        <v>100</v>
      </c>
      <c r="AG129" s="666">
        <v>100</v>
      </c>
      <c r="AH129" s="2084"/>
      <c r="AI129" s="2084"/>
      <c r="AJ129" s="2084"/>
      <c r="AK129" s="2084"/>
      <c r="AL129" s="2084"/>
      <c r="AM129" s="2084"/>
      <c r="AN129" s="2084"/>
      <c r="AO129" s="2084"/>
      <c r="AP129" s="2084"/>
      <c r="AQ129" s="2084"/>
      <c r="AR129" s="2084"/>
      <c r="AS129" s="2084"/>
      <c r="AT129" s="2084"/>
      <c r="AU129" s="2084"/>
      <c r="AV129" s="2084"/>
      <c r="AW129" s="2084"/>
      <c r="AX129" s="2084"/>
      <c r="AY129" s="2084"/>
      <c r="AZ129" s="239"/>
      <c r="BA129" s="2405"/>
      <c r="BB129" s="171" t="s">
        <v>48</v>
      </c>
      <c r="BC129" s="685">
        <v>9034.5812095693254</v>
      </c>
      <c r="BD129" s="703">
        <v>9135.8915442360012</v>
      </c>
      <c r="BE129" s="703">
        <v>9229.5476761729551</v>
      </c>
      <c r="BF129" s="703">
        <v>9208.1297216591738</v>
      </c>
      <c r="BG129" s="722">
        <v>9331.8605962580968</v>
      </c>
      <c r="BH129" s="741">
        <v>6990.5628818001433</v>
      </c>
      <c r="BI129" s="703">
        <v>7050.818997907556</v>
      </c>
      <c r="BJ129" s="703">
        <v>7131.7961865931984</v>
      </c>
      <c r="BK129" s="703">
        <v>7140.9864167895848</v>
      </c>
      <c r="BL129" s="722">
        <v>7217.9969760193371</v>
      </c>
      <c r="BM129" s="741">
        <v>1249.2530275826014</v>
      </c>
      <c r="BN129" s="703">
        <v>1342.6415628887275</v>
      </c>
      <c r="BO129" s="703">
        <v>1351.5517978718385</v>
      </c>
      <c r="BP129" s="703">
        <v>1324.5887018877927</v>
      </c>
      <c r="BQ129" s="722">
        <v>1355.3917884483683</v>
      </c>
      <c r="BR129" s="741">
        <v>417.90112317102432</v>
      </c>
      <c r="BS129" s="703">
        <v>1972.464518691339</v>
      </c>
      <c r="BT129" s="703">
        <v>2727.6589379134302</v>
      </c>
      <c r="BU129" s="703">
        <v>6223.53743480291</v>
      </c>
      <c r="BV129" s="703">
        <v>6744.907229289789</v>
      </c>
      <c r="BW129" s="703">
        <v>3086.7474175459847</v>
      </c>
      <c r="BX129" s="703">
        <v>3980.6817107984057</v>
      </c>
      <c r="BY129" s="761">
        <v>3613.0474877663496</v>
      </c>
      <c r="BZ129" s="761">
        <v>3737.7986170642362</v>
      </c>
      <c r="CA129" s="761">
        <v>3816.3425453145887</v>
      </c>
      <c r="CB129" s="761">
        <v>1143.2426841047929</v>
      </c>
      <c r="CC129" s="761">
        <v>2234.7704703782629</v>
      </c>
      <c r="CD129" s="761">
        <v>3158.8501019384621</v>
      </c>
      <c r="CE129" s="761">
        <v>668.70536805705331</v>
      </c>
      <c r="CF129" s="761">
        <v>557.7478122307374</v>
      </c>
      <c r="CG129" s="761">
        <v>1855.6072888281119</v>
      </c>
      <c r="CH129" s="2107"/>
      <c r="CI129" s="2107"/>
      <c r="CJ129" s="2107"/>
      <c r="CK129" s="2107"/>
      <c r="CL129" s="2107"/>
      <c r="CM129" s="2107"/>
      <c r="CN129" s="2107"/>
      <c r="CO129" s="2107"/>
      <c r="CP129" s="2107"/>
      <c r="CQ129" s="2107"/>
      <c r="CR129" s="2107"/>
      <c r="CS129" s="2107"/>
      <c r="CT129" s="2107"/>
      <c r="CU129" s="2107"/>
      <c r="CV129" s="2107"/>
      <c r="CW129" s="2107"/>
      <c r="CX129" s="2107"/>
      <c r="CY129" s="2107"/>
      <c r="CZ129" s="1881"/>
    </row>
    <row r="130" spans="1:104" s="131" customFormat="1" ht="15" hidden="1" customHeight="1" x14ac:dyDescent="0.2">
      <c r="A130" s="2601" t="s">
        <v>47</v>
      </c>
      <c r="B130" s="282" t="s">
        <v>42</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338"/>
      <c r="AB130" s="338"/>
      <c r="AC130" s="338"/>
      <c r="AD130" s="338"/>
      <c r="AE130" s="338"/>
      <c r="AF130" s="338"/>
      <c r="AG130" s="2064"/>
      <c r="AH130" s="2073"/>
      <c r="AI130" s="2073"/>
      <c r="AJ130" s="2073"/>
      <c r="AK130" s="2073"/>
      <c r="AL130" s="2073"/>
      <c r="AM130" s="2073"/>
      <c r="AN130" s="2073"/>
      <c r="AO130" s="2073"/>
      <c r="AP130" s="2073"/>
      <c r="AQ130" s="2073"/>
      <c r="AR130" s="2073"/>
      <c r="AS130" s="2073"/>
      <c r="AT130" s="2073"/>
      <c r="AU130" s="2073"/>
      <c r="AV130" s="2073"/>
      <c r="AW130" s="2073"/>
      <c r="AX130" s="2073"/>
      <c r="AY130" s="2073"/>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pans="1:104" s="131" customFormat="1" ht="15" hidden="1" customHeight="1" x14ac:dyDescent="0.2">
      <c r="A131" s="2602"/>
      <c r="B131" s="273" t="s">
        <v>46</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343"/>
      <c r="AB131" s="343"/>
      <c r="AC131" s="343"/>
      <c r="AD131" s="343"/>
      <c r="AE131" s="343"/>
      <c r="AF131" s="343"/>
      <c r="AG131" s="2065"/>
      <c r="AH131" s="2073"/>
      <c r="AI131" s="2073"/>
      <c r="AJ131" s="2073"/>
      <c r="AK131" s="2073"/>
      <c r="AL131" s="2073"/>
      <c r="AM131" s="2073"/>
      <c r="AN131" s="2073"/>
      <c r="AO131" s="2073"/>
      <c r="AP131" s="2073"/>
      <c r="AQ131" s="2073"/>
      <c r="AR131" s="2073"/>
      <c r="AS131" s="2073"/>
      <c r="AT131" s="2073"/>
      <c r="AU131" s="2073"/>
      <c r="AV131" s="2073"/>
      <c r="AW131" s="2073"/>
      <c r="AX131" s="2073"/>
      <c r="AY131" s="2073"/>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pans="1:104" s="131" customFormat="1" ht="15" hidden="1" customHeight="1" x14ac:dyDescent="0.2">
      <c r="A132" s="2603"/>
      <c r="B132" s="274" t="s">
        <v>46</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472"/>
      <c r="AB132" s="472"/>
      <c r="AC132" s="472"/>
      <c r="AD132" s="472"/>
      <c r="AE132" s="472"/>
      <c r="AF132" s="472"/>
      <c r="AG132" s="2066"/>
      <c r="AH132" s="2073"/>
      <c r="AI132" s="2073"/>
      <c r="AJ132" s="2073"/>
      <c r="AK132" s="2073"/>
      <c r="AL132" s="2073"/>
      <c r="AM132" s="2073"/>
      <c r="AN132" s="2073"/>
      <c r="AO132" s="2073"/>
      <c r="AP132" s="2073"/>
      <c r="AQ132" s="2073"/>
      <c r="AR132" s="2073"/>
      <c r="AS132" s="2073"/>
      <c r="AT132" s="2073"/>
      <c r="AU132" s="2073"/>
      <c r="AV132" s="2073"/>
      <c r="AW132" s="2073"/>
      <c r="AX132" s="2073"/>
      <c r="AY132" s="2073"/>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pans="1:104" s="130" customFormat="1" ht="15" customHeight="1" x14ac:dyDescent="0.2">
      <c r="B133" s="207"/>
      <c r="C133" s="2330" t="s">
        <v>115</v>
      </c>
      <c r="D133" s="2331"/>
      <c r="E133" s="2331"/>
      <c r="F133" s="2331"/>
      <c r="G133" s="2332"/>
      <c r="H133" s="2604" t="s">
        <v>38</v>
      </c>
      <c r="I133" s="2605"/>
      <c r="J133" s="2605"/>
      <c r="K133" s="2605"/>
      <c r="L133" s="2606"/>
      <c r="M133" s="2607" t="s">
        <v>37</v>
      </c>
      <c r="N133" s="2608"/>
      <c r="O133" s="2608"/>
      <c r="P133" s="2608"/>
      <c r="Q133" s="2609"/>
      <c r="R133" s="785" t="s">
        <v>140</v>
      </c>
      <c r="S133" s="465"/>
      <c r="T133" s="465"/>
      <c r="U133" s="465"/>
      <c r="V133" s="465"/>
      <c r="W133" s="465"/>
      <c r="X133" s="465"/>
      <c r="Y133" s="466"/>
      <c r="Z133" s="464"/>
      <c r="AA133" s="464"/>
      <c r="AB133" s="464"/>
      <c r="AC133" s="464"/>
      <c r="AD133" s="464"/>
      <c r="AE133" s="464"/>
      <c r="AF133" s="464"/>
      <c r="AG133" s="464"/>
      <c r="AH133" s="2067"/>
      <c r="AI133" s="2067"/>
      <c r="AJ133" s="2067"/>
      <c r="AK133" s="2067"/>
      <c r="AL133" s="2067"/>
      <c r="AM133" s="2067"/>
      <c r="AN133" s="2067"/>
      <c r="AO133" s="2067"/>
      <c r="AP133" s="2067"/>
      <c r="AQ133" s="2067"/>
      <c r="AR133" s="2067"/>
      <c r="AS133" s="2067"/>
      <c r="AT133" s="2067"/>
      <c r="AU133" s="2067"/>
      <c r="AV133" s="2067"/>
      <c r="AW133" s="2067"/>
      <c r="AX133" s="2067"/>
      <c r="AY133" s="2067"/>
      <c r="AZ133" s="239"/>
      <c r="BA133" s="241" t="s">
        <v>131</v>
      </c>
      <c r="BB133" s="116" t="s">
        <v>99</v>
      </c>
      <c r="BC133" s="2406" t="s">
        <v>115</v>
      </c>
      <c r="BD133" s="2407"/>
      <c r="BE133" s="2407"/>
      <c r="BF133" s="2407"/>
      <c r="BG133" s="2408"/>
      <c r="BH133" s="2409" t="s">
        <v>38</v>
      </c>
      <c r="BI133" s="2407"/>
      <c r="BJ133" s="2407"/>
      <c r="BK133" s="2407"/>
      <c r="BL133" s="2408"/>
      <c r="BM133" s="2409" t="s">
        <v>37</v>
      </c>
      <c r="BN133" s="2407"/>
      <c r="BO133" s="2407"/>
      <c r="BP133" s="2407"/>
      <c r="BQ133" s="2408"/>
      <c r="BR133" s="791" t="s">
        <v>140</v>
      </c>
      <c r="BS133" s="528"/>
      <c r="BT133" s="528"/>
      <c r="BU133" s="528"/>
      <c r="BV133" s="528"/>
      <c r="BW133" s="528"/>
      <c r="BX133" s="528"/>
      <c r="BY133" s="529"/>
      <c r="BZ133" s="461"/>
      <c r="CA133" s="461"/>
      <c r="CB133" s="461"/>
      <c r="CC133" s="461"/>
      <c r="CD133" s="461"/>
      <c r="CE133" s="461"/>
      <c r="CF133" s="461"/>
      <c r="CG133" s="461"/>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pans="1:104" s="130" customFormat="1" ht="24"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311</v>
      </c>
      <c r="S134" s="325" t="s">
        <v>156</v>
      </c>
      <c r="T134" s="325" t="s">
        <v>312</v>
      </c>
      <c r="U134" s="325" t="s">
        <v>158</v>
      </c>
      <c r="V134" s="325" t="s">
        <v>159</v>
      </c>
      <c r="W134" s="325" t="s">
        <v>160</v>
      </c>
      <c r="X134" s="325" t="s">
        <v>162</v>
      </c>
      <c r="Y134" s="329" t="s">
        <v>163</v>
      </c>
      <c r="Z134" s="329" t="s">
        <v>164</v>
      </c>
      <c r="AA134" s="329" t="s">
        <v>165</v>
      </c>
      <c r="AB134" s="329" t="s">
        <v>313</v>
      </c>
      <c r="AC134" s="329" t="s">
        <v>167</v>
      </c>
      <c r="AD134" s="329" t="s">
        <v>314</v>
      </c>
      <c r="AE134" s="329" t="s">
        <v>169</v>
      </c>
      <c r="AF134" s="329" t="s">
        <v>315</v>
      </c>
      <c r="AG134" s="329" t="s">
        <v>171</v>
      </c>
      <c r="AH134" s="2085"/>
      <c r="AI134" s="2085"/>
      <c r="AJ134" s="2085"/>
      <c r="AK134" s="2085"/>
      <c r="AL134" s="2085"/>
      <c r="AM134" s="2085"/>
      <c r="AN134" s="2085"/>
      <c r="AO134" s="2085"/>
      <c r="AP134" s="2085"/>
      <c r="AQ134" s="2085"/>
      <c r="AR134" s="2085"/>
      <c r="AS134" s="2085"/>
      <c r="AT134" s="2085"/>
      <c r="AU134" s="2085"/>
      <c r="AV134" s="2085"/>
      <c r="AW134" s="2085"/>
      <c r="AX134" s="2085"/>
      <c r="AY134" s="2085"/>
      <c r="AZ134" s="23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311</v>
      </c>
      <c r="BS134" s="188" t="s">
        <v>156</v>
      </c>
      <c r="BT134" s="188" t="s">
        <v>312</v>
      </c>
      <c r="BU134" s="188" t="s">
        <v>158</v>
      </c>
      <c r="BV134" s="188" t="s">
        <v>159</v>
      </c>
      <c r="BW134" s="188" t="s">
        <v>160</v>
      </c>
      <c r="BX134" s="188" t="s">
        <v>162</v>
      </c>
      <c r="BY134" s="189" t="s">
        <v>163</v>
      </c>
      <c r="BZ134" s="189" t="s">
        <v>164</v>
      </c>
      <c r="CA134" s="189" t="s">
        <v>165</v>
      </c>
      <c r="CB134" s="189" t="s">
        <v>313</v>
      </c>
      <c r="CC134" s="189" t="s">
        <v>167</v>
      </c>
      <c r="CD134" s="189" t="s">
        <v>314</v>
      </c>
      <c r="CE134" s="189" t="s">
        <v>169</v>
      </c>
      <c r="CF134" s="189" t="s">
        <v>315</v>
      </c>
      <c r="CG134" s="189" t="s">
        <v>171</v>
      </c>
      <c r="CH134" s="1882"/>
      <c r="CI134" s="1882"/>
      <c r="CJ134" s="1882"/>
      <c r="CK134" s="1882"/>
      <c r="CL134" s="1882"/>
      <c r="CM134" s="1882"/>
      <c r="CN134" s="1882"/>
      <c r="CO134" s="1882"/>
      <c r="CP134" s="1882"/>
      <c r="CQ134" s="1882"/>
      <c r="CR134" s="1882"/>
      <c r="CS134" s="1882"/>
      <c r="CT134" s="1882"/>
      <c r="CU134" s="1882"/>
      <c r="CV134" s="1882"/>
      <c r="CW134" s="1882"/>
      <c r="CX134" s="1882"/>
      <c r="CY134" s="1882"/>
      <c r="CZ134" s="1882"/>
    </row>
    <row r="135" spans="1:104" s="130" customFormat="1" ht="15" customHeight="1" x14ac:dyDescent="0.2">
      <c r="A135" s="2600" t="s">
        <v>45</v>
      </c>
      <c r="B135" s="299" t="s">
        <v>44</v>
      </c>
      <c r="C135" s="555">
        <v>77.359743678483355</v>
      </c>
      <c r="D135" s="575">
        <v>70.020944381704808</v>
      </c>
      <c r="E135" s="575">
        <v>51.397458651746106</v>
      </c>
      <c r="F135" s="575">
        <v>42.855747844517957</v>
      </c>
      <c r="G135" s="596">
        <v>51.202420851105323</v>
      </c>
      <c r="H135" s="615">
        <v>76.621814729601994</v>
      </c>
      <c r="I135" s="575">
        <v>73.605680257398731</v>
      </c>
      <c r="J135" s="575">
        <v>58.303207558623093</v>
      </c>
      <c r="K135" s="575">
        <v>51.498379941446956</v>
      </c>
      <c r="L135" s="635">
        <v>59.365341431424234</v>
      </c>
      <c r="M135" s="650">
        <v>5.9127682439402518</v>
      </c>
      <c r="N135" s="575">
        <v>11.129741002497392</v>
      </c>
      <c r="O135" s="575">
        <v>8.1962450215265612</v>
      </c>
      <c r="P135" s="575">
        <v>12.866512752490847</v>
      </c>
      <c r="Q135" s="635">
        <v>12.496248695102501</v>
      </c>
      <c r="R135" s="650">
        <v>20.920079228376839</v>
      </c>
      <c r="S135" s="575">
        <v>38.102847557431673</v>
      </c>
      <c r="T135" s="575">
        <v>90.492782156208889</v>
      </c>
      <c r="U135" s="575">
        <v>100</v>
      </c>
      <c r="V135" s="575">
        <v>32.432657136887777</v>
      </c>
      <c r="W135" s="575">
        <v>21.279278675563702</v>
      </c>
      <c r="X135" s="575">
        <v>72.973572531224463</v>
      </c>
      <c r="Y135" s="667">
        <v>60.640959371053995</v>
      </c>
      <c r="Z135" s="667">
        <v>50.733700595442684</v>
      </c>
      <c r="AA135" s="667">
        <v>94.291124263779494</v>
      </c>
      <c r="AB135" s="667">
        <v>46.573196123138736</v>
      </c>
      <c r="AC135" s="667">
        <v>64.560266030876178</v>
      </c>
      <c r="AD135" s="667">
        <v>25.440498980606307</v>
      </c>
      <c r="AE135" s="667">
        <v>5.6690663745581942</v>
      </c>
      <c r="AF135" s="667">
        <v>13.153572518447735</v>
      </c>
      <c r="AG135" s="667">
        <v>55.227578119796405</v>
      </c>
      <c r="AH135" s="2086"/>
      <c r="AI135" s="2086"/>
      <c r="AJ135" s="2086"/>
      <c r="AK135" s="2086"/>
      <c r="AL135" s="2086"/>
      <c r="AM135" s="2086"/>
      <c r="AN135" s="2086"/>
      <c r="AO135" s="2086"/>
      <c r="AP135" s="2086"/>
      <c r="AQ135" s="2086"/>
      <c r="AR135" s="2086"/>
      <c r="AS135" s="2086"/>
      <c r="AT135" s="2086"/>
      <c r="AU135" s="2086"/>
      <c r="AV135" s="2086"/>
      <c r="AW135" s="2086"/>
      <c r="AX135" s="2086"/>
      <c r="AY135" s="2086"/>
      <c r="AZ135" s="239"/>
      <c r="BA135" s="2411" t="s">
        <v>45</v>
      </c>
      <c r="BB135" s="172" t="s">
        <v>44</v>
      </c>
      <c r="BC135" s="686">
        <v>7307.2998005487516</v>
      </c>
      <c r="BD135" s="704">
        <v>6597.6343028591618</v>
      </c>
      <c r="BE135" s="704">
        <v>4835.9345830578322</v>
      </c>
      <c r="BF135" s="704">
        <v>4039.5570993935526</v>
      </c>
      <c r="BG135" s="723">
        <v>4835.5158952261336</v>
      </c>
      <c r="BH135" s="742">
        <v>5580.5571373683133</v>
      </c>
      <c r="BI135" s="704">
        <v>5355.4762470956466</v>
      </c>
      <c r="BJ135" s="704">
        <v>4232.5034518472212</v>
      </c>
      <c r="BK135" s="704">
        <v>3751.0178489254708</v>
      </c>
      <c r="BL135" s="723">
        <v>4325.8452579298373</v>
      </c>
      <c r="BM135" s="742">
        <v>81.828378643843365</v>
      </c>
      <c r="BN135" s="704">
        <v>153.71343413312999</v>
      </c>
      <c r="BO135" s="704">
        <v>113.68605929418825</v>
      </c>
      <c r="BP135" s="704">
        <v>176.77565113936089</v>
      </c>
      <c r="BQ135" s="723">
        <v>173.57320093484569</v>
      </c>
      <c r="BR135" s="742">
        <v>97.618750477253045</v>
      </c>
      <c r="BS135" s="704">
        <v>777.89167373959094</v>
      </c>
      <c r="BT135" s="704">
        <v>2520.6311429840362</v>
      </c>
      <c r="BU135" s="704">
        <v>6448.0276156934551</v>
      </c>
      <c r="BV135" s="704">
        <v>2261.2158802908684</v>
      </c>
      <c r="BW135" s="704">
        <v>661.50147955499983</v>
      </c>
      <c r="BX135" s="704">
        <v>2954.9059822880658</v>
      </c>
      <c r="BY135" s="762">
        <v>2203.726857865583</v>
      </c>
      <c r="BZ135" s="762">
        <v>1904.2653681559407</v>
      </c>
      <c r="CA135" s="762">
        <v>3808.4830680866899</v>
      </c>
      <c r="CB135" s="762">
        <v>532.7479475076882</v>
      </c>
      <c r="CC135" s="762">
        <v>1459.1024305766027</v>
      </c>
      <c r="CD135" s="762">
        <v>840.17305648283855</v>
      </c>
      <c r="CE135" s="762">
        <v>40.184921009037076</v>
      </c>
      <c r="CF135" s="762">
        <v>74.556942405796136</v>
      </c>
      <c r="CG135" s="762">
        <v>1030.9085639669872</v>
      </c>
      <c r="CH135" s="2108"/>
      <c r="CI135" s="2108"/>
      <c r="CJ135" s="2108"/>
      <c r="CK135" s="2108"/>
      <c r="CL135" s="2108"/>
      <c r="CM135" s="2108"/>
      <c r="CN135" s="2108"/>
      <c r="CO135" s="2108"/>
      <c r="CP135" s="2108"/>
      <c r="CQ135" s="2108"/>
      <c r="CR135" s="2108"/>
      <c r="CS135" s="2108"/>
      <c r="CT135" s="2108"/>
      <c r="CU135" s="2108"/>
      <c r="CV135" s="2108"/>
      <c r="CW135" s="2108"/>
      <c r="CX135" s="2108"/>
      <c r="CY135" s="2108"/>
      <c r="CZ135" s="1883"/>
    </row>
    <row r="136" spans="1:104" s="130" customFormat="1" ht="15" customHeight="1" x14ac:dyDescent="0.2">
      <c r="A136" s="2323"/>
      <c r="B136" s="300" t="s">
        <v>43</v>
      </c>
      <c r="C136" s="556">
        <v>4.9298454879708506</v>
      </c>
      <c r="D136" s="576">
        <v>8.5336322108146341</v>
      </c>
      <c r="E136" s="576">
        <v>13.379601321098743</v>
      </c>
      <c r="F136" s="576">
        <v>17.860479889491742</v>
      </c>
      <c r="G136" s="597">
        <v>14.625908598879194</v>
      </c>
      <c r="H136" s="616">
        <v>5.3447528335792764</v>
      </c>
      <c r="I136" s="576">
        <v>7.5821627437147265</v>
      </c>
      <c r="J136" s="576">
        <v>12.132133240236467</v>
      </c>
      <c r="K136" s="576">
        <v>15.45782041547073</v>
      </c>
      <c r="L136" s="636">
        <v>11.490588504491376</v>
      </c>
      <c r="M136" s="651">
        <v>19.87473187088754</v>
      </c>
      <c r="N136" s="576">
        <v>25.31517140746411</v>
      </c>
      <c r="O136" s="576">
        <v>27.058840344362945</v>
      </c>
      <c r="P136" s="576">
        <v>25.938407825272307</v>
      </c>
      <c r="Q136" s="636">
        <v>30.515548392130793</v>
      </c>
      <c r="R136" s="651">
        <v>16.834742938925782</v>
      </c>
      <c r="S136" s="576">
        <v>25.827607805457159</v>
      </c>
      <c r="T136" s="576">
        <v>6.7086509271306909</v>
      </c>
      <c r="U136" s="576">
        <v>0</v>
      </c>
      <c r="V136" s="576">
        <v>15.194625325637107</v>
      </c>
      <c r="W136" s="576">
        <v>14.818484004370545</v>
      </c>
      <c r="X136" s="576">
        <v>13.828442574146857</v>
      </c>
      <c r="Y136" s="668">
        <v>8.2624003740430751</v>
      </c>
      <c r="Z136" s="668">
        <v>5.4845327195046298</v>
      </c>
      <c r="AA136" s="668">
        <v>1.1887481119654284</v>
      </c>
      <c r="AB136" s="668">
        <v>19.065375556929229</v>
      </c>
      <c r="AC136" s="668">
        <v>5.344925252474015</v>
      </c>
      <c r="AD136" s="668">
        <v>28.932685524319179</v>
      </c>
      <c r="AE136" s="668">
        <v>41.469241624063095</v>
      </c>
      <c r="AF136" s="668">
        <v>49.244809375538189</v>
      </c>
      <c r="AG136" s="668">
        <v>16.022870417517225</v>
      </c>
      <c r="AH136" s="1863"/>
      <c r="AI136" s="1863"/>
      <c r="AJ136" s="1863"/>
      <c r="AK136" s="1863"/>
      <c r="AL136" s="1863"/>
      <c r="AM136" s="1863"/>
      <c r="AN136" s="1863"/>
      <c r="AO136" s="1863"/>
      <c r="AP136" s="1863"/>
      <c r="AQ136" s="1863"/>
      <c r="AR136" s="1863"/>
      <c r="AS136" s="1863"/>
      <c r="AT136" s="1863"/>
      <c r="AU136" s="1863"/>
      <c r="AV136" s="1863"/>
      <c r="AW136" s="1863"/>
      <c r="AX136" s="1863"/>
      <c r="AY136" s="1863"/>
      <c r="AZ136" s="239"/>
      <c r="BA136" s="2368"/>
      <c r="BB136" s="173" t="s">
        <v>43</v>
      </c>
      <c r="BC136" s="687">
        <v>465.66673101587776</v>
      </c>
      <c r="BD136" s="705">
        <v>804.07062628485664</v>
      </c>
      <c r="BE136" s="705">
        <v>1258.8730733679872</v>
      </c>
      <c r="BF136" s="705">
        <v>1683.5181268549784</v>
      </c>
      <c r="BG136" s="724">
        <v>1381.2591736173385</v>
      </c>
      <c r="BH136" s="743">
        <v>389.27162816697336</v>
      </c>
      <c r="BI136" s="705">
        <v>551.67063647232726</v>
      </c>
      <c r="BJ136" s="705">
        <v>880.72848763835543</v>
      </c>
      <c r="BK136" s="705">
        <v>1125.9103752358951</v>
      </c>
      <c r="BL136" s="724">
        <v>837.29844037695807</v>
      </c>
      <c r="BM136" s="743">
        <v>275.05172160985529</v>
      </c>
      <c r="BN136" s="705">
        <v>349.62915415884061</v>
      </c>
      <c r="BO136" s="705">
        <v>375.31978604127556</v>
      </c>
      <c r="BP136" s="705">
        <v>356.3730919975294</v>
      </c>
      <c r="BQ136" s="724">
        <v>423.86171577876712</v>
      </c>
      <c r="BR136" s="743">
        <v>78.55546589300377</v>
      </c>
      <c r="BS136" s="705">
        <v>527.28555350604449</v>
      </c>
      <c r="BT136" s="705">
        <v>186.86611298063752</v>
      </c>
      <c r="BU136" s="705">
        <v>0</v>
      </c>
      <c r="BV136" s="705">
        <v>1059.3744427533341</v>
      </c>
      <c r="BW136" s="705">
        <v>460.65701958732109</v>
      </c>
      <c r="BX136" s="705">
        <v>559.95268246719456</v>
      </c>
      <c r="BY136" s="763">
        <v>300.26031585853673</v>
      </c>
      <c r="BZ136" s="763">
        <v>205.85933207499849</v>
      </c>
      <c r="CA136" s="763">
        <v>48.014350152143209</v>
      </c>
      <c r="CB136" s="763">
        <v>218.08766719729209</v>
      </c>
      <c r="CC136" s="763">
        <v>120.79865692321181</v>
      </c>
      <c r="CD136" s="763">
        <v>955.50259638204216</v>
      </c>
      <c r="CE136" s="763">
        <v>293.95284670617707</v>
      </c>
      <c r="CF136" s="763">
        <v>279.128914311843</v>
      </c>
      <c r="CG136" s="763">
        <v>299.09177434725973</v>
      </c>
      <c r="CH136" s="2109"/>
      <c r="CI136" s="2109"/>
      <c r="CJ136" s="2109"/>
      <c r="CK136" s="2109"/>
      <c r="CL136" s="2109"/>
      <c r="CM136" s="2109"/>
      <c r="CN136" s="2109"/>
      <c r="CO136" s="2109"/>
      <c r="CP136" s="2109"/>
      <c r="CQ136" s="2109"/>
      <c r="CR136" s="2109"/>
      <c r="CS136" s="2109"/>
      <c r="CT136" s="2109"/>
      <c r="CU136" s="2109"/>
      <c r="CV136" s="2109"/>
      <c r="CW136" s="2109"/>
      <c r="CX136" s="2109"/>
      <c r="CY136" s="2109"/>
      <c r="CZ136" s="1884"/>
    </row>
    <row r="137" spans="1:104" s="130" customFormat="1" ht="15" customHeight="1" x14ac:dyDescent="0.2">
      <c r="A137" s="2323"/>
      <c r="B137" s="300" t="s">
        <v>42</v>
      </c>
      <c r="C137" s="556">
        <v>16.248236480248337</v>
      </c>
      <c r="D137" s="576">
        <v>20.525314714695668</v>
      </c>
      <c r="E137" s="576">
        <v>33.918014168391238</v>
      </c>
      <c r="F137" s="576">
        <v>37.7477374586324</v>
      </c>
      <c r="G137" s="597">
        <v>33.271145443968628</v>
      </c>
      <c r="H137" s="616">
        <v>16.844884680926246</v>
      </c>
      <c r="I137" s="576">
        <v>18.287098433512689</v>
      </c>
      <c r="J137" s="576">
        <v>28.455746275111128</v>
      </c>
      <c r="K137" s="576">
        <v>31.862809155434629</v>
      </c>
      <c r="L137" s="636">
        <v>28.458345050003192</v>
      </c>
      <c r="M137" s="651">
        <v>66.864375241534333</v>
      </c>
      <c r="N137" s="576">
        <v>61.663062304061256</v>
      </c>
      <c r="O137" s="576">
        <v>62.60900229456179</v>
      </c>
      <c r="P137" s="576">
        <v>59.081298096205835</v>
      </c>
      <c r="Q137" s="636">
        <v>55.155907164574934</v>
      </c>
      <c r="R137" s="651">
        <v>53.63237143006446</v>
      </c>
      <c r="S137" s="576">
        <v>33.435376279478255</v>
      </c>
      <c r="T137" s="576">
        <v>2.6201083569143515</v>
      </c>
      <c r="U137" s="576">
        <v>0</v>
      </c>
      <c r="V137" s="576">
        <v>50.296361564829709</v>
      </c>
      <c r="W137" s="576">
        <v>63.561031608445816</v>
      </c>
      <c r="X137" s="576">
        <v>11.922470291104977</v>
      </c>
      <c r="Y137" s="668">
        <v>31.096640254902852</v>
      </c>
      <c r="Z137" s="668">
        <v>43.500777565952674</v>
      </c>
      <c r="AA137" s="668">
        <v>2.4309762735145752</v>
      </c>
      <c r="AB137" s="668">
        <v>34.36142831993196</v>
      </c>
      <c r="AC137" s="668">
        <v>29.545492261335752</v>
      </c>
      <c r="AD137" s="668">
        <v>42.142054701578211</v>
      </c>
      <c r="AE137" s="668">
        <v>48.782610650069358</v>
      </c>
      <c r="AF137" s="668">
        <v>36.00125814560144</v>
      </c>
      <c r="AG137" s="668">
        <v>28.157685302478768</v>
      </c>
      <c r="AH137" s="1863"/>
      <c r="AI137" s="1863"/>
      <c r="AJ137" s="1863"/>
      <c r="AK137" s="1863"/>
      <c r="AL137" s="1863"/>
      <c r="AM137" s="1863"/>
      <c r="AN137" s="1863"/>
      <c r="AO137" s="1863"/>
      <c r="AP137" s="1863"/>
      <c r="AQ137" s="1863"/>
      <c r="AR137" s="1863"/>
      <c r="AS137" s="1863"/>
      <c r="AT137" s="1863"/>
      <c r="AU137" s="1863"/>
      <c r="AV137" s="1863"/>
      <c r="AW137" s="1863"/>
      <c r="AX137" s="1863"/>
      <c r="AY137" s="1863"/>
      <c r="AZ137" s="239"/>
      <c r="BA137" s="2368"/>
      <c r="BB137" s="173" t="s">
        <v>42</v>
      </c>
      <c r="BC137" s="687">
        <v>1534.7870810540326</v>
      </c>
      <c r="BD137" s="705">
        <v>1933.97163712117</v>
      </c>
      <c r="BE137" s="705">
        <v>3191.3114385081826</v>
      </c>
      <c r="BF137" s="705">
        <v>3558.0791027210603</v>
      </c>
      <c r="BG137" s="724">
        <v>3142.100509554673</v>
      </c>
      <c r="BH137" s="743">
        <v>1226.8548032440658</v>
      </c>
      <c r="BI137" s="705">
        <v>1330.5511333703464</v>
      </c>
      <c r="BJ137" s="705">
        <v>2065.7361640557547</v>
      </c>
      <c r="BK137" s="705">
        <v>2320.8102079100681</v>
      </c>
      <c r="BL137" s="724">
        <v>2073.7082279783317</v>
      </c>
      <c r="BM137" s="743">
        <v>925.35394409474941</v>
      </c>
      <c r="BN137" s="705">
        <v>851.63177326368611</v>
      </c>
      <c r="BO137" s="705">
        <v>868.41849267749512</v>
      </c>
      <c r="BP137" s="705">
        <v>811.73004232196286</v>
      </c>
      <c r="BQ137" s="724">
        <v>766.11690360904208</v>
      </c>
      <c r="BR137" s="743">
        <v>250.26315756171422</v>
      </c>
      <c r="BS137" s="705">
        <v>682.60254766926153</v>
      </c>
      <c r="BT137" s="705">
        <v>72.981806560335841</v>
      </c>
      <c r="BU137" s="705">
        <v>0</v>
      </c>
      <c r="BV137" s="705">
        <v>3506.6794253465769</v>
      </c>
      <c r="BW137" s="705">
        <v>1975.8995167121282</v>
      </c>
      <c r="BX137" s="705">
        <v>482.77448348528452</v>
      </c>
      <c r="BY137" s="763">
        <v>1130.0695442464332</v>
      </c>
      <c r="BZ137" s="763">
        <v>1632.7810357705237</v>
      </c>
      <c r="CA137" s="763">
        <v>98.188796123594273</v>
      </c>
      <c r="CB137" s="763">
        <v>393.05828104379191</v>
      </c>
      <c r="CC137" s="763">
        <v>667.74662221000972</v>
      </c>
      <c r="CD137" s="763">
        <v>1391.7423133910606</v>
      </c>
      <c r="CE137" s="763">
        <v>345.79333281142283</v>
      </c>
      <c r="CF137" s="763">
        <v>204.06195551309918</v>
      </c>
      <c r="CG137" s="763">
        <v>525.60695051387029</v>
      </c>
      <c r="CH137" s="2109"/>
      <c r="CI137" s="2109"/>
      <c r="CJ137" s="2109"/>
      <c r="CK137" s="2109"/>
      <c r="CL137" s="2109"/>
      <c r="CM137" s="2109"/>
      <c r="CN137" s="2109"/>
      <c r="CO137" s="2109"/>
      <c r="CP137" s="2109"/>
      <c r="CQ137" s="2109"/>
      <c r="CR137" s="2109"/>
      <c r="CS137" s="2109"/>
      <c r="CT137" s="2109"/>
      <c r="CU137" s="2109"/>
      <c r="CV137" s="2109"/>
      <c r="CW137" s="2109"/>
      <c r="CX137" s="2109"/>
      <c r="CY137" s="2109"/>
      <c r="CZ137" s="1884"/>
    </row>
    <row r="138" spans="1:104" s="130" customFormat="1" ht="15" customHeight="1" x14ac:dyDescent="0.2">
      <c r="A138" s="2323"/>
      <c r="B138" s="300" t="s">
        <v>41</v>
      </c>
      <c r="C138" s="556">
        <v>1.3032188474946205</v>
      </c>
      <c r="D138" s="576">
        <v>0.89636841099305498</v>
      </c>
      <c r="E138" s="576">
        <v>1.2686058883087121</v>
      </c>
      <c r="F138" s="576">
        <v>1.536034807357576</v>
      </c>
      <c r="G138" s="597">
        <v>0.90052510604653413</v>
      </c>
      <c r="H138" s="616">
        <v>1.1885477558925703</v>
      </c>
      <c r="I138" s="576">
        <v>0.52505856537390871</v>
      </c>
      <c r="J138" s="576">
        <v>1.0954538581656743</v>
      </c>
      <c r="K138" s="576">
        <v>1.1809904876475106</v>
      </c>
      <c r="L138" s="636">
        <v>0.68572501408121567</v>
      </c>
      <c r="M138" s="651">
        <v>6.1015538453076914</v>
      </c>
      <c r="N138" s="576">
        <v>1.7153369262503833</v>
      </c>
      <c r="O138" s="576">
        <v>2.1359123395487876</v>
      </c>
      <c r="P138" s="576">
        <v>2.1137813260310581</v>
      </c>
      <c r="Q138" s="636">
        <v>1.8322957481918505</v>
      </c>
      <c r="R138" s="651">
        <v>6.8171962506854058</v>
      </c>
      <c r="S138" s="576">
        <v>2.6341683576327166</v>
      </c>
      <c r="T138" s="576">
        <v>0.17845855974605437</v>
      </c>
      <c r="U138" s="576">
        <v>0</v>
      </c>
      <c r="V138" s="576">
        <v>1.9485158030972214</v>
      </c>
      <c r="W138" s="576">
        <v>0.34120571162014146</v>
      </c>
      <c r="X138" s="576">
        <v>1.2755146035236711</v>
      </c>
      <c r="Y138" s="668">
        <v>0</v>
      </c>
      <c r="Z138" s="668">
        <v>0.28098911910023394</v>
      </c>
      <c r="AA138" s="668">
        <v>2.0891513507404502</v>
      </c>
      <c r="AB138" s="668">
        <v>0</v>
      </c>
      <c r="AC138" s="668">
        <v>0.54931645531410489</v>
      </c>
      <c r="AD138" s="668">
        <v>3.3825028079565853</v>
      </c>
      <c r="AE138" s="668">
        <v>4.0790813513092594</v>
      </c>
      <c r="AF138" s="668">
        <v>1.6003599604128</v>
      </c>
      <c r="AG138" s="668">
        <v>0.59186616020789096</v>
      </c>
      <c r="AH138" s="1863"/>
      <c r="AI138" s="1863"/>
      <c r="AJ138" s="1863"/>
      <c r="AK138" s="1863"/>
      <c r="AL138" s="1863"/>
      <c r="AM138" s="1863"/>
      <c r="AN138" s="1863"/>
      <c r="AO138" s="1863"/>
      <c r="AP138" s="1863"/>
      <c r="AQ138" s="1863"/>
      <c r="AR138" s="1863"/>
      <c r="AS138" s="1863"/>
      <c r="AT138" s="1863"/>
      <c r="AU138" s="1863"/>
      <c r="AV138" s="1863"/>
      <c r="AW138" s="1863"/>
      <c r="AX138" s="1863"/>
      <c r="AY138" s="1863"/>
      <c r="AZ138" s="239"/>
      <c r="BA138" s="2368"/>
      <c r="BB138" s="173" t="s">
        <v>41</v>
      </c>
      <c r="BC138" s="687">
        <v>123.10034097252989</v>
      </c>
      <c r="BD138" s="705">
        <v>84.459171874756024</v>
      </c>
      <c r="BE138" s="705">
        <v>119.36183711165812</v>
      </c>
      <c r="BF138" s="705">
        <v>144.7857200739673</v>
      </c>
      <c r="BG138" s="724">
        <v>85.044874674987426</v>
      </c>
      <c r="BH138" s="743">
        <v>86.564886066146414</v>
      </c>
      <c r="BI138" s="705">
        <v>38.202740133108584</v>
      </c>
      <c r="BJ138" s="705">
        <v>79.524136495640008</v>
      </c>
      <c r="BK138" s="705">
        <v>86.020500132504552</v>
      </c>
      <c r="BL138" s="724">
        <v>49.967543837571633</v>
      </c>
      <c r="BM138" s="743">
        <v>84.44103299352679</v>
      </c>
      <c r="BN138" s="705">
        <v>23.690607856027306</v>
      </c>
      <c r="BO138" s="705">
        <v>29.626183239200628</v>
      </c>
      <c r="BP138" s="705">
        <v>29.041674108862452</v>
      </c>
      <c r="BQ138" s="724">
        <v>25.45063289254254</v>
      </c>
      <c r="BR138" s="743">
        <v>31.81088238171829</v>
      </c>
      <c r="BS138" s="705">
        <v>53.778070773902634</v>
      </c>
      <c r="BT138" s="705">
        <v>4.9708738388823903</v>
      </c>
      <c r="BU138" s="705">
        <v>0</v>
      </c>
      <c r="BV138" s="705">
        <v>135.85118414333999</v>
      </c>
      <c r="BW138" s="705">
        <v>10.606942392673044</v>
      </c>
      <c r="BX138" s="705">
        <v>51.649187530666225</v>
      </c>
      <c r="BY138" s="763">
        <v>0</v>
      </c>
      <c r="BZ138" s="763">
        <v>10.546793197641993</v>
      </c>
      <c r="CA138" s="763">
        <v>84.382253452691188</v>
      </c>
      <c r="CB138" s="763">
        <v>0</v>
      </c>
      <c r="CC138" s="763">
        <v>12.414895792424549</v>
      </c>
      <c r="CD138" s="763">
        <v>111.70723203538908</v>
      </c>
      <c r="CE138" s="763">
        <v>28.914383967602312</v>
      </c>
      <c r="CF138" s="763">
        <v>9.071143617423882</v>
      </c>
      <c r="CG138" s="763">
        <v>11.048101583543078</v>
      </c>
      <c r="CH138" s="2109"/>
      <c r="CI138" s="2109"/>
      <c r="CJ138" s="2109"/>
      <c r="CK138" s="2109"/>
      <c r="CL138" s="2109"/>
      <c r="CM138" s="2109"/>
      <c r="CN138" s="2109"/>
      <c r="CO138" s="2109"/>
      <c r="CP138" s="2109"/>
      <c r="CQ138" s="2109"/>
      <c r="CR138" s="2109"/>
      <c r="CS138" s="2109"/>
      <c r="CT138" s="2109"/>
      <c r="CU138" s="2109"/>
      <c r="CV138" s="2109"/>
      <c r="CW138" s="2109"/>
      <c r="CX138" s="2109"/>
      <c r="CY138" s="2109"/>
      <c r="CZ138" s="1884"/>
    </row>
    <row r="139" spans="1:104" s="130" customFormat="1" ht="15" customHeight="1" x14ac:dyDescent="0.2">
      <c r="A139" s="2323"/>
      <c r="B139" s="300" t="s">
        <v>19</v>
      </c>
      <c r="C139" s="556">
        <v>0.15895550580288545</v>
      </c>
      <c r="D139" s="576">
        <v>2.3740281791909873E-2</v>
      </c>
      <c r="E139" s="576">
        <v>3.6319970455057082E-2</v>
      </c>
      <c r="F139" s="576">
        <v>0</v>
      </c>
      <c r="G139" s="597">
        <v>0</v>
      </c>
      <c r="H139" s="616">
        <v>0</v>
      </c>
      <c r="I139" s="576">
        <v>0</v>
      </c>
      <c r="J139" s="576">
        <v>1.3459067863644741E-2</v>
      </c>
      <c r="K139" s="576">
        <v>0</v>
      </c>
      <c r="L139" s="636">
        <v>0</v>
      </c>
      <c r="M139" s="651">
        <v>1.2465707983302146</v>
      </c>
      <c r="N139" s="576">
        <v>0.17668835972690441</v>
      </c>
      <c r="O139" s="576">
        <v>0</v>
      </c>
      <c r="P139" s="576">
        <v>0</v>
      </c>
      <c r="Q139" s="636">
        <v>0</v>
      </c>
      <c r="R139" s="651">
        <v>1.7956101519475003</v>
      </c>
      <c r="S139" s="576">
        <v>0</v>
      </c>
      <c r="T139" s="576">
        <v>0</v>
      </c>
      <c r="U139" s="576">
        <v>0</v>
      </c>
      <c r="V139" s="576">
        <v>0.12784016954811156</v>
      </c>
      <c r="W139" s="576">
        <v>0</v>
      </c>
      <c r="X139" s="576">
        <v>0</v>
      </c>
      <c r="Y139" s="668">
        <v>0</v>
      </c>
      <c r="Z139" s="668">
        <v>0</v>
      </c>
      <c r="AA139" s="668">
        <v>0</v>
      </c>
      <c r="AB139" s="668">
        <v>0</v>
      </c>
      <c r="AC139" s="668">
        <v>0</v>
      </c>
      <c r="AD139" s="668">
        <v>0.10225798553975989</v>
      </c>
      <c r="AE139" s="668">
        <v>0</v>
      </c>
      <c r="AF139" s="668">
        <v>0</v>
      </c>
      <c r="AG139" s="668">
        <v>0</v>
      </c>
      <c r="AH139" s="1863"/>
      <c r="AI139" s="1863"/>
      <c r="AJ139" s="1863"/>
      <c r="AK139" s="1863"/>
      <c r="AL139" s="1863"/>
      <c r="AM139" s="1863"/>
      <c r="AN139" s="1863"/>
      <c r="AO139" s="1863"/>
      <c r="AP139" s="1863"/>
      <c r="AQ139" s="1863"/>
      <c r="AR139" s="1863"/>
      <c r="AS139" s="1863"/>
      <c r="AT139" s="1863"/>
      <c r="AU139" s="1863"/>
      <c r="AV139" s="1863"/>
      <c r="AW139" s="1863"/>
      <c r="AX139" s="1863"/>
      <c r="AY139" s="1863"/>
      <c r="AZ139" s="239"/>
      <c r="BA139" s="2368"/>
      <c r="BB139" s="173" t="s">
        <v>19</v>
      </c>
      <c r="BC139" s="687">
        <v>15.014728340841407</v>
      </c>
      <c r="BD139" s="705">
        <v>2.23689781525957</v>
      </c>
      <c r="BE139" s="705">
        <v>3.4173090613164439</v>
      </c>
      <c r="BF139" s="705">
        <v>0</v>
      </c>
      <c r="BG139" s="724">
        <v>0</v>
      </c>
      <c r="BH139" s="743">
        <v>0</v>
      </c>
      <c r="BI139" s="705">
        <v>0</v>
      </c>
      <c r="BJ139" s="705">
        <v>0.97705689921509498</v>
      </c>
      <c r="BK139" s="705">
        <v>0</v>
      </c>
      <c r="BL139" s="724">
        <v>0</v>
      </c>
      <c r="BM139" s="743">
        <v>17.251626156100979</v>
      </c>
      <c r="BN139" s="705">
        <v>2.4402521621013489</v>
      </c>
      <c r="BO139" s="705">
        <v>0</v>
      </c>
      <c r="BP139" s="705">
        <v>0</v>
      </c>
      <c r="BQ139" s="724">
        <v>0</v>
      </c>
      <c r="BR139" s="743">
        <v>8.3788028460055504</v>
      </c>
      <c r="BS139" s="705">
        <v>0</v>
      </c>
      <c r="BT139" s="705">
        <v>0</v>
      </c>
      <c r="BU139" s="705">
        <v>0</v>
      </c>
      <c r="BV139" s="705">
        <v>8.9130600771061701</v>
      </c>
      <c r="BW139" s="705">
        <v>0</v>
      </c>
      <c r="BX139" s="705">
        <v>0</v>
      </c>
      <c r="BY139" s="763">
        <v>0</v>
      </c>
      <c r="BZ139" s="763">
        <v>0</v>
      </c>
      <c r="CA139" s="763">
        <v>0</v>
      </c>
      <c r="CB139" s="763">
        <v>0</v>
      </c>
      <c r="CC139" s="763">
        <v>0</v>
      </c>
      <c r="CD139" s="763">
        <v>3.3770722943057003</v>
      </c>
      <c r="CE139" s="763">
        <v>0</v>
      </c>
      <c r="CF139" s="763">
        <v>0</v>
      </c>
      <c r="CG139" s="763">
        <v>0</v>
      </c>
      <c r="CH139" s="2109"/>
      <c r="CI139" s="2109"/>
      <c r="CJ139" s="2109"/>
      <c r="CK139" s="2109"/>
      <c r="CL139" s="2109"/>
      <c r="CM139" s="2109"/>
      <c r="CN139" s="2109"/>
      <c r="CO139" s="2109"/>
      <c r="CP139" s="2109"/>
      <c r="CQ139" s="2109"/>
      <c r="CR139" s="2109"/>
      <c r="CS139" s="2109"/>
      <c r="CT139" s="2109"/>
      <c r="CU139" s="2109"/>
      <c r="CV139" s="2109"/>
      <c r="CW139" s="2109"/>
      <c r="CX139" s="2109"/>
      <c r="CY139" s="2109"/>
      <c r="CZ139" s="1884"/>
    </row>
    <row r="140" spans="1:104" s="130" customFormat="1" ht="15" customHeight="1" x14ac:dyDescent="0.2">
      <c r="A140" s="2323" t="s">
        <v>107</v>
      </c>
      <c r="B140" s="300" t="s">
        <v>64</v>
      </c>
      <c r="C140" s="556">
        <v>48.414792251189176</v>
      </c>
      <c r="D140" s="576">
        <v>29.350139455571821</v>
      </c>
      <c r="E140" s="576">
        <v>19.91705748254282</v>
      </c>
      <c r="F140" s="576">
        <v>22.472092970756243</v>
      </c>
      <c r="G140" s="597">
        <v>20.235649963071399</v>
      </c>
      <c r="H140" s="616">
        <v>47.266878827124081</v>
      </c>
      <c r="I140" s="576">
        <v>31.904305157848047</v>
      </c>
      <c r="J140" s="576">
        <v>20.424677041764468</v>
      </c>
      <c r="K140" s="576">
        <v>22.707637041566532</v>
      </c>
      <c r="L140" s="636">
        <v>23.993410427888385</v>
      </c>
      <c r="M140" s="651">
        <v>27.74870770804359</v>
      </c>
      <c r="N140" s="576">
        <v>23.516232371022731</v>
      </c>
      <c r="O140" s="576">
        <v>16.860833249746754</v>
      </c>
      <c r="P140" s="576">
        <v>20.608383478715893</v>
      </c>
      <c r="Q140" s="636">
        <v>16.705612415309702</v>
      </c>
      <c r="R140" s="651">
        <v>19.088180977005294</v>
      </c>
      <c r="S140" s="576">
        <v>27.302469528550649</v>
      </c>
      <c r="T140" s="576">
        <v>41.812349403984364</v>
      </c>
      <c r="U140" s="576">
        <v>0</v>
      </c>
      <c r="V140" s="576">
        <v>32.492295354065561</v>
      </c>
      <c r="W140" s="576">
        <v>36.848095098038293</v>
      </c>
      <c r="X140" s="576">
        <v>18.01698386877349</v>
      </c>
      <c r="Y140" s="668">
        <v>42.552552209019623</v>
      </c>
      <c r="Z140" s="668">
        <v>13.029077347188785</v>
      </c>
      <c r="AA140" s="668">
        <v>81.925559538052624</v>
      </c>
      <c r="AB140" s="668">
        <v>8.2522500544218946</v>
      </c>
      <c r="AC140" s="668">
        <v>25.467032464683236</v>
      </c>
      <c r="AD140" s="668">
        <v>11.230670200851815</v>
      </c>
      <c r="AE140" s="668">
        <v>10.46212201964031</v>
      </c>
      <c r="AF140" s="668">
        <v>30.988102010780661</v>
      </c>
      <c r="AG140" s="668">
        <v>17.112232332886602</v>
      </c>
      <c r="AH140" s="1863"/>
      <c r="AI140" s="1863"/>
      <c r="AJ140" s="1863"/>
      <c r="AK140" s="1863"/>
      <c r="AL140" s="1863"/>
      <c r="AM140" s="1863"/>
      <c r="AN140" s="1863"/>
      <c r="AO140" s="1863"/>
      <c r="AP140" s="1863"/>
      <c r="AQ140" s="1863"/>
      <c r="AR140" s="1863"/>
      <c r="AS140" s="1863"/>
      <c r="AT140" s="1863"/>
      <c r="AU140" s="1863"/>
      <c r="AV140" s="1863"/>
      <c r="AW140" s="1863"/>
      <c r="AX140" s="1863"/>
      <c r="AY140" s="1863"/>
      <c r="AZ140" s="239"/>
      <c r="BA140" s="2368" t="s">
        <v>107</v>
      </c>
      <c r="BB140" s="173" t="s">
        <v>64</v>
      </c>
      <c r="BC140" s="687">
        <v>225.45158040424113</v>
      </c>
      <c r="BD140" s="705">
        <v>235.99585013589515</v>
      </c>
      <c r="BE140" s="705">
        <v>250.73047365495546</v>
      </c>
      <c r="BF140" s="705">
        <v>377.52215670264144</v>
      </c>
      <c r="BG140" s="724">
        <v>279.50677145601725</v>
      </c>
      <c r="BH140" s="743">
        <v>183.99654879405631</v>
      </c>
      <c r="BI140" s="705">
        <v>176.00668332637383</v>
      </c>
      <c r="BJ140" s="705">
        <v>179.88594921495061</v>
      </c>
      <c r="BK140" s="705">
        <v>254.85965834975224</v>
      </c>
      <c r="BL140" s="724">
        <v>200.89645130595187</v>
      </c>
      <c r="BM140" s="743">
        <v>76.323298275460516</v>
      </c>
      <c r="BN140" s="705">
        <v>82.219604328834251</v>
      </c>
      <c r="BO140" s="705">
        <v>63.282043277725769</v>
      </c>
      <c r="BP140" s="705">
        <v>73.442733413807844</v>
      </c>
      <c r="BQ140" s="724">
        <v>70.808695414882436</v>
      </c>
      <c r="BR140" s="743">
        <v>14.994809496986226</v>
      </c>
      <c r="BS140" s="705">
        <v>143.96197757443744</v>
      </c>
      <c r="BT140" s="705">
        <v>78.133112077108336</v>
      </c>
      <c r="BU140" s="705">
        <v>0</v>
      </c>
      <c r="BV140" s="705">
        <v>343.05893209042654</v>
      </c>
      <c r="BW140" s="705">
        <v>169.74333665332495</v>
      </c>
      <c r="BX140" s="705">
        <v>100.88658447287888</v>
      </c>
      <c r="BY140" s="763">
        <v>127.76842766867107</v>
      </c>
      <c r="BZ140" s="763">
        <v>26.821571602457766</v>
      </c>
      <c r="CA140" s="763">
        <v>39.336025020703147</v>
      </c>
      <c r="CB140" s="763">
        <v>17.997139634975976</v>
      </c>
      <c r="CC140" s="763">
        <v>30.763833175535673</v>
      </c>
      <c r="CD140" s="763">
        <v>107.3093453602434</v>
      </c>
      <c r="CE140" s="763">
        <v>30.753705502606479</v>
      </c>
      <c r="CF140" s="763">
        <v>86.496752708538452</v>
      </c>
      <c r="CG140" s="763">
        <v>51.181279314856013</v>
      </c>
      <c r="CH140" s="2109"/>
      <c r="CI140" s="2109"/>
      <c r="CJ140" s="2109"/>
      <c r="CK140" s="2109"/>
      <c r="CL140" s="2109"/>
      <c r="CM140" s="2109"/>
      <c r="CN140" s="2109"/>
      <c r="CO140" s="2109"/>
      <c r="CP140" s="2109"/>
      <c r="CQ140" s="2109"/>
      <c r="CR140" s="2109"/>
      <c r="CS140" s="2109"/>
      <c r="CT140" s="2109"/>
      <c r="CU140" s="2109"/>
      <c r="CV140" s="2109"/>
      <c r="CW140" s="2109"/>
      <c r="CX140" s="2109"/>
      <c r="CY140" s="2109"/>
      <c r="CZ140" s="1884"/>
    </row>
    <row r="141" spans="1:104" s="130" customFormat="1" ht="15" customHeight="1" x14ac:dyDescent="0.2">
      <c r="A141" s="2323"/>
      <c r="B141" s="300" t="s">
        <v>65</v>
      </c>
      <c r="C141" s="556">
        <v>2.1548330288852666</v>
      </c>
      <c r="D141" s="576">
        <v>2.1728896184399225</v>
      </c>
      <c r="E141" s="576">
        <v>2.1337053447171619</v>
      </c>
      <c r="F141" s="576">
        <v>1.4820549204534705</v>
      </c>
      <c r="G141" s="597">
        <v>1.138516098287468</v>
      </c>
      <c r="H141" s="616">
        <v>2.5777220322248442</v>
      </c>
      <c r="I141" s="576">
        <v>1.7538156580969342</v>
      </c>
      <c r="J141" s="576">
        <v>1.5844601530186644</v>
      </c>
      <c r="K141" s="576">
        <v>0.87436670673783456</v>
      </c>
      <c r="L141" s="636">
        <v>1.1962659229020547</v>
      </c>
      <c r="M141" s="651">
        <v>3.4812976359184233</v>
      </c>
      <c r="N141" s="576">
        <v>3.182446901904032</v>
      </c>
      <c r="O141" s="576">
        <v>1.4850392344887118</v>
      </c>
      <c r="P141" s="576">
        <v>3.5922428130005026</v>
      </c>
      <c r="Q141" s="636">
        <v>0.5706022011493993</v>
      </c>
      <c r="R141" s="651">
        <v>0</v>
      </c>
      <c r="S141" s="576">
        <v>1.8061556836353694</v>
      </c>
      <c r="T141" s="576">
        <v>0</v>
      </c>
      <c r="U141" s="576">
        <v>0</v>
      </c>
      <c r="V141" s="576">
        <v>1.8206491379460878</v>
      </c>
      <c r="W141" s="576">
        <v>3.5050751332865797</v>
      </c>
      <c r="X141" s="576">
        <v>3.9397938612952155</v>
      </c>
      <c r="Y141" s="668">
        <v>0</v>
      </c>
      <c r="Z141" s="668">
        <v>0</v>
      </c>
      <c r="AA141" s="668">
        <v>0</v>
      </c>
      <c r="AB141" s="668">
        <v>4.714785791734883</v>
      </c>
      <c r="AC141" s="668">
        <v>8.3066656368861658</v>
      </c>
      <c r="AD141" s="668">
        <v>0.1771804118478906</v>
      </c>
      <c r="AE141" s="668">
        <v>2.050329818877711</v>
      </c>
      <c r="AF141" s="668">
        <v>0</v>
      </c>
      <c r="AG141" s="668">
        <v>0</v>
      </c>
      <c r="AH141" s="1863"/>
      <c r="AI141" s="1863"/>
      <c r="AJ141" s="1863"/>
      <c r="AK141" s="1863"/>
      <c r="AL141" s="1863"/>
      <c r="AM141" s="1863"/>
      <c r="AN141" s="1863"/>
      <c r="AO141" s="1863"/>
      <c r="AP141" s="1863"/>
      <c r="AQ141" s="1863"/>
      <c r="AR141" s="1863"/>
      <c r="AS141" s="1863"/>
      <c r="AT141" s="1863"/>
      <c r="AU141" s="1863"/>
      <c r="AV141" s="1863"/>
      <c r="AW141" s="1863"/>
      <c r="AX141" s="1863"/>
      <c r="AY141" s="1863"/>
      <c r="AZ141" s="239"/>
      <c r="BA141" s="2368"/>
      <c r="BB141" s="173" t="s">
        <v>65</v>
      </c>
      <c r="BC141" s="687">
        <v>10.034340524460445</v>
      </c>
      <c r="BD141" s="705">
        <v>17.471567163468514</v>
      </c>
      <c r="BE141" s="705">
        <v>26.860642049657944</v>
      </c>
      <c r="BF141" s="705">
        <v>24.897928762107956</v>
      </c>
      <c r="BG141" s="724">
        <v>15.725858050705847</v>
      </c>
      <c r="BH141" s="743">
        <v>10.034340524460445</v>
      </c>
      <c r="BI141" s="705">
        <v>9.6752860035746906</v>
      </c>
      <c r="BJ141" s="705">
        <v>13.954791942913655</v>
      </c>
      <c r="BK141" s="705">
        <v>9.8134737552696691</v>
      </c>
      <c r="BL141" s="724">
        <v>10.016315915219927</v>
      </c>
      <c r="BM141" s="743">
        <v>9.5753690819568149</v>
      </c>
      <c r="BN141" s="705">
        <v>11.126762184681294</v>
      </c>
      <c r="BO141" s="705">
        <v>5.5736460775120298</v>
      </c>
      <c r="BP141" s="705">
        <v>12.80178678474892</v>
      </c>
      <c r="BQ141" s="724">
        <v>2.4185642800632561</v>
      </c>
      <c r="BR141" s="743">
        <v>0</v>
      </c>
      <c r="BS141" s="705">
        <v>9.5235979936376403</v>
      </c>
      <c r="BT141" s="705">
        <v>0</v>
      </c>
      <c r="BU141" s="705">
        <v>0</v>
      </c>
      <c r="BV141" s="705">
        <v>19.222709327520302</v>
      </c>
      <c r="BW141" s="705">
        <v>16.14637464329428</v>
      </c>
      <c r="BX141" s="705">
        <v>22.060981410000423</v>
      </c>
      <c r="BY141" s="763">
        <v>0</v>
      </c>
      <c r="BZ141" s="763">
        <v>0</v>
      </c>
      <c r="CA141" s="763">
        <v>0</v>
      </c>
      <c r="CB141" s="763">
        <v>10.282366346543984</v>
      </c>
      <c r="CC141" s="763">
        <v>10.034340524460445</v>
      </c>
      <c r="CD141" s="763">
        <v>1.6929634354869902</v>
      </c>
      <c r="CE141" s="763">
        <v>6.027002869456636</v>
      </c>
      <c r="CF141" s="763">
        <v>0</v>
      </c>
      <c r="CG141" s="763">
        <v>0</v>
      </c>
      <c r="CH141" s="2109"/>
      <c r="CI141" s="2109"/>
      <c r="CJ141" s="2109"/>
      <c r="CK141" s="2109"/>
      <c r="CL141" s="2109"/>
      <c r="CM141" s="2109"/>
      <c r="CN141" s="2109"/>
      <c r="CO141" s="2109"/>
      <c r="CP141" s="2109"/>
      <c r="CQ141" s="2109"/>
      <c r="CR141" s="2109"/>
      <c r="CS141" s="2109"/>
      <c r="CT141" s="2109"/>
      <c r="CU141" s="2109"/>
      <c r="CV141" s="2109"/>
      <c r="CW141" s="2109"/>
      <c r="CX141" s="2109"/>
      <c r="CY141" s="2109"/>
      <c r="CZ141" s="1884"/>
    </row>
    <row r="142" spans="1:104" s="130" customFormat="1" ht="15" customHeight="1" x14ac:dyDescent="0.2">
      <c r="A142" s="2323"/>
      <c r="B142" s="300" t="s">
        <v>66</v>
      </c>
      <c r="C142" s="556">
        <v>1.7074371949841294</v>
      </c>
      <c r="D142" s="576">
        <v>12.888722413900485</v>
      </c>
      <c r="E142" s="576">
        <v>20.859671621817384</v>
      </c>
      <c r="F142" s="576">
        <v>20.555774749705137</v>
      </c>
      <c r="G142" s="597">
        <v>19.145663665623967</v>
      </c>
      <c r="H142" s="616">
        <v>1.9258004880441775</v>
      </c>
      <c r="I142" s="576">
        <v>8.1872316789365343</v>
      </c>
      <c r="J142" s="576">
        <v>19.886647307068504</v>
      </c>
      <c r="K142" s="576">
        <v>19.264304404941509</v>
      </c>
      <c r="L142" s="636">
        <v>20.751326858042791</v>
      </c>
      <c r="M142" s="651">
        <v>23.610353437898116</v>
      </c>
      <c r="N142" s="576">
        <v>21.922072828251117</v>
      </c>
      <c r="O142" s="576">
        <v>20.00093012288642</v>
      </c>
      <c r="P142" s="576">
        <v>19.535576595804617</v>
      </c>
      <c r="Q142" s="636">
        <v>18.853833402135901</v>
      </c>
      <c r="R142" s="651">
        <v>9.3168596599987286</v>
      </c>
      <c r="S142" s="576">
        <v>0.85472388392471343</v>
      </c>
      <c r="T142" s="576">
        <v>0</v>
      </c>
      <c r="U142" s="576">
        <v>0</v>
      </c>
      <c r="V142" s="576">
        <v>30.607668603746951</v>
      </c>
      <c r="W142" s="576">
        <v>10.700971880198814</v>
      </c>
      <c r="X142" s="576">
        <v>11.509497102544341</v>
      </c>
      <c r="Y142" s="668">
        <v>0</v>
      </c>
      <c r="Z142" s="668">
        <v>16.638254973912627</v>
      </c>
      <c r="AA142" s="668">
        <v>0</v>
      </c>
      <c r="AB142" s="668">
        <v>5.9741590182758273</v>
      </c>
      <c r="AC142" s="668">
        <v>0</v>
      </c>
      <c r="AD142" s="668">
        <v>25.119890504920374</v>
      </c>
      <c r="AE142" s="668">
        <v>14.84197488232239</v>
      </c>
      <c r="AF142" s="668">
        <v>21.808587647203382</v>
      </c>
      <c r="AG142" s="668">
        <v>47.954919158952301</v>
      </c>
      <c r="AH142" s="1863"/>
      <c r="AI142" s="1863"/>
      <c r="AJ142" s="1863"/>
      <c r="AK142" s="1863"/>
      <c r="AL142" s="1863"/>
      <c r="AM142" s="1863"/>
      <c r="AN142" s="1863"/>
      <c r="AO142" s="1863"/>
      <c r="AP142" s="1863"/>
      <c r="AQ142" s="1863"/>
      <c r="AR142" s="1863"/>
      <c r="AS142" s="1863"/>
      <c r="AT142" s="1863"/>
      <c r="AU142" s="1863"/>
      <c r="AV142" s="1863"/>
      <c r="AW142" s="1863"/>
      <c r="AX142" s="1863"/>
      <c r="AY142" s="1863"/>
      <c r="AZ142" s="239"/>
      <c r="BA142" s="2368"/>
      <c r="BB142" s="173" t="s">
        <v>66</v>
      </c>
      <c r="BC142" s="687">
        <v>7.9509669700317946</v>
      </c>
      <c r="BD142" s="705">
        <v>103.63443103356633</v>
      </c>
      <c r="BE142" s="705">
        <v>262.59678924004237</v>
      </c>
      <c r="BF142" s="705">
        <v>345.3287785121347</v>
      </c>
      <c r="BG142" s="724">
        <v>264.45123573135265</v>
      </c>
      <c r="BH142" s="743">
        <v>7.4965949150570887</v>
      </c>
      <c r="BI142" s="705">
        <v>45.166553112653183</v>
      </c>
      <c r="BJ142" s="705">
        <v>175.14736806951817</v>
      </c>
      <c r="BK142" s="705">
        <v>216.21333959151198</v>
      </c>
      <c r="BL142" s="724">
        <v>173.7505361399171</v>
      </c>
      <c r="BM142" s="743">
        <v>64.940683609110422</v>
      </c>
      <c r="BN142" s="705">
        <v>76.645957803499414</v>
      </c>
      <c r="BO142" s="705">
        <v>75.067448143482352</v>
      </c>
      <c r="BP142" s="705">
        <v>69.619538354014608</v>
      </c>
      <c r="BQ142" s="724">
        <v>79.914181748363532</v>
      </c>
      <c r="BR142" s="743">
        <v>7.3189025125093288</v>
      </c>
      <c r="BS142" s="705">
        <v>4.5068355623007861</v>
      </c>
      <c r="BT142" s="705">
        <v>0</v>
      </c>
      <c r="BU142" s="705">
        <v>0</v>
      </c>
      <c r="BV142" s="705">
        <v>323.16073673955685</v>
      </c>
      <c r="BW142" s="705">
        <v>49.294778130201173</v>
      </c>
      <c r="BX142" s="705">
        <v>64.44773776418107</v>
      </c>
      <c r="BY142" s="763">
        <v>0</v>
      </c>
      <c r="BZ142" s="763">
        <v>34.251400558231751</v>
      </c>
      <c r="CA142" s="763">
        <v>0</v>
      </c>
      <c r="CB142" s="763">
        <v>13.028904037614398</v>
      </c>
      <c r="CC142" s="763">
        <v>0</v>
      </c>
      <c r="CD142" s="763">
        <v>240.02120598284023</v>
      </c>
      <c r="CE142" s="763">
        <v>43.628407674002439</v>
      </c>
      <c r="CF142" s="763">
        <v>60.874073926385506</v>
      </c>
      <c r="CG142" s="763">
        <v>143.42921859930445</v>
      </c>
      <c r="CH142" s="2109"/>
      <c r="CI142" s="2109"/>
      <c r="CJ142" s="2109"/>
      <c r="CK142" s="2109"/>
      <c r="CL142" s="2109"/>
      <c r="CM142" s="2109"/>
      <c r="CN142" s="2109"/>
      <c r="CO142" s="2109"/>
      <c r="CP142" s="2109"/>
      <c r="CQ142" s="2109"/>
      <c r="CR142" s="2109"/>
      <c r="CS142" s="2109"/>
      <c r="CT142" s="2109"/>
      <c r="CU142" s="2109"/>
      <c r="CV142" s="2109"/>
      <c r="CW142" s="2109"/>
      <c r="CX142" s="2109"/>
      <c r="CY142" s="2109"/>
      <c r="CZ142" s="1884"/>
    </row>
    <row r="143" spans="1:104" s="130" customFormat="1" ht="15" customHeight="1" x14ac:dyDescent="0.2">
      <c r="A143" s="2323"/>
      <c r="B143" s="300" t="s">
        <v>67</v>
      </c>
      <c r="C143" s="556">
        <v>47.722937524941443</v>
      </c>
      <c r="D143" s="576">
        <v>55.588248512087766</v>
      </c>
      <c r="E143" s="576">
        <v>57.089565550922657</v>
      </c>
      <c r="F143" s="576">
        <v>55.490077359085134</v>
      </c>
      <c r="G143" s="597">
        <v>59.480170273017187</v>
      </c>
      <c r="H143" s="616">
        <v>48.229598652606924</v>
      </c>
      <c r="I143" s="576">
        <v>58.154647505118447</v>
      </c>
      <c r="J143" s="576">
        <v>58.104215498148328</v>
      </c>
      <c r="K143" s="576">
        <v>57.15369184675415</v>
      </c>
      <c r="L143" s="636">
        <v>54.058996791166734</v>
      </c>
      <c r="M143" s="651">
        <v>45.159641218139882</v>
      </c>
      <c r="N143" s="576">
        <v>51.379247898822086</v>
      </c>
      <c r="O143" s="576">
        <v>61.653197392878134</v>
      </c>
      <c r="P143" s="576">
        <v>56.263797112478983</v>
      </c>
      <c r="Q143" s="636">
        <v>63.869951981405002</v>
      </c>
      <c r="R143" s="651">
        <v>71.594959362996008</v>
      </c>
      <c r="S143" s="576">
        <v>70.036650903889324</v>
      </c>
      <c r="T143" s="576">
        <v>58.187650596015608</v>
      </c>
      <c r="U143" s="576">
        <v>0</v>
      </c>
      <c r="V143" s="576">
        <v>35.079386904241389</v>
      </c>
      <c r="W143" s="576">
        <v>48.945857888476262</v>
      </c>
      <c r="X143" s="576">
        <v>66.533725167386919</v>
      </c>
      <c r="Y143" s="668">
        <v>57.447447790980391</v>
      </c>
      <c r="Z143" s="668">
        <v>70.332667678898588</v>
      </c>
      <c r="AA143" s="668">
        <v>18.074440461947365</v>
      </c>
      <c r="AB143" s="668">
        <v>81.058805135567383</v>
      </c>
      <c r="AC143" s="668">
        <v>66.226301898430606</v>
      </c>
      <c r="AD143" s="668">
        <v>63.472258882379904</v>
      </c>
      <c r="AE143" s="668">
        <v>72.64557327915962</v>
      </c>
      <c r="AF143" s="668">
        <v>47.203310342015961</v>
      </c>
      <c r="AG143" s="668">
        <v>34.93284850816115</v>
      </c>
      <c r="AH143" s="1863"/>
      <c r="AI143" s="1863"/>
      <c r="AJ143" s="1863"/>
      <c r="AK143" s="1863"/>
      <c r="AL143" s="1863"/>
      <c r="AM143" s="1863"/>
      <c r="AN143" s="1863"/>
      <c r="AO143" s="1863"/>
      <c r="AP143" s="1863"/>
      <c r="AQ143" s="1863"/>
      <c r="AR143" s="1863"/>
      <c r="AS143" s="1863"/>
      <c r="AT143" s="1863"/>
      <c r="AU143" s="1863"/>
      <c r="AV143" s="1863"/>
      <c r="AW143" s="1863"/>
      <c r="AX143" s="1863"/>
      <c r="AY143" s="1863"/>
      <c r="AZ143" s="239"/>
      <c r="BA143" s="2368"/>
      <c r="BB143" s="173" t="s">
        <v>67</v>
      </c>
      <c r="BC143" s="687">
        <v>222.22984311714447</v>
      </c>
      <c r="BD143" s="705">
        <v>446.9687779519266</v>
      </c>
      <c r="BE143" s="705">
        <v>718.68516842333179</v>
      </c>
      <c r="BF143" s="705">
        <v>932.21106318221393</v>
      </c>
      <c r="BG143" s="724">
        <v>821.57530837926299</v>
      </c>
      <c r="BH143" s="743">
        <v>187.74414393339961</v>
      </c>
      <c r="BI143" s="705">
        <v>320.82211402972536</v>
      </c>
      <c r="BJ143" s="705">
        <v>511.74037841097271</v>
      </c>
      <c r="BK143" s="705">
        <v>641.46570384348138</v>
      </c>
      <c r="BL143" s="724">
        <v>452.63513701586885</v>
      </c>
      <c r="BM143" s="743">
        <v>124.21237064332756</v>
      </c>
      <c r="BN143" s="705">
        <v>179.63682984182554</v>
      </c>
      <c r="BO143" s="705">
        <v>231.39664854255551</v>
      </c>
      <c r="BP143" s="705">
        <v>200.50903344495802</v>
      </c>
      <c r="BQ143" s="724">
        <v>270.72027433545793</v>
      </c>
      <c r="BR143" s="743">
        <v>56.241753883508231</v>
      </c>
      <c r="BS143" s="705">
        <v>369.29314237566899</v>
      </c>
      <c r="BT143" s="705">
        <v>108.73300090352912</v>
      </c>
      <c r="BU143" s="705">
        <v>0</v>
      </c>
      <c r="BV143" s="705">
        <v>370.37386489994981</v>
      </c>
      <c r="BW143" s="705">
        <v>225.47253016050044</v>
      </c>
      <c r="BX143" s="705">
        <v>372.55737882013398</v>
      </c>
      <c r="BY143" s="763">
        <v>172.4918881898657</v>
      </c>
      <c r="BZ143" s="763">
        <v>144.78635991430897</v>
      </c>
      <c r="CA143" s="763">
        <v>8.678325131440058</v>
      </c>
      <c r="CB143" s="763">
        <v>176.77925717815771</v>
      </c>
      <c r="CC143" s="763">
        <v>80.000483223215696</v>
      </c>
      <c r="CD143" s="763">
        <v>606.4790816034714</v>
      </c>
      <c r="CE143" s="763">
        <v>213.54373066011161</v>
      </c>
      <c r="CF143" s="763">
        <v>131.75808767691905</v>
      </c>
      <c r="CG143" s="763">
        <v>104.48127643309944</v>
      </c>
      <c r="CH143" s="2109"/>
      <c r="CI143" s="2109"/>
      <c r="CJ143" s="2109"/>
      <c r="CK143" s="2109"/>
      <c r="CL143" s="2109"/>
      <c r="CM143" s="2109"/>
      <c r="CN143" s="2109"/>
      <c r="CO143" s="2109"/>
      <c r="CP143" s="2109"/>
      <c r="CQ143" s="2109"/>
      <c r="CR143" s="2109"/>
      <c r="CS143" s="2109"/>
      <c r="CT143" s="2109"/>
      <c r="CU143" s="2109"/>
      <c r="CV143" s="2109"/>
      <c r="CW143" s="2109"/>
      <c r="CX143" s="2109"/>
      <c r="CY143" s="2109"/>
      <c r="CZ143" s="1884"/>
    </row>
    <row r="144" spans="1:104" s="130" customFormat="1" ht="15" customHeight="1" x14ac:dyDescent="0.2">
      <c r="A144" s="2323" t="s">
        <v>108</v>
      </c>
      <c r="B144" s="300" t="s">
        <v>64</v>
      </c>
      <c r="C144" s="556">
        <v>76.272098094472653</v>
      </c>
      <c r="D144" s="576">
        <v>68.90655227171294</v>
      </c>
      <c r="E144" s="576">
        <v>70.511623025983255</v>
      </c>
      <c r="F144" s="576">
        <v>68.94333272077742</v>
      </c>
      <c r="G144" s="597">
        <v>67.631725454460124</v>
      </c>
      <c r="H144" s="616">
        <v>74.39143689421384</v>
      </c>
      <c r="I144" s="576">
        <v>62.725605725631773</v>
      </c>
      <c r="J144" s="576">
        <v>70.955135221893741</v>
      </c>
      <c r="K144" s="576">
        <v>73.215599024230997</v>
      </c>
      <c r="L144" s="636">
        <v>67.339560416368684</v>
      </c>
      <c r="M144" s="651">
        <v>80.262133262084745</v>
      </c>
      <c r="N144" s="576">
        <v>72.012966763529988</v>
      </c>
      <c r="O144" s="576">
        <v>64.206647487740653</v>
      </c>
      <c r="P144" s="576">
        <v>61.220831345554672</v>
      </c>
      <c r="Q144" s="636">
        <v>71.008450213718788</v>
      </c>
      <c r="R144" s="651">
        <v>53.9710044042465</v>
      </c>
      <c r="S144" s="576">
        <v>75.278066520402959</v>
      </c>
      <c r="T144" s="576">
        <v>74.479473553378938</v>
      </c>
      <c r="U144" s="576">
        <v>0</v>
      </c>
      <c r="V144" s="576">
        <v>88.282138008501036</v>
      </c>
      <c r="W144" s="576">
        <v>56.656400324763368</v>
      </c>
      <c r="X144" s="576">
        <v>62.418130804525717</v>
      </c>
      <c r="Y144" s="668">
        <v>57.565357122095584</v>
      </c>
      <c r="Z144" s="668">
        <v>61.919582780487225</v>
      </c>
      <c r="AA144" s="668">
        <v>86.32323130976441</v>
      </c>
      <c r="AB144" s="668">
        <v>23.738638703771151</v>
      </c>
      <c r="AC144" s="668">
        <v>76.66157535339002</v>
      </c>
      <c r="AD144" s="668">
        <v>67.282264737175794</v>
      </c>
      <c r="AE144" s="668">
        <v>66.296839503773271</v>
      </c>
      <c r="AF144" s="668">
        <v>74.505043842651659</v>
      </c>
      <c r="AG144" s="668">
        <v>82.481692186882754</v>
      </c>
      <c r="AH144" s="1863"/>
      <c r="AI144" s="1863"/>
      <c r="AJ144" s="1863"/>
      <c r="AK144" s="1863"/>
      <c r="AL144" s="1863"/>
      <c r="AM144" s="1863"/>
      <c r="AN144" s="1863"/>
      <c r="AO144" s="1863"/>
      <c r="AP144" s="1863"/>
      <c r="AQ144" s="1863"/>
      <c r="AR144" s="1863"/>
      <c r="AS144" s="1863"/>
      <c r="AT144" s="1863"/>
      <c r="AU144" s="1863"/>
      <c r="AV144" s="1863"/>
      <c r="AW144" s="1863"/>
      <c r="AX144" s="1863"/>
      <c r="AY144" s="1863"/>
      <c r="AZ144" s="239"/>
      <c r="BA144" s="2368" t="s">
        <v>108</v>
      </c>
      <c r="BB144" s="173" t="s">
        <v>64</v>
      </c>
      <c r="BC144" s="687">
        <v>1157.3271102635481</v>
      </c>
      <c r="BD144" s="705">
        <v>1302.4680441283292</v>
      </c>
      <c r="BE144" s="705">
        <v>2193.0672345163093</v>
      </c>
      <c r="BF144" s="705">
        <v>2433.9329776671862</v>
      </c>
      <c r="BG144" s="724">
        <v>2098.476898987592</v>
      </c>
      <c r="BH144" s="743">
        <v>908.67727299668206</v>
      </c>
      <c r="BI144" s="705">
        <v>811.28361062579154</v>
      </c>
      <c r="BJ144" s="705">
        <v>1416.6202470183928</v>
      </c>
      <c r="BK144" s="705">
        <v>1681.5727106583317</v>
      </c>
      <c r="BL144" s="724">
        <v>1369.9609374525003</v>
      </c>
      <c r="BM144" s="743">
        <v>730.81122244184007</v>
      </c>
      <c r="BN144" s="705">
        <v>606.41385098129979</v>
      </c>
      <c r="BO144" s="705">
        <v>556.86967750909707</v>
      </c>
      <c r="BP144" s="705">
        <v>495.37974000080322</v>
      </c>
      <c r="BQ144" s="724">
        <v>544.0077400781106</v>
      </c>
      <c r="BR144" s="743">
        <v>129.24753384431943</v>
      </c>
      <c r="BS144" s="705">
        <v>509.05408822969554</v>
      </c>
      <c r="BT144" s="705">
        <v>54.356465315883504</v>
      </c>
      <c r="BU144" s="705">
        <v>0</v>
      </c>
      <c r="BV144" s="705">
        <v>3073.7259334338078</v>
      </c>
      <c r="BW144" s="705">
        <v>1119.473540203488</v>
      </c>
      <c r="BX144" s="705">
        <v>233.44693661145052</v>
      </c>
      <c r="BY144" s="763">
        <v>650.52856887349719</v>
      </c>
      <c r="BZ144" s="763">
        <v>981.47603075580071</v>
      </c>
      <c r="CA144" s="763">
        <v>84.759741598043263</v>
      </c>
      <c r="CB144" s="763">
        <v>93.306685232239175</v>
      </c>
      <c r="CC144" s="763">
        <v>511.9050799552432</v>
      </c>
      <c r="CD144" s="763">
        <v>929.17565418383583</v>
      </c>
      <c r="CE144" s="763">
        <v>229.25005086873756</v>
      </c>
      <c r="CF144" s="763">
        <v>152.03644942120687</v>
      </c>
      <c r="CG144" s="763">
        <v>433.52950703571162</v>
      </c>
      <c r="CH144" s="2109"/>
      <c r="CI144" s="2109"/>
      <c r="CJ144" s="2109"/>
      <c r="CK144" s="2109"/>
      <c r="CL144" s="2109"/>
      <c r="CM144" s="2109"/>
      <c r="CN144" s="2109"/>
      <c r="CO144" s="2109"/>
      <c r="CP144" s="2109"/>
      <c r="CQ144" s="2109"/>
      <c r="CR144" s="2109"/>
      <c r="CS144" s="2109"/>
      <c r="CT144" s="2109"/>
      <c r="CU144" s="2109"/>
      <c r="CV144" s="2109"/>
      <c r="CW144" s="2109"/>
      <c r="CX144" s="2109"/>
      <c r="CY144" s="2109"/>
      <c r="CZ144" s="1884"/>
    </row>
    <row r="145" spans="1:104" s="130" customFormat="1" ht="15" customHeight="1" x14ac:dyDescent="0.2">
      <c r="A145" s="2323"/>
      <c r="B145" s="300" t="s">
        <v>65</v>
      </c>
      <c r="C145" s="556">
        <v>4.1094746609089672</v>
      </c>
      <c r="D145" s="576">
        <v>1.6316193008758515</v>
      </c>
      <c r="E145" s="576">
        <v>0.638177144410492</v>
      </c>
      <c r="F145" s="576">
        <v>1.1107051896001372</v>
      </c>
      <c r="G145" s="597">
        <v>0.51807357692423339</v>
      </c>
      <c r="H145" s="616">
        <v>4.6666462127625925</v>
      </c>
      <c r="I145" s="576">
        <v>1.7139549659864108</v>
      </c>
      <c r="J145" s="576">
        <v>0.63865597484427306</v>
      </c>
      <c r="K145" s="576">
        <v>0.50103595094923792</v>
      </c>
      <c r="L145" s="636">
        <v>0.58263979394625365</v>
      </c>
      <c r="M145" s="651">
        <v>1.4987023490519171</v>
      </c>
      <c r="N145" s="576">
        <v>0.48568645865866766</v>
      </c>
      <c r="O145" s="576">
        <v>1.6134586253248817</v>
      </c>
      <c r="P145" s="576">
        <v>1.6943923823342983</v>
      </c>
      <c r="Q145" s="636">
        <v>0.55102795044227471</v>
      </c>
      <c r="R145" s="651">
        <v>2.0895059469109909</v>
      </c>
      <c r="S145" s="576">
        <v>3.3391617253930326</v>
      </c>
      <c r="T145" s="576">
        <v>13.478775270543245</v>
      </c>
      <c r="U145" s="576">
        <v>0</v>
      </c>
      <c r="V145" s="576">
        <v>0.41036349869252386</v>
      </c>
      <c r="W145" s="576">
        <v>0.58360948710194716</v>
      </c>
      <c r="X145" s="576">
        <v>0.75444399091560721</v>
      </c>
      <c r="Y145" s="668">
        <v>2.0075112764475658</v>
      </c>
      <c r="Z145" s="668">
        <v>0.46616069338004357</v>
      </c>
      <c r="AA145" s="668">
        <v>4.8383619941026952</v>
      </c>
      <c r="AB145" s="668">
        <v>0</v>
      </c>
      <c r="AC145" s="668">
        <v>6.7816733302434375</v>
      </c>
      <c r="AD145" s="668">
        <v>1.1452390686179819</v>
      </c>
      <c r="AE145" s="668">
        <v>0.74916240453944605</v>
      </c>
      <c r="AF145" s="668">
        <v>1.8389639667094375</v>
      </c>
      <c r="AG145" s="668">
        <v>0</v>
      </c>
      <c r="AH145" s="1863"/>
      <c r="AI145" s="1863"/>
      <c r="AJ145" s="1863"/>
      <c r="AK145" s="1863"/>
      <c r="AL145" s="1863"/>
      <c r="AM145" s="1863"/>
      <c r="AN145" s="1863"/>
      <c r="AO145" s="1863"/>
      <c r="AP145" s="1863"/>
      <c r="AQ145" s="1863"/>
      <c r="AR145" s="1863"/>
      <c r="AS145" s="1863"/>
      <c r="AT145" s="1863"/>
      <c r="AU145" s="1863"/>
      <c r="AV145" s="1863"/>
      <c r="AW145" s="1863"/>
      <c r="AX145" s="1863"/>
      <c r="AY145" s="1863"/>
      <c r="AZ145" s="239"/>
      <c r="BA145" s="2368"/>
      <c r="BB145" s="173" t="s">
        <v>65</v>
      </c>
      <c r="BC145" s="687">
        <v>62.355783475631327</v>
      </c>
      <c r="BD145" s="705">
        <v>30.840782618087793</v>
      </c>
      <c r="BE145" s="705">
        <v>19.848718908485466</v>
      </c>
      <c r="BF145" s="705">
        <v>39.211652276553522</v>
      </c>
      <c r="BG145" s="724">
        <v>16.074784812098557</v>
      </c>
      <c r="BH145" s="743">
        <v>57.002197184112063</v>
      </c>
      <c r="BI145" s="705">
        <v>22.168037393495506</v>
      </c>
      <c r="BJ145" s="705">
        <v>12.750775289404343</v>
      </c>
      <c r="BK145" s="705">
        <v>11.507498311884969</v>
      </c>
      <c r="BL145" s="724">
        <v>11.853266540149834</v>
      </c>
      <c r="BM145" s="743">
        <v>13.646142349726031</v>
      </c>
      <c r="BN145" s="705">
        <v>4.0899161498486105</v>
      </c>
      <c r="BO145" s="705">
        <v>13.993662954143357</v>
      </c>
      <c r="BP145" s="705">
        <v>13.710491010525192</v>
      </c>
      <c r="BQ145" s="724">
        <v>4.2215182719487219</v>
      </c>
      <c r="BR145" s="743">
        <v>5.0038626031209468</v>
      </c>
      <c r="BS145" s="705">
        <v>22.580467407604562</v>
      </c>
      <c r="BT145" s="705">
        <v>9.8370536946502547</v>
      </c>
      <c r="BU145" s="705">
        <v>0</v>
      </c>
      <c r="BV145" s="705">
        <v>14.28765723757598</v>
      </c>
      <c r="BW145" s="705">
        <v>11.531537035133505</v>
      </c>
      <c r="BX145" s="705">
        <v>2.8216583267404651</v>
      </c>
      <c r="BY145" s="763">
        <v>22.686273532446762</v>
      </c>
      <c r="BZ145" s="763">
        <v>7.3890282603324895</v>
      </c>
      <c r="CA145" s="763">
        <v>4.7507293941109658</v>
      </c>
      <c r="CB145" s="763">
        <v>0</v>
      </c>
      <c r="CC145" s="763">
        <v>45.284394592017634</v>
      </c>
      <c r="CD145" s="763">
        <v>15.81588052864743</v>
      </c>
      <c r="CE145" s="763">
        <v>2.5905536468271446</v>
      </c>
      <c r="CF145" s="763">
        <v>3.7526258316485368</v>
      </c>
      <c r="CG145" s="763">
        <v>0</v>
      </c>
      <c r="CH145" s="2109"/>
      <c r="CI145" s="2109"/>
      <c r="CJ145" s="2109"/>
      <c r="CK145" s="2109"/>
      <c r="CL145" s="2109"/>
      <c r="CM145" s="2109"/>
      <c r="CN145" s="2109"/>
      <c r="CO145" s="2109"/>
      <c r="CP145" s="2109"/>
      <c r="CQ145" s="2109"/>
      <c r="CR145" s="2109"/>
      <c r="CS145" s="2109"/>
      <c r="CT145" s="2109"/>
      <c r="CU145" s="2109"/>
      <c r="CV145" s="2109"/>
      <c r="CW145" s="2109"/>
      <c r="CX145" s="2109"/>
      <c r="CY145" s="2109"/>
      <c r="CZ145" s="1884"/>
    </row>
    <row r="146" spans="1:104" s="130" customFormat="1" ht="15" customHeight="1" x14ac:dyDescent="0.2">
      <c r="A146" s="2323"/>
      <c r="B146" s="300" t="s">
        <v>66</v>
      </c>
      <c r="C146" s="556">
        <v>0.69185856968263781</v>
      </c>
      <c r="D146" s="576">
        <v>2.9592518997996251</v>
      </c>
      <c r="E146" s="576">
        <v>3.2279435763102735</v>
      </c>
      <c r="F146" s="576">
        <v>4.2997311824364228</v>
      </c>
      <c r="G146" s="597">
        <v>4.0121262138568738</v>
      </c>
      <c r="H146" s="616">
        <v>0.71047565020958803</v>
      </c>
      <c r="I146" s="576">
        <v>2.3509907032892836</v>
      </c>
      <c r="J146" s="576">
        <v>3.8926083343096356</v>
      </c>
      <c r="K146" s="576">
        <v>3.4905639421223502</v>
      </c>
      <c r="L146" s="636">
        <v>4.1681438184015009</v>
      </c>
      <c r="M146" s="651">
        <v>3.2512879344206671</v>
      </c>
      <c r="N146" s="576">
        <v>1.4849878094699922</v>
      </c>
      <c r="O146" s="576">
        <v>3.8345104567017985</v>
      </c>
      <c r="P146" s="576">
        <v>8.6868946516386956</v>
      </c>
      <c r="Q146" s="636">
        <v>1.6674884514152242</v>
      </c>
      <c r="R146" s="651">
        <v>1.1165253184763471</v>
      </c>
      <c r="S146" s="576">
        <v>3.4745156756690987</v>
      </c>
      <c r="T146" s="576">
        <v>0</v>
      </c>
      <c r="U146" s="576">
        <v>0</v>
      </c>
      <c r="V146" s="576">
        <v>1.7967137322000761</v>
      </c>
      <c r="W146" s="576">
        <v>2.7501047829172878</v>
      </c>
      <c r="X146" s="576">
        <v>2.0734265481231149</v>
      </c>
      <c r="Y146" s="668">
        <v>4.9970621319554973E-2</v>
      </c>
      <c r="Z146" s="668">
        <v>11.004332591141191</v>
      </c>
      <c r="AA146" s="668">
        <v>8.8384066961329211</v>
      </c>
      <c r="AB146" s="668">
        <v>1.6679824367894891</v>
      </c>
      <c r="AC146" s="668">
        <v>0</v>
      </c>
      <c r="AD146" s="668">
        <v>2.3461396537116097</v>
      </c>
      <c r="AE146" s="668">
        <v>4.2166320610648418</v>
      </c>
      <c r="AF146" s="668">
        <v>2.7832696825308805</v>
      </c>
      <c r="AG146" s="668">
        <v>9.3997000428639481</v>
      </c>
      <c r="AH146" s="1863"/>
      <c r="AI146" s="1863"/>
      <c r="AJ146" s="1863"/>
      <c r="AK146" s="1863"/>
      <c r="AL146" s="1863"/>
      <c r="AM146" s="1863"/>
      <c r="AN146" s="1863"/>
      <c r="AO146" s="1863"/>
      <c r="AP146" s="1863"/>
      <c r="AQ146" s="1863"/>
      <c r="AR146" s="1863"/>
      <c r="AS146" s="1863"/>
      <c r="AT146" s="1863"/>
      <c r="AU146" s="1863"/>
      <c r="AV146" s="1863"/>
      <c r="AW146" s="1863"/>
      <c r="AX146" s="1863"/>
      <c r="AY146" s="1863"/>
      <c r="AZ146" s="239"/>
      <c r="BA146" s="2368"/>
      <c r="BB146" s="173" t="s">
        <v>66</v>
      </c>
      <c r="BC146" s="687">
        <v>10.498028757122981</v>
      </c>
      <c r="BD146" s="705">
        <v>55.935624508052982</v>
      </c>
      <c r="BE146" s="705">
        <v>100.39617566971671</v>
      </c>
      <c r="BF146" s="705">
        <v>151.79506280064155</v>
      </c>
      <c r="BG146" s="724">
        <v>124.4882356471946</v>
      </c>
      <c r="BH146" s="743">
        <v>8.678325131440058</v>
      </c>
      <c r="BI146" s="705">
        <v>30.407362419982249</v>
      </c>
      <c r="BJ146" s="705">
        <v>77.715978735730417</v>
      </c>
      <c r="BK146" s="705">
        <v>80.16921459508012</v>
      </c>
      <c r="BL146" s="724">
        <v>84.797022397938747</v>
      </c>
      <c r="BM146" s="743">
        <v>29.603969061046811</v>
      </c>
      <c r="BN146" s="705">
        <v>12.504930940534972</v>
      </c>
      <c r="BO146" s="705">
        <v>33.257033110730482</v>
      </c>
      <c r="BP146" s="705">
        <v>70.291623281845787</v>
      </c>
      <c r="BQ146" s="724">
        <v>12.774910892020682</v>
      </c>
      <c r="BR146" s="743">
        <v>2.6738087512126576</v>
      </c>
      <c r="BS146" s="705">
        <v>23.495773617380756</v>
      </c>
      <c r="BT146" s="705">
        <v>0</v>
      </c>
      <c r="BU146" s="705">
        <v>0</v>
      </c>
      <c r="BV146" s="705">
        <v>62.556319072021417</v>
      </c>
      <c r="BW146" s="705">
        <v>54.33930711473981</v>
      </c>
      <c r="BX146" s="705">
        <v>7.7547191770936488</v>
      </c>
      <c r="BY146" s="763">
        <v>0.56470277260300583</v>
      </c>
      <c r="BZ146" s="763">
        <v>174.42767195249124</v>
      </c>
      <c r="CA146" s="763">
        <v>8.678325131440058</v>
      </c>
      <c r="CB146" s="763">
        <v>6.5561430941571182</v>
      </c>
      <c r="CC146" s="763">
        <v>0</v>
      </c>
      <c r="CD146" s="763">
        <v>32.400452869114119</v>
      </c>
      <c r="CE146" s="763">
        <v>14.580832536351105</v>
      </c>
      <c r="CF146" s="763">
        <v>5.6795945413757423</v>
      </c>
      <c r="CG146" s="763">
        <v>49.405476752748157</v>
      </c>
      <c r="CH146" s="2109"/>
      <c r="CI146" s="2109"/>
      <c r="CJ146" s="2109"/>
      <c r="CK146" s="2109"/>
      <c r="CL146" s="2109"/>
      <c r="CM146" s="2109"/>
      <c r="CN146" s="2109"/>
      <c r="CO146" s="2109"/>
      <c r="CP146" s="2109"/>
      <c r="CQ146" s="2109"/>
      <c r="CR146" s="2109"/>
      <c r="CS146" s="2109"/>
      <c r="CT146" s="2109"/>
      <c r="CU146" s="2109"/>
      <c r="CV146" s="2109"/>
      <c r="CW146" s="2109"/>
      <c r="CX146" s="2109"/>
      <c r="CY146" s="2109"/>
      <c r="CZ146" s="1884"/>
    </row>
    <row r="147" spans="1:104" s="130" customFormat="1" ht="15" customHeight="1" x14ac:dyDescent="0.2">
      <c r="A147" s="2323"/>
      <c r="B147" s="300" t="s">
        <v>67</v>
      </c>
      <c r="C147" s="556">
        <v>18.926568674935691</v>
      </c>
      <c r="D147" s="576">
        <v>26.502576527611605</v>
      </c>
      <c r="E147" s="576">
        <v>25.622256253295888</v>
      </c>
      <c r="F147" s="576">
        <v>25.646230907186013</v>
      </c>
      <c r="G147" s="597">
        <v>27.838074754758747</v>
      </c>
      <c r="H147" s="616">
        <v>20.231441242813883</v>
      </c>
      <c r="I147" s="576">
        <v>33.209448605092589</v>
      </c>
      <c r="J147" s="576">
        <v>24.513600468952323</v>
      </c>
      <c r="K147" s="576">
        <v>22.792801082697416</v>
      </c>
      <c r="L147" s="636">
        <v>27.90965597128357</v>
      </c>
      <c r="M147" s="651">
        <v>14.987876454442677</v>
      </c>
      <c r="N147" s="576">
        <v>26.0163589683414</v>
      </c>
      <c r="O147" s="576">
        <v>30.345383430232648</v>
      </c>
      <c r="P147" s="576">
        <v>28.397881620472308</v>
      </c>
      <c r="Q147" s="636">
        <v>26.773033384423723</v>
      </c>
      <c r="R147" s="651">
        <v>42.822964330366119</v>
      </c>
      <c r="S147" s="576">
        <v>17.908256078534894</v>
      </c>
      <c r="T147" s="576">
        <v>12.041751176077817</v>
      </c>
      <c r="U147" s="576">
        <v>0</v>
      </c>
      <c r="V147" s="576">
        <v>9.510784760606402</v>
      </c>
      <c r="W147" s="576">
        <v>40.009885405217432</v>
      </c>
      <c r="X147" s="576">
        <v>34.75399865643557</v>
      </c>
      <c r="Y147" s="668">
        <v>40.377160980137319</v>
      </c>
      <c r="Z147" s="668">
        <v>26.609923934991571</v>
      </c>
      <c r="AA147" s="668">
        <v>0</v>
      </c>
      <c r="AB147" s="668">
        <v>74.593378859439355</v>
      </c>
      <c r="AC147" s="668">
        <v>16.556751316366526</v>
      </c>
      <c r="AD147" s="668">
        <v>29.226356540494752</v>
      </c>
      <c r="AE147" s="668">
        <v>28.737366030622468</v>
      </c>
      <c r="AF147" s="668">
        <v>20.872722508107987</v>
      </c>
      <c r="AG147" s="668">
        <v>8.1186077702532913</v>
      </c>
      <c r="AH147" s="1863"/>
      <c r="AI147" s="1863"/>
      <c r="AJ147" s="1863"/>
      <c r="AK147" s="1863"/>
      <c r="AL147" s="1863"/>
      <c r="AM147" s="1863"/>
      <c r="AN147" s="1863"/>
      <c r="AO147" s="1863"/>
      <c r="AP147" s="1863"/>
      <c r="AQ147" s="1863"/>
      <c r="AR147" s="1863"/>
      <c r="AS147" s="1863"/>
      <c r="AT147" s="1863"/>
      <c r="AU147" s="1863"/>
      <c r="AV147" s="1863"/>
      <c r="AW147" s="1863"/>
      <c r="AX147" s="1863"/>
      <c r="AY147" s="1863"/>
      <c r="AZ147" s="239"/>
      <c r="BA147" s="2368"/>
      <c r="BB147" s="173" t="s">
        <v>67</v>
      </c>
      <c r="BC147" s="687">
        <v>287.185374193283</v>
      </c>
      <c r="BD147" s="705">
        <v>500.95031424827312</v>
      </c>
      <c r="BE147" s="705">
        <v>796.90876839946714</v>
      </c>
      <c r="BF147" s="705">
        <v>905.39874842829613</v>
      </c>
      <c r="BG147" s="724">
        <v>863.75966889217409</v>
      </c>
      <c r="BH147" s="743">
        <v>247.12321235917165</v>
      </c>
      <c r="BI147" s="705">
        <v>429.52604537737699</v>
      </c>
      <c r="BJ147" s="705">
        <v>489.41436927770548</v>
      </c>
      <c r="BK147" s="705">
        <v>523.49161669008447</v>
      </c>
      <c r="BL147" s="724">
        <v>567.79608037213052</v>
      </c>
      <c r="BM147" s="743">
        <v>136.46918999414123</v>
      </c>
      <c r="BN147" s="705">
        <v>219.08110635560814</v>
      </c>
      <c r="BO147" s="705">
        <v>263.18807391259708</v>
      </c>
      <c r="BP147" s="705">
        <v>229.78673932601924</v>
      </c>
      <c r="BQ147" s="724">
        <v>205.11273436696214</v>
      </c>
      <c r="BR147" s="743">
        <v>102.55066757971242</v>
      </c>
      <c r="BS147" s="705">
        <v>121.1012900732733</v>
      </c>
      <c r="BT147" s="705">
        <v>8.788287549802078</v>
      </c>
      <c r="BU147" s="705">
        <v>0</v>
      </c>
      <c r="BV147" s="705">
        <v>331.13771851750954</v>
      </c>
      <c r="BW147" s="705">
        <v>790.55513235876754</v>
      </c>
      <c r="BX147" s="705">
        <v>129.98169629192245</v>
      </c>
      <c r="BY147" s="763">
        <v>456.28999906788647</v>
      </c>
      <c r="BZ147" s="763">
        <v>421.78905847956679</v>
      </c>
      <c r="CA147" s="763">
        <v>0</v>
      </c>
      <c r="CB147" s="763">
        <v>293.1954527173956</v>
      </c>
      <c r="CC147" s="763">
        <v>110.55714766274879</v>
      </c>
      <c r="CD147" s="763">
        <v>403.61927565912293</v>
      </c>
      <c r="CE147" s="763">
        <v>99.371895759507126</v>
      </c>
      <c r="CF147" s="763">
        <v>42.593285718867961</v>
      </c>
      <c r="CG147" s="763">
        <v>42.671966725410449</v>
      </c>
      <c r="CH147" s="2109"/>
      <c r="CI147" s="2109"/>
      <c r="CJ147" s="2109"/>
      <c r="CK147" s="2109"/>
      <c r="CL147" s="2109"/>
      <c r="CM147" s="2109"/>
      <c r="CN147" s="2109"/>
      <c r="CO147" s="2109"/>
      <c r="CP147" s="2109"/>
      <c r="CQ147" s="2109"/>
      <c r="CR147" s="2109"/>
      <c r="CS147" s="2109"/>
      <c r="CT147" s="2109"/>
      <c r="CU147" s="2109"/>
      <c r="CV147" s="2109"/>
      <c r="CW147" s="2109"/>
      <c r="CX147" s="2109"/>
      <c r="CY147" s="2109"/>
      <c r="CZ147" s="1884"/>
    </row>
    <row r="148" spans="1:104" s="130" customFormat="1" ht="15" customHeight="1" x14ac:dyDescent="0.2">
      <c r="A148" s="2323" t="s">
        <v>109</v>
      </c>
      <c r="B148" s="300" t="s">
        <v>49</v>
      </c>
      <c r="C148" s="556">
        <v>2.7990957309191713</v>
      </c>
      <c r="D148" s="576">
        <v>2.0391367456346199</v>
      </c>
      <c r="E148" s="576">
        <v>0.53359115056149009</v>
      </c>
      <c r="F148" s="576">
        <v>0.53596644091051304</v>
      </c>
      <c r="G148" s="597">
        <v>0.1611326019909109</v>
      </c>
      <c r="H148" s="616">
        <v>2.7096039930200093</v>
      </c>
      <c r="I148" s="576">
        <v>2.4633246894932772</v>
      </c>
      <c r="J148" s="576">
        <v>0.62022512601392277</v>
      </c>
      <c r="K148" s="576">
        <v>0.64807609265789967</v>
      </c>
      <c r="L148" s="636">
        <v>0.18949848535400018</v>
      </c>
      <c r="M148" s="651">
        <v>2.3831476538809979</v>
      </c>
      <c r="N148" s="576">
        <v>0.58744927701967509</v>
      </c>
      <c r="O148" s="576">
        <v>0.42338329074112968</v>
      </c>
      <c r="P148" s="576">
        <v>0.53373298346182763</v>
      </c>
      <c r="Q148" s="636">
        <v>0.10142690722861143</v>
      </c>
      <c r="R148" s="651">
        <v>1.5083953729527568</v>
      </c>
      <c r="S148" s="576">
        <v>0.75017498308481023</v>
      </c>
      <c r="T148" s="576">
        <v>1.2788759852518112</v>
      </c>
      <c r="U148" s="576">
        <v>3.4815325595717392</v>
      </c>
      <c r="V148" s="576">
        <v>1.1813269870497518</v>
      </c>
      <c r="W148" s="576">
        <v>0.36384102051436046</v>
      </c>
      <c r="X148" s="576">
        <v>0.41862819226980935</v>
      </c>
      <c r="Y148" s="668">
        <v>0.3366962909125657</v>
      </c>
      <c r="Z148" s="668">
        <v>0</v>
      </c>
      <c r="AA148" s="668">
        <v>3.4251380027403959</v>
      </c>
      <c r="AB148" s="668">
        <v>5.6929374866009554E-2</v>
      </c>
      <c r="AC148" s="668">
        <v>0.56977356734321383</v>
      </c>
      <c r="AD148" s="668">
        <v>0.12268025991483936</v>
      </c>
      <c r="AE148" s="668">
        <v>1.5836642420870941</v>
      </c>
      <c r="AF148" s="668">
        <v>0</v>
      </c>
      <c r="AG148" s="668">
        <v>0</v>
      </c>
      <c r="AH148" s="1863"/>
      <c r="AI148" s="1863"/>
      <c r="AJ148" s="1863"/>
      <c r="AK148" s="1863"/>
      <c r="AL148" s="1863"/>
      <c r="AM148" s="1863"/>
      <c r="AN148" s="1863"/>
      <c r="AO148" s="1863"/>
      <c r="AP148" s="1863"/>
      <c r="AQ148" s="1863"/>
      <c r="AR148" s="1863"/>
      <c r="AS148" s="1863"/>
      <c r="AT148" s="1863"/>
      <c r="AU148" s="1863"/>
      <c r="AV148" s="1863"/>
      <c r="AW148" s="1863"/>
      <c r="AX148" s="1863"/>
      <c r="AY148" s="1863"/>
      <c r="AZ148" s="239"/>
      <c r="BA148" s="2368" t="s">
        <v>109</v>
      </c>
      <c r="BB148" s="173" t="s">
        <v>49</v>
      </c>
      <c r="BC148" s="687">
        <v>264.39890702419041</v>
      </c>
      <c r="BD148" s="705">
        <v>192.13506273038377</v>
      </c>
      <c r="BE148" s="705">
        <v>50.205048379882598</v>
      </c>
      <c r="BF148" s="705">
        <v>50.51987540321759</v>
      </c>
      <c r="BG148" s="724">
        <v>15.217234755988608</v>
      </c>
      <c r="BH148" s="743">
        <v>197.3471909540616</v>
      </c>
      <c r="BI148" s="705">
        <v>179.22905973196868</v>
      </c>
      <c r="BJ148" s="705">
        <v>45.025052594864491</v>
      </c>
      <c r="BK148" s="705">
        <v>47.204300286448117</v>
      </c>
      <c r="BL148" s="724">
        <v>13.808412526362893</v>
      </c>
      <c r="BM148" s="743">
        <v>32.981016765847016</v>
      </c>
      <c r="BN148" s="705">
        <v>8.1132926390161799</v>
      </c>
      <c r="BO148" s="705">
        <v>5.8725401411193809</v>
      </c>
      <c r="BP148" s="705">
        <v>7.3330666592432188</v>
      </c>
      <c r="BQ148" s="724">
        <v>1.408822229625714</v>
      </c>
      <c r="BR148" s="743">
        <v>7.0385809693103605</v>
      </c>
      <c r="BS148" s="705">
        <v>15.315256223562599</v>
      </c>
      <c r="BT148" s="705">
        <v>35.622450317369676</v>
      </c>
      <c r="BU148" s="705">
        <v>224.49018089054496</v>
      </c>
      <c r="BV148" s="705">
        <v>82.362519100998782</v>
      </c>
      <c r="BW148" s="705">
        <v>11.310598308458625</v>
      </c>
      <c r="BX148" s="705">
        <v>16.951437442139738</v>
      </c>
      <c r="BY148" s="763">
        <v>12.23573417906578</v>
      </c>
      <c r="BZ148" s="763">
        <v>0</v>
      </c>
      <c r="CA148" s="763">
        <v>138.34366904783994</v>
      </c>
      <c r="CB148" s="763">
        <v>0.65121164398021947</v>
      </c>
      <c r="CC148" s="763">
        <v>12.877239331560141</v>
      </c>
      <c r="CD148" s="763">
        <v>4.051518369247928</v>
      </c>
      <c r="CE148" s="763">
        <v>11.225732469584294</v>
      </c>
      <c r="CF148" s="763">
        <v>0</v>
      </c>
      <c r="CG148" s="763">
        <v>0</v>
      </c>
      <c r="CH148" s="2109"/>
      <c r="CI148" s="2109"/>
      <c r="CJ148" s="2109"/>
      <c r="CK148" s="2109"/>
      <c r="CL148" s="2109"/>
      <c r="CM148" s="2109"/>
      <c r="CN148" s="2109"/>
      <c r="CO148" s="2109"/>
      <c r="CP148" s="2109"/>
      <c r="CQ148" s="2109"/>
      <c r="CR148" s="2109"/>
      <c r="CS148" s="2109"/>
      <c r="CT148" s="2109"/>
      <c r="CU148" s="2109"/>
      <c r="CV148" s="2109"/>
      <c r="CW148" s="2109"/>
      <c r="CX148" s="2109"/>
      <c r="CY148" s="2109"/>
      <c r="CZ148" s="1884"/>
    </row>
    <row r="149" spans="1:104" s="130" customFormat="1" ht="15" customHeight="1" x14ac:dyDescent="0.2">
      <c r="A149" s="2323"/>
      <c r="B149" s="300" t="s">
        <v>48</v>
      </c>
      <c r="C149" s="556">
        <v>95.645848082247738</v>
      </c>
      <c r="D149" s="576">
        <v>96.959565251898439</v>
      </c>
      <c r="E149" s="576">
        <v>98.093819697714864</v>
      </c>
      <c r="F149" s="576">
        <v>97.689245568599645</v>
      </c>
      <c r="G149" s="597">
        <v>98.813418035741719</v>
      </c>
      <c r="H149" s="616">
        <v>95.981386947597144</v>
      </c>
      <c r="I149" s="576">
        <v>96.906475683507466</v>
      </c>
      <c r="J149" s="576">
        <v>98.241288651818238</v>
      </c>
      <c r="K149" s="576">
        <v>98.039851171033121</v>
      </c>
      <c r="L149" s="636">
        <v>99.05552080183206</v>
      </c>
      <c r="M149" s="651">
        <v>90.268727702481158</v>
      </c>
      <c r="N149" s="576">
        <v>97.215008814373505</v>
      </c>
      <c r="O149" s="576">
        <v>97.44070436971009</v>
      </c>
      <c r="P149" s="576">
        <v>96.409416765258456</v>
      </c>
      <c r="Q149" s="636">
        <v>97.580229992464908</v>
      </c>
      <c r="R149" s="651">
        <v>89.557841742736358</v>
      </c>
      <c r="S149" s="576">
        <v>96.615656659282507</v>
      </c>
      <c r="T149" s="576">
        <v>97.925254455447075</v>
      </c>
      <c r="U149" s="576">
        <v>96.518467440428253</v>
      </c>
      <c r="V149" s="576">
        <v>96.742317040304954</v>
      </c>
      <c r="W149" s="576">
        <v>99.294953267865509</v>
      </c>
      <c r="X149" s="576">
        <v>98.305857204206504</v>
      </c>
      <c r="Y149" s="668">
        <v>99.421879408202003</v>
      </c>
      <c r="Z149" s="668">
        <v>99.582946313744898</v>
      </c>
      <c r="AA149" s="668">
        <v>94.485710646519138</v>
      </c>
      <c r="AB149" s="668">
        <v>99.943070625133998</v>
      </c>
      <c r="AC149" s="668">
        <v>98.880909977342682</v>
      </c>
      <c r="AD149" s="668">
        <v>95.650202274601355</v>
      </c>
      <c r="AE149" s="668">
        <v>94.337254406603648</v>
      </c>
      <c r="AF149" s="668">
        <v>98.399640039587197</v>
      </c>
      <c r="AG149" s="668">
        <v>99.408133839792114</v>
      </c>
      <c r="AH149" s="1863"/>
      <c r="AI149" s="1863"/>
      <c r="AJ149" s="1863"/>
      <c r="AK149" s="1863"/>
      <c r="AL149" s="1863"/>
      <c r="AM149" s="1863"/>
      <c r="AN149" s="1863"/>
      <c r="AO149" s="1863"/>
      <c r="AP149" s="1863"/>
      <c r="AQ149" s="1863"/>
      <c r="AR149" s="1863"/>
      <c r="AS149" s="1863"/>
      <c r="AT149" s="1863"/>
      <c r="AU149" s="1863"/>
      <c r="AV149" s="1863"/>
      <c r="AW149" s="1863"/>
      <c r="AX149" s="1863"/>
      <c r="AY149" s="1863"/>
      <c r="AZ149" s="239"/>
      <c r="BA149" s="2368"/>
      <c r="BB149" s="173" t="s">
        <v>48</v>
      </c>
      <c r="BC149" s="687">
        <v>9034.5812095693254</v>
      </c>
      <c r="BD149" s="705">
        <v>9135.8915442360012</v>
      </c>
      <c r="BE149" s="705">
        <v>9229.5476761729551</v>
      </c>
      <c r="BF149" s="705">
        <v>9208.1297216591738</v>
      </c>
      <c r="BG149" s="724">
        <v>9331.8605962580968</v>
      </c>
      <c r="BH149" s="743">
        <v>6990.5628818001433</v>
      </c>
      <c r="BI149" s="705">
        <v>7050.818997907556</v>
      </c>
      <c r="BJ149" s="705">
        <v>7131.7961865931984</v>
      </c>
      <c r="BK149" s="705">
        <v>7140.9864167895848</v>
      </c>
      <c r="BL149" s="724">
        <v>7217.9969760193371</v>
      </c>
      <c r="BM149" s="743">
        <v>1249.2530275826014</v>
      </c>
      <c r="BN149" s="705">
        <v>1342.6415628887275</v>
      </c>
      <c r="BO149" s="705">
        <v>1351.5517978718385</v>
      </c>
      <c r="BP149" s="705">
        <v>1324.5887018877927</v>
      </c>
      <c r="BQ149" s="724">
        <v>1355.3917884483683</v>
      </c>
      <c r="BR149" s="743">
        <v>417.90112317102432</v>
      </c>
      <c r="BS149" s="705">
        <v>1972.464518691339</v>
      </c>
      <c r="BT149" s="705">
        <v>2727.6589379134302</v>
      </c>
      <c r="BU149" s="705">
        <v>6223.53743480291</v>
      </c>
      <c r="BV149" s="705">
        <v>6744.907229289789</v>
      </c>
      <c r="BW149" s="705">
        <v>3086.7474175459847</v>
      </c>
      <c r="BX149" s="705">
        <v>3980.6817107984057</v>
      </c>
      <c r="BY149" s="763">
        <v>3613.0474877663496</v>
      </c>
      <c r="BZ149" s="763">
        <v>3737.7986170642362</v>
      </c>
      <c r="CA149" s="763">
        <v>3816.3425453145887</v>
      </c>
      <c r="CB149" s="763">
        <v>1143.2426841047929</v>
      </c>
      <c r="CC149" s="763">
        <v>2234.7704703782629</v>
      </c>
      <c r="CD149" s="763">
        <v>3158.8501019384621</v>
      </c>
      <c r="CE149" s="763">
        <v>668.70536805705331</v>
      </c>
      <c r="CF149" s="763">
        <v>557.7478122307374</v>
      </c>
      <c r="CG149" s="763">
        <v>1855.6072888281119</v>
      </c>
      <c r="CH149" s="2109"/>
      <c r="CI149" s="2109"/>
      <c r="CJ149" s="2109"/>
      <c r="CK149" s="2109"/>
      <c r="CL149" s="2109"/>
      <c r="CM149" s="2109"/>
      <c r="CN149" s="2109"/>
      <c r="CO149" s="2109"/>
      <c r="CP149" s="2109"/>
      <c r="CQ149" s="2109"/>
      <c r="CR149" s="2109"/>
      <c r="CS149" s="2109"/>
      <c r="CT149" s="2109"/>
      <c r="CU149" s="2109"/>
      <c r="CV149" s="2109"/>
      <c r="CW149" s="2109"/>
      <c r="CX149" s="2109"/>
      <c r="CY149" s="2109"/>
      <c r="CZ149" s="1884"/>
    </row>
    <row r="150" spans="1:104" s="130" customFormat="1" ht="15" customHeight="1" x14ac:dyDescent="0.2">
      <c r="A150" s="2323"/>
      <c r="B150" s="300" t="s">
        <v>111</v>
      </c>
      <c r="C150" s="556">
        <v>1.5550561868330741</v>
      </c>
      <c r="D150" s="576">
        <v>1.001298002466936</v>
      </c>
      <c r="E150" s="576">
        <v>1.3725891517237021</v>
      </c>
      <c r="F150" s="576">
        <v>1.7747879904898463</v>
      </c>
      <c r="G150" s="597">
        <v>1.0254493622673293</v>
      </c>
      <c r="H150" s="616">
        <v>1.3090090593828219</v>
      </c>
      <c r="I150" s="576">
        <v>0.63019962699930243</v>
      </c>
      <c r="J150" s="576">
        <v>1.138486222167868</v>
      </c>
      <c r="K150" s="576">
        <v>1.3120727363089904</v>
      </c>
      <c r="L150" s="636">
        <v>0.75498071281393941</v>
      </c>
      <c r="M150" s="651">
        <v>7.348124643637906</v>
      </c>
      <c r="N150" s="576">
        <v>2.1975419086068109</v>
      </c>
      <c r="O150" s="576">
        <v>2.1359123395487876</v>
      </c>
      <c r="P150" s="576">
        <v>3.0568502512797191</v>
      </c>
      <c r="Q150" s="636">
        <v>2.3183431003064694</v>
      </c>
      <c r="R150" s="651">
        <v>8.933762884310898</v>
      </c>
      <c r="S150" s="576">
        <v>2.6341683576327166</v>
      </c>
      <c r="T150" s="576">
        <v>0.79586955930108605</v>
      </c>
      <c r="U150" s="576">
        <v>0</v>
      </c>
      <c r="V150" s="576">
        <v>2.0763559726453331</v>
      </c>
      <c r="W150" s="576">
        <v>0.34120571162014146</v>
      </c>
      <c r="X150" s="576">
        <v>1.2755146035236711</v>
      </c>
      <c r="Y150" s="668">
        <v>0.24142430088543212</v>
      </c>
      <c r="Z150" s="668">
        <v>0.41705368625510697</v>
      </c>
      <c r="AA150" s="668">
        <v>2.0891513507404502</v>
      </c>
      <c r="AB150" s="668">
        <v>0</v>
      </c>
      <c r="AC150" s="668">
        <v>0.54931645531410489</v>
      </c>
      <c r="AD150" s="668">
        <v>4.2271174654837917</v>
      </c>
      <c r="AE150" s="668">
        <v>4.0790813513092594</v>
      </c>
      <c r="AF150" s="668">
        <v>1.6003599604128</v>
      </c>
      <c r="AG150" s="668">
        <v>0.59186616020789096</v>
      </c>
      <c r="AH150" s="1863"/>
      <c r="AI150" s="1863"/>
      <c r="AJ150" s="1863"/>
      <c r="AK150" s="1863"/>
      <c r="AL150" s="1863"/>
      <c r="AM150" s="1863"/>
      <c r="AN150" s="1863"/>
      <c r="AO150" s="1863"/>
      <c r="AP150" s="1863"/>
      <c r="AQ150" s="1863"/>
      <c r="AR150" s="1863"/>
      <c r="AS150" s="1863"/>
      <c r="AT150" s="1863"/>
      <c r="AU150" s="1863"/>
      <c r="AV150" s="1863"/>
      <c r="AW150" s="1863"/>
      <c r="AX150" s="1863"/>
      <c r="AY150" s="1863"/>
      <c r="AZ150" s="239"/>
      <c r="BA150" s="2368"/>
      <c r="BB150" s="173" t="s">
        <v>111</v>
      </c>
      <c r="BC150" s="687">
        <v>146.88856533851177</v>
      </c>
      <c r="BD150" s="705">
        <v>94.346028988810559</v>
      </c>
      <c r="BE150" s="705">
        <v>129.14551655415676</v>
      </c>
      <c r="BF150" s="705">
        <v>167.29045198119834</v>
      </c>
      <c r="BG150" s="724">
        <v>96.842622059072625</v>
      </c>
      <c r="BH150" s="743">
        <v>95.338382091286888</v>
      </c>
      <c r="BI150" s="705">
        <v>45.852699431903538</v>
      </c>
      <c r="BJ150" s="705">
        <v>82.648057748125069</v>
      </c>
      <c r="BK150" s="705">
        <v>95.56821512791889</v>
      </c>
      <c r="BL150" s="724">
        <v>55.014081576997263</v>
      </c>
      <c r="BM150" s="743">
        <v>101.69265914962777</v>
      </c>
      <c r="BN150" s="705">
        <v>30.350366046040875</v>
      </c>
      <c r="BO150" s="705">
        <v>29.626183239200628</v>
      </c>
      <c r="BP150" s="705">
        <v>41.998691020679168</v>
      </c>
      <c r="BQ150" s="724">
        <v>32.201842537202097</v>
      </c>
      <c r="BR150" s="743">
        <v>41.687355019360275</v>
      </c>
      <c r="BS150" s="705">
        <v>53.778070773902634</v>
      </c>
      <c r="BT150" s="705">
        <v>22.168548133091694</v>
      </c>
      <c r="BU150" s="705">
        <v>0</v>
      </c>
      <c r="BV150" s="705">
        <v>144.76424422044619</v>
      </c>
      <c r="BW150" s="705">
        <v>10.606942392673044</v>
      </c>
      <c r="BX150" s="705">
        <v>51.649187530666225</v>
      </c>
      <c r="BY150" s="763">
        <v>8.7734960251404939</v>
      </c>
      <c r="BZ150" s="763">
        <v>15.653912134860375</v>
      </c>
      <c r="CA150" s="763">
        <v>84.382253452691188</v>
      </c>
      <c r="CB150" s="763">
        <v>0</v>
      </c>
      <c r="CC150" s="763">
        <v>12.414895792424549</v>
      </c>
      <c r="CD150" s="763">
        <v>139.60065027792413</v>
      </c>
      <c r="CE150" s="763">
        <v>28.914383967602312</v>
      </c>
      <c r="CF150" s="763">
        <v>9.071143617423882</v>
      </c>
      <c r="CG150" s="763">
        <v>11.048101583543078</v>
      </c>
      <c r="CH150" s="2109"/>
      <c r="CI150" s="2109"/>
      <c r="CJ150" s="2109"/>
      <c r="CK150" s="2109"/>
      <c r="CL150" s="2109"/>
      <c r="CM150" s="2109"/>
      <c r="CN150" s="2109"/>
      <c r="CO150" s="2109"/>
      <c r="CP150" s="2109"/>
      <c r="CQ150" s="2109"/>
      <c r="CR150" s="2109"/>
      <c r="CS150" s="2109"/>
      <c r="CT150" s="2109"/>
      <c r="CU150" s="2109"/>
      <c r="CV150" s="2109"/>
      <c r="CW150" s="2109"/>
      <c r="CX150" s="2109"/>
      <c r="CY150" s="2109"/>
      <c r="CZ150" s="1884"/>
    </row>
    <row r="151" spans="1:104" s="130" customFormat="1" ht="15" customHeight="1" x14ac:dyDescent="0.2">
      <c r="A151" s="2323" t="s">
        <v>110</v>
      </c>
      <c r="B151" s="300" t="s">
        <v>49</v>
      </c>
      <c r="C151" s="556">
        <v>2.9578809742475625</v>
      </c>
      <c r="D151" s="576">
        <v>2.0412786509839407</v>
      </c>
      <c r="E151" s="576">
        <v>0.53414657360013884</v>
      </c>
      <c r="F151" s="576">
        <v>0.53759471175799778</v>
      </c>
      <c r="G151" s="597">
        <v>0.16133414747467384</v>
      </c>
      <c r="H151" s="616">
        <v>2.8515998762987533</v>
      </c>
      <c r="I151" s="576">
        <v>2.4659173812066828</v>
      </c>
      <c r="J151" s="576">
        <v>0.62049213844954532</v>
      </c>
      <c r="K151" s="576">
        <v>0.64946640516184173</v>
      </c>
      <c r="L151" s="636">
        <v>0.18962981480725047</v>
      </c>
      <c r="M151" s="651">
        <v>2.7206532219755641</v>
      </c>
      <c r="N151" s="576">
        <v>0.59029571235528866</v>
      </c>
      <c r="O151" s="576">
        <v>0.42338329074112968</v>
      </c>
      <c r="P151" s="576">
        <v>0.53881437439148683</v>
      </c>
      <c r="Q151" s="636">
        <v>0.10192229785856737</v>
      </c>
      <c r="R151" s="651">
        <v>2.4608734089851261</v>
      </c>
      <c r="S151" s="576">
        <v>0.75017498308481023</v>
      </c>
      <c r="T151" s="576">
        <v>1.2868209593997249</v>
      </c>
      <c r="U151" s="576">
        <v>3.4815325595717392</v>
      </c>
      <c r="V151" s="576">
        <v>1.1828391305997921</v>
      </c>
      <c r="W151" s="576">
        <v>0.36384102051436046</v>
      </c>
      <c r="X151" s="576">
        <v>0.41862819226980935</v>
      </c>
      <c r="Y151" s="668">
        <v>0.33751112478599082</v>
      </c>
      <c r="Z151" s="668">
        <v>0</v>
      </c>
      <c r="AA151" s="668">
        <v>3.6753396157278697</v>
      </c>
      <c r="AB151" s="668">
        <v>5.6929374866009554E-2</v>
      </c>
      <c r="AC151" s="668">
        <v>0.56977356734321383</v>
      </c>
      <c r="AD151" s="668">
        <v>0.12372526160945671</v>
      </c>
      <c r="AE151" s="668">
        <v>1.5972849663947235</v>
      </c>
      <c r="AF151" s="668">
        <v>0</v>
      </c>
      <c r="AG151" s="668">
        <v>0</v>
      </c>
      <c r="AH151" s="1863"/>
      <c r="AI151" s="1863"/>
      <c r="AJ151" s="1863"/>
      <c r="AK151" s="1863"/>
      <c r="AL151" s="1863"/>
      <c r="AM151" s="1863"/>
      <c r="AN151" s="1863"/>
      <c r="AO151" s="1863"/>
      <c r="AP151" s="1863"/>
      <c r="AQ151" s="1863"/>
      <c r="AR151" s="1863"/>
      <c r="AS151" s="1863"/>
      <c r="AT151" s="1863"/>
      <c r="AU151" s="1863"/>
      <c r="AV151" s="1863"/>
      <c r="AW151" s="1863"/>
      <c r="AX151" s="1863"/>
      <c r="AY151" s="1863"/>
      <c r="AZ151" s="239"/>
      <c r="BA151" s="2368" t="s">
        <v>110</v>
      </c>
      <c r="BB151" s="173" t="s">
        <v>49</v>
      </c>
      <c r="BC151" s="687">
        <v>278.64334355209991</v>
      </c>
      <c r="BD151" s="705">
        <v>192.13506273038377</v>
      </c>
      <c r="BE151" s="705">
        <v>50.205048379882598</v>
      </c>
      <c r="BF151" s="705">
        <v>50.51987540321759</v>
      </c>
      <c r="BG151" s="724">
        <v>15.217234755988608</v>
      </c>
      <c r="BH151" s="743">
        <v>207.39015472217662</v>
      </c>
      <c r="BI151" s="705">
        <v>179.22905973196868</v>
      </c>
      <c r="BJ151" s="705">
        <v>45.025052594864491</v>
      </c>
      <c r="BK151" s="705">
        <v>47.204300286448117</v>
      </c>
      <c r="BL151" s="724">
        <v>13.808412526362893</v>
      </c>
      <c r="BM151" s="743">
        <v>37.182489525641451</v>
      </c>
      <c r="BN151" s="705">
        <v>8.1132926390161799</v>
      </c>
      <c r="BO151" s="705">
        <v>5.8725401411193809</v>
      </c>
      <c r="BP151" s="705">
        <v>7.3330666592432188</v>
      </c>
      <c r="BQ151" s="724">
        <v>1.408822229625714</v>
      </c>
      <c r="BR151" s="743">
        <v>11.240053729104801</v>
      </c>
      <c r="BS151" s="705">
        <v>15.315256223562599</v>
      </c>
      <c r="BT151" s="705">
        <v>35.622450317369676</v>
      </c>
      <c r="BU151" s="705">
        <v>224.49018089054496</v>
      </c>
      <c r="BV151" s="705">
        <v>82.362519100998782</v>
      </c>
      <c r="BW151" s="705">
        <v>11.310598308458625</v>
      </c>
      <c r="BX151" s="705">
        <v>16.951437442139738</v>
      </c>
      <c r="BY151" s="763">
        <v>12.23573417906578</v>
      </c>
      <c r="BZ151" s="763">
        <v>0</v>
      </c>
      <c r="CA151" s="763">
        <v>148.38663281595493</v>
      </c>
      <c r="CB151" s="763">
        <v>0.65121164398021947</v>
      </c>
      <c r="CC151" s="763">
        <v>12.877239331560141</v>
      </c>
      <c r="CD151" s="763">
        <v>4.051518369247928</v>
      </c>
      <c r="CE151" s="763">
        <v>11.225732469584294</v>
      </c>
      <c r="CF151" s="763">
        <v>0</v>
      </c>
      <c r="CG151" s="763">
        <v>0</v>
      </c>
      <c r="CH151" s="2109"/>
      <c r="CI151" s="2109"/>
      <c r="CJ151" s="2109"/>
      <c r="CK151" s="2109"/>
      <c r="CL151" s="2109"/>
      <c r="CM151" s="2109"/>
      <c r="CN151" s="2109"/>
      <c r="CO151" s="2109"/>
      <c r="CP151" s="2109"/>
      <c r="CQ151" s="2109"/>
      <c r="CR151" s="2109"/>
      <c r="CS151" s="2109"/>
      <c r="CT151" s="2109"/>
      <c r="CU151" s="2109"/>
      <c r="CV151" s="2109"/>
      <c r="CW151" s="2109"/>
      <c r="CX151" s="2109"/>
      <c r="CY151" s="2109"/>
      <c r="CZ151" s="1884"/>
    </row>
    <row r="152" spans="1:104" s="130" customFormat="1" ht="15" customHeight="1" x14ac:dyDescent="0.2">
      <c r="A152" s="2369"/>
      <c r="B152" s="301" t="s">
        <v>48</v>
      </c>
      <c r="C152" s="557">
        <v>97.042119025752484</v>
      </c>
      <c r="D152" s="577">
        <v>97.958721349016059</v>
      </c>
      <c r="E152" s="577">
        <v>99.465853426399818</v>
      </c>
      <c r="F152" s="577">
        <v>99.462405288242024</v>
      </c>
      <c r="G152" s="598">
        <v>99.83866585252531</v>
      </c>
      <c r="H152" s="617">
        <v>97.148400123701222</v>
      </c>
      <c r="I152" s="577">
        <v>97.534082618793335</v>
      </c>
      <c r="J152" s="577">
        <v>99.379507861550465</v>
      </c>
      <c r="K152" s="577">
        <v>99.350533594838154</v>
      </c>
      <c r="L152" s="637">
        <v>99.810370185192738</v>
      </c>
      <c r="M152" s="652">
        <v>97.279346778024461</v>
      </c>
      <c r="N152" s="577">
        <v>99.409704287644672</v>
      </c>
      <c r="O152" s="577">
        <v>99.576616709258886</v>
      </c>
      <c r="P152" s="577">
        <v>99.461185625608536</v>
      </c>
      <c r="Q152" s="637">
        <v>99.898077702141421</v>
      </c>
      <c r="R152" s="652">
        <v>97.539126591014863</v>
      </c>
      <c r="S152" s="577">
        <v>99.249825016915182</v>
      </c>
      <c r="T152" s="577">
        <v>98.713179040600281</v>
      </c>
      <c r="U152" s="577">
        <v>96.518467440428253</v>
      </c>
      <c r="V152" s="577">
        <v>98.817160869400226</v>
      </c>
      <c r="W152" s="577">
        <v>99.636158979485643</v>
      </c>
      <c r="X152" s="577">
        <v>99.581371807730193</v>
      </c>
      <c r="Y152" s="669">
        <v>99.662488875214009</v>
      </c>
      <c r="Z152" s="669">
        <v>100</v>
      </c>
      <c r="AA152" s="669">
        <v>96.324660384272093</v>
      </c>
      <c r="AB152" s="669">
        <v>99.943070625133998</v>
      </c>
      <c r="AC152" s="669">
        <v>99.430226432656795</v>
      </c>
      <c r="AD152" s="669">
        <v>99.876274738390549</v>
      </c>
      <c r="AE152" s="669">
        <v>98.402715033605261</v>
      </c>
      <c r="AF152" s="669">
        <v>100</v>
      </c>
      <c r="AG152" s="669">
        <v>100</v>
      </c>
      <c r="AH152" s="1864"/>
      <c r="AI152" s="1864"/>
      <c r="AJ152" s="1864"/>
      <c r="AK152" s="1864"/>
      <c r="AL152" s="1864"/>
      <c r="AM152" s="1864"/>
      <c r="AN152" s="1864"/>
      <c r="AO152" s="1864"/>
      <c r="AP152" s="1864"/>
      <c r="AQ152" s="1864"/>
      <c r="AR152" s="1864"/>
      <c r="AS152" s="1864"/>
      <c r="AT152" s="1864"/>
      <c r="AU152" s="1864"/>
      <c r="AV152" s="1864"/>
      <c r="AW152" s="1864"/>
      <c r="AX152" s="1864"/>
      <c r="AY152" s="1864"/>
      <c r="AZ152" s="239"/>
      <c r="BA152" s="2370"/>
      <c r="BB152" s="265" t="s">
        <v>48</v>
      </c>
      <c r="BC152" s="688">
        <v>9141.7270492417629</v>
      </c>
      <c r="BD152" s="706">
        <v>9220.3507161107591</v>
      </c>
      <c r="BE152" s="706">
        <v>9348.9095132846069</v>
      </c>
      <c r="BF152" s="706">
        <v>9346.8708165572152</v>
      </c>
      <c r="BG152" s="725">
        <v>9416.9054709330849</v>
      </c>
      <c r="BH152" s="744">
        <v>7065.3747393259864</v>
      </c>
      <c r="BI152" s="706">
        <v>7089.021738040663</v>
      </c>
      <c r="BJ152" s="706">
        <v>7211.3203230888366</v>
      </c>
      <c r="BK152" s="706">
        <v>7220.9622917461593</v>
      </c>
      <c r="BL152" s="725">
        <v>7267.9645198569096</v>
      </c>
      <c r="BM152" s="744">
        <v>1329.4925878163331</v>
      </c>
      <c r="BN152" s="706">
        <v>1366.3321707447544</v>
      </c>
      <c r="BO152" s="706">
        <v>1381.1779811110393</v>
      </c>
      <c r="BP152" s="706">
        <v>1353.6303759966552</v>
      </c>
      <c r="BQ152" s="725">
        <v>1380.842421340911</v>
      </c>
      <c r="BR152" s="744">
        <v>445.51053279294808</v>
      </c>
      <c r="BS152" s="706">
        <v>2026.2425894652408</v>
      </c>
      <c r="BT152" s="706">
        <v>2732.6298117523129</v>
      </c>
      <c r="BU152" s="706">
        <v>6223.53743480291</v>
      </c>
      <c r="BV152" s="706">
        <v>6880.7584134331273</v>
      </c>
      <c r="BW152" s="706">
        <v>3097.3543599386576</v>
      </c>
      <c r="BX152" s="706">
        <v>4032.3308983290726</v>
      </c>
      <c r="BY152" s="764">
        <v>3613.0474877663496</v>
      </c>
      <c r="BZ152" s="764">
        <v>3748.345410261878</v>
      </c>
      <c r="CA152" s="764">
        <v>3888.971770226975</v>
      </c>
      <c r="CB152" s="764">
        <v>1143.2426841047929</v>
      </c>
      <c r="CC152" s="764">
        <v>2247.1853661706878</v>
      </c>
      <c r="CD152" s="764">
        <v>3270.5573339738517</v>
      </c>
      <c r="CE152" s="764">
        <v>691.57512684872552</v>
      </c>
      <c r="CF152" s="764">
        <v>566.81895584816129</v>
      </c>
      <c r="CG152" s="764">
        <v>1866.6553904116549</v>
      </c>
      <c r="CH152" s="2110"/>
      <c r="CI152" s="2110"/>
      <c r="CJ152" s="2110"/>
      <c r="CK152" s="2110"/>
      <c r="CL152" s="2110"/>
      <c r="CM152" s="2110"/>
      <c r="CN152" s="2110"/>
      <c r="CO152" s="2110"/>
      <c r="CP152" s="2110"/>
      <c r="CQ152" s="2110"/>
      <c r="CR152" s="2110"/>
      <c r="CS152" s="2110"/>
      <c r="CT152" s="2110"/>
      <c r="CU152" s="2110"/>
      <c r="CV152" s="2110"/>
      <c r="CW152" s="2110"/>
      <c r="CX152" s="2110"/>
      <c r="CY152" s="2110"/>
      <c r="CZ152" s="1885"/>
    </row>
    <row r="153" spans="1:104" s="130" customFormat="1" ht="15" customHeight="1" x14ac:dyDescent="0.2">
      <c r="A153" s="2561" t="s">
        <v>62</v>
      </c>
      <c r="B153" s="300" t="s">
        <v>332</v>
      </c>
      <c r="C153" s="774">
        <v>77.359743678483355</v>
      </c>
      <c r="D153" s="775">
        <v>70.020944381704808</v>
      </c>
      <c r="E153" s="775">
        <v>51.397458651746106</v>
      </c>
      <c r="F153" s="775">
        <v>42.855747844517957</v>
      </c>
      <c r="G153" s="776">
        <v>51.202420851105323</v>
      </c>
      <c r="H153" s="777">
        <v>76.621814729601994</v>
      </c>
      <c r="I153" s="775">
        <v>73.605680257398731</v>
      </c>
      <c r="J153" s="775">
        <v>58.303207558623093</v>
      </c>
      <c r="K153" s="775">
        <v>51.498379941446956</v>
      </c>
      <c r="L153" s="778">
        <v>59.365341431424234</v>
      </c>
      <c r="M153" s="779">
        <v>5.9127682439402518</v>
      </c>
      <c r="N153" s="775">
        <v>11.129741002497392</v>
      </c>
      <c r="O153" s="775">
        <v>8.1962450215265612</v>
      </c>
      <c r="P153" s="775">
        <v>12.866512752490847</v>
      </c>
      <c r="Q153" s="778">
        <v>12.496248695102501</v>
      </c>
      <c r="R153" s="779">
        <v>20.920079228376839</v>
      </c>
      <c r="S153" s="775">
        <v>38.102847557431673</v>
      </c>
      <c r="T153" s="775">
        <v>90.492782156208889</v>
      </c>
      <c r="U153" s="775">
        <v>100</v>
      </c>
      <c r="V153" s="775">
        <v>32.432657136887777</v>
      </c>
      <c r="W153" s="775">
        <v>21.279278675563702</v>
      </c>
      <c r="X153" s="775">
        <v>72.973572531224463</v>
      </c>
      <c r="Y153" s="780">
        <v>60.640959371053995</v>
      </c>
      <c r="Z153" s="780">
        <v>50.733700595442684</v>
      </c>
      <c r="AA153" s="780">
        <v>94.291124263779494</v>
      </c>
      <c r="AB153" s="780">
        <v>46.573196123138736</v>
      </c>
      <c r="AC153" s="780">
        <v>64.560266030876178</v>
      </c>
      <c r="AD153" s="780">
        <v>25.440498980606307</v>
      </c>
      <c r="AE153" s="780">
        <v>5.6690663745581942</v>
      </c>
      <c r="AF153" s="780">
        <v>13.153572518447735</v>
      </c>
      <c r="AG153" s="780">
        <v>55.227578119796405</v>
      </c>
      <c r="AH153" s="1863"/>
      <c r="AI153" s="1863"/>
      <c r="AJ153" s="1863"/>
      <c r="AK153" s="1863"/>
      <c r="AL153" s="1863"/>
      <c r="AM153" s="1863"/>
      <c r="AN153" s="1863"/>
      <c r="AO153" s="1863"/>
      <c r="AP153" s="1863"/>
      <c r="AQ153" s="1863"/>
      <c r="AR153" s="1863"/>
      <c r="AS153" s="1863"/>
      <c r="AT153" s="1863"/>
      <c r="AU153" s="1863"/>
      <c r="AV153" s="1863"/>
      <c r="AW153" s="1863"/>
      <c r="AX153" s="1863"/>
      <c r="AY153" s="1863"/>
      <c r="AZ153" s="239"/>
      <c r="BA153" s="2610" t="s">
        <v>62</v>
      </c>
      <c r="BB153" s="264" t="s">
        <v>332</v>
      </c>
      <c r="BC153" s="511">
        <v>7307.2998005487516</v>
      </c>
      <c r="BD153" s="443">
        <v>6597.6343028591618</v>
      </c>
      <c r="BE153" s="443">
        <v>4835.9345830578322</v>
      </c>
      <c r="BF153" s="443">
        <v>4039.5570993935526</v>
      </c>
      <c r="BG153" s="512">
        <v>4835.5158952261336</v>
      </c>
      <c r="BH153" s="523">
        <v>5580.5571373683133</v>
      </c>
      <c r="BI153" s="443">
        <v>5355.4762470956466</v>
      </c>
      <c r="BJ153" s="443">
        <v>4232.5034518472212</v>
      </c>
      <c r="BK153" s="443">
        <v>3751.0178489254708</v>
      </c>
      <c r="BL153" s="512">
        <v>4325.8452579298373</v>
      </c>
      <c r="BM153" s="523">
        <v>81.828378643843365</v>
      </c>
      <c r="BN153" s="443">
        <v>153.71343413312999</v>
      </c>
      <c r="BO153" s="443">
        <v>113.68605929418825</v>
      </c>
      <c r="BP153" s="443">
        <v>176.77565113936089</v>
      </c>
      <c r="BQ153" s="512">
        <v>173.57320093484569</v>
      </c>
      <c r="BR153" s="523">
        <v>97.618750477253045</v>
      </c>
      <c r="BS153" s="443">
        <v>777.89167373959094</v>
      </c>
      <c r="BT153" s="443">
        <v>2520.6311429840362</v>
      </c>
      <c r="BU153" s="443">
        <v>6448.0276156934551</v>
      </c>
      <c r="BV153" s="443">
        <v>2261.2158802908684</v>
      </c>
      <c r="BW153" s="443">
        <v>661.50147955499983</v>
      </c>
      <c r="BX153" s="443">
        <v>2954.9059822880658</v>
      </c>
      <c r="BY153" s="444">
        <v>2203.726857865583</v>
      </c>
      <c r="BZ153" s="444">
        <v>1904.2653681559407</v>
      </c>
      <c r="CA153" s="444">
        <v>3808.4830680866899</v>
      </c>
      <c r="CB153" s="444">
        <v>532.7479475076882</v>
      </c>
      <c r="CC153" s="444">
        <v>1459.1024305766027</v>
      </c>
      <c r="CD153" s="444">
        <v>840.17305648283855</v>
      </c>
      <c r="CE153" s="444">
        <v>40.184921009037076</v>
      </c>
      <c r="CF153" s="444">
        <v>74.556942405796136</v>
      </c>
      <c r="CG153" s="444">
        <v>1030.9085639669872</v>
      </c>
      <c r="CH153" s="1886"/>
      <c r="CI153" s="1886"/>
      <c r="CJ153" s="1886"/>
      <c r="CK153" s="1886"/>
      <c r="CL153" s="1886"/>
      <c r="CM153" s="1886"/>
      <c r="CN153" s="1886"/>
      <c r="CO153" s="1886"/>
      <c r="CP153" s="1886"/>
      <c r="CQ153" s="1886"/>
      <c r="CR153" s="1886"/>
      <c r="CS153" s="1886"/>
      <c r="CT153" s="1886"/>
      <c r="CU153" s="1886"/>
      <c r="CV153" s="1886"/>
      <c r="CW153" s="1886"/>
      <c r="CX153" s="1886"/>
      <c r="CY153" s="1886"/>
      <c r="CZ153" s="1886"/>
    </row>
    <row r="154" spans="1:104" s="130" customFormat="1" ht="15" customHeight="1" x14ac:dyDescent="0.2">
      <c r="A154" s="2561"/>
      <c r="B154" s="300" t="s">
        <v>333</v>
      </c>
      <c r="C154" s="371">
        <v>4.9298454879708506</v>
      </c>
      <c r="D154" s="372">
        <v>8.5336322108146341</v>
      </c>
      <c r="E154" s="372">
        <v>13.379601321098743</v>
      </c>
      <c r="F154" s="372">
        <v>17.860479889491742</v>
      </c>
      <c r="G154" s="373">
        <v>14.625908598879194</v>
      </c>
      <c r="H154" s="374">
        <v>5.3447528335792764</v>
      </c>
      <c r="I154" s="372">
        <v>7.5821627437147265</v>
      </c>
      <c r="J154" s="372">
        <v>12.132133240236467</v>
      </c>
      <c r="K154" s="372">
        <v>15.45782041547073</v>
      </c>
      <c r="L154" s="375">
        <v>11.490588504491376</v>
      </c>
      <c r="M154" s="376">
        <v>19.87473187088754</v>
      </c>
      <c r="N154" s="372">
        <v>25.31517140746411</v>
      </c>
      <c r="O154" s="372">
        <v>27.058840344362945</v>
      </c>
      <c r="P154" s="372">
        <v>25.938407825272307</v>
      </c>
      <c r="Q154" s="375">
        <v>30.515548392130793</v>
      </c>
      <c r="R154" s="376">
        <v>16.834742938925782</v>
      </c>
      <c r="S154" s="372">
        <v>25.827607805457159</v>
      </c>
      <c r="T154" s="372">
        <v>6.7086509271306909</v>
      </c>
      <c r="U154" s="372">
        <v>0</v>
      </c>
      <c r="V154" s="372">
        <v>15.194625325637107</v>
      </c>
      <c r="W154" s="372">
        <v>14.818484004370545</v>
      </c>
      <c r="X154" s="372">
        <v>13.828442574146857</v>
      </c>
      <c r="Y154" s="377">
        <v>8.2624003740430751</v>
      </c>
      <c r="Z154" s="377">
        <v>5.4845327195046298</v>
      </c>
      <c r="AA154" s="377">
        <v>1.1887481119654284</v>
      </c>
      <c r="AB154" s="377">
        <v>19.065375556929229</v>
      </c>
      <c r="AC154" s="377">
        <v>5.344925252474015</v>
      </c>
      <c r="AD154" s="377">
        <v>28.932685524319179</v>
      </c>
      <c r="AE154" s="377">
        <v>41.469241624063095</v>
      </c>
      <c r="AF154" s="377">
        <v>49.244809375538189</v>
      </c>
      <c r="AG154" s="377">
        <v>16.022870417517225</v>
      </c>
      <c r="AH154" s="2087"/>
      <c r="AI154" s="2087"/>
      <c r="AJ154" s="2087"/>
      <c r="AK154" s="2087"/>
      <c r="AL154" s="2087"/>
      <c r="AM154" s="2087"/>
      <c r="AN154" s="2087"/>
      <c r="AO154" s="2087"/>
      <c r="AP154" s="2087"/>
      <c r="AQ154" s="2087"/>
      <c r="AR154" s="2087"/>
      <c r="AS154" s="2087"/>
      <c r="AT154" s="2087"/>
      <c r="AU154" s="2087"/>
      <c r="AV154" s="2087"/>
      <c r="AW154" s="2087"/>
      <c r="AX154" s="2087"/>
      <c r="AY154" s="2087"/>
      <c r="AZ154" s="239"/>
      <c r="BA154" s="2610"/>
      <c r="BB154" s="173" t="s">
        <v>333</v>
      </c>
      <c r="BC154" s="513">
        <v>465.66673101587776</v>
      </c>
      <c r="BD154" s="445">
        <v>804.07062628485664</v>
      </c>
      <c r="BE154" s="445">
        <v>1258.8730733679872</v>
      </c>
      <c r="BF154" s="445">
        <v>1683.5181268549784</v>
      </c>
      <c r="BG154" s="514">
        <v>1381.2591736173385</v>
      </c>
      <c r="BH154" s="524">
        <v>389.27162816697336</v>
      </c>
      <c r="BI154" s="445">
        <v>551.67063647232726</v>
      </c>
      <c r="BJ154" s="445">
        <v>880.72848763835543</v>
      </c>
      <c r="BK154" s="445">
        <v>1125.9103752358951</v>
      </c>
      <c r="BL154" s="514">
        <v>837.29844037695807</v>
      </c>
      <c r="BM154" s="524">
        <v>275.05172160985529</v>
      </c>
      <c r="BN154" s="445">
        <v>349.62915415884061</v>
      </c>
      <c r="BO154" s="445">
        <v>375.31978604127556</v>
      </c>
      <c r="BP154" s="445">
        <v>356.3730919975294</v>
      </c>
      <c r="BQ154" s="514">
        <v>423.86171577876712</v>
      </c>
      <c r="BR154" s="524">
        <v>78.55546589300377</v>
      </c>
      <c r="BS154" s="445">
        <v>527.28555350604449</v>
      </c>
      <c r="BT154" s="445">
        <v>186.86611298063752</v>
      </c>
      <c r="BU154" s="445">
        <v>0</v>
      </c>
      <c r="BV154" s="445">
        <v>1059.3744427533341</v>
      </c>
      <c r="BW154" s="445">
        <v>460.65701958732109</v>
      </c>
      <c r="BX154" s="445">
        <v>559.95268246719456</v>
      </c>
      <c r="BY154" s="446">
        <v>300.26031585853673</v>
      </c>
      <c r="BZ154" s="446">
        <v>205.85933207499849</v>
      </c>
      <c r="CA154" s="446">
        <v>48.014350152143209</v>
      </c>
      <c r="CB154" s="446">
        <v>218.08766719729209</v>
      </c>
      <c r="CC154" s="446">
        <v>120.79865692321181</v>
      </c>
      <c r="CD154" s="446">
        <v>955.50259638204216</v>
      </c>
      <c r="CE154" s="446">
        <v>293.95284670617707</v>
      </c>
      <c r="CF154" s="446">
        <v>279.128914311843</v>
      </c>
      <c r="CG154" s="446">
        <v>299.09177434725973</v>
      </c>
      <c r="CH154" s="1886"/>
      <c r="CI154" s="1886"/>
      <c r="CJ154" s="1886"/>
      <c r="CK154" s="1886"/>
      <c r="CL154" s="1886"/>
      <c r="CM154" s="1886"/>
      <c r="CN154" s="1886"/>
      <c r="CO154" s="1886"/>
      <c r="CP154" s="1886"/>
      <c r="CQ154" s="1886"/>
      <c r="CR154" s="1886"/>
      <c r="CS154" s="1886"/>
      <c r="CT154" s="1886"/>
      <c r="CU154" s="1886"/>
      <c r="CV154" s="1886"/>
      <c r="CW154" s="1886"/>
      <c r="CX154" s="1886"/>
      <c r="CY154" s="1886"/>
      <c r="CZ154" s="1886"/>
    </row>
    <row r="155" spans="1:104" s="130" customFormat="1" ht="15" customHeight="1" x14ac:dyDescent="0.2">
      <c r="A155" s="2561"/>
      <c r="B155" s="300" t="s">
        <v>334</v>
      </c>
      <c r="C155" s="371">
        <v>16.063808928362413</v>
      </c>
      <c r="D155" s="372">
        <v>20.06070910727809</v>
      </c>
      <c r="E155" s="372">
        <v>33.157011055624757</v>
      </c>
      <c r="F155" s="372">
        <v>37.453436185719077</v>
      </c>
      <c r="G155" s="373">
        <v>32.854994954233995</v>
      </c>
      <c r="H155" s="374">
        <v>16.771101730832267</v>
      </c>
      <c r="I155" s="372">
        <v>17.776287761478997</v>
      </c>
      <c r="J155" s="372">
        <v>27.63273485694328</v>
      </c>
      <c r="K155" s="372">
        <v>31.532359344029302</v>
      </c>
      <c r="L155" s="375">
        <v>27.919002455106291</v>
      </c>
      <c r="M155" s="376">
        <v>65.793262139191071</v>
      </c>
      <c r="N155" s="372">
        <v>60.972168613461655</v>
      </c>
      <c r="O155" s="372">
        <v>62.528973112212697</v>
      </c>
      <c r="P155" s="372">
        <v>58.894864545054325</v>
      </c>
      <c r="Q155" s="375">
        <v>55.155907164574934</v>
      </c>
      <c r="R155" s="376">
        <v>51.32061419875977</v>
      </c>
      <c r="S155" s="372">
        <v>33.123314176767778</v>
      </c>
      <c r="T155" s="372">
        <v>2.6201083569143515</v>
      </c>
      <c r="U155" s="372">
        <v>0</v>
      </c>
      <c r="V155" s="372">
        <v>50.074284842603092</v>
      </c>
      <c r="W155" s="372">
        <v>63.561031608445816</v>
      </c>
      <c r="X155" s="372">
        <v>9.23632830201195</v>
      </c>
      <c r="Y155" s="377">
        <v>31.096640254902852</v>
      </c>
      <c r="Z155" s="377">
        <v>42.229967666233208</v>
      </c>
      <c r="AA155" s="377">
        <v>2.4309762735145752</v>
      </c>
      <c r="AB155" s="377">
        <v>34.36142831993196</v>
      </c>
      <c r="AC155" s="377">
        <v>29.545492261335752</v>
      </c>
      <c r="AD155" s="377">
        <v>41.817117751619989</v>
      </c>
      <c r="AE155" s="377">
        <v>48.782610650069358</v>
      </c>
      <c r="AF155" s="377">
        <v>36.00125814560144</v>
      </c>
      <c r="AG155" s="377">
        <v>28.157685302478768</v>
      </c>
      <c r="AH155" s="2087"/>
      <c r="AI155" s="2087"/>
      <c r="AJ155" s="2087"/>
      <c r="AK155" s="2087"/>
      <c r="AL155" s="2087"/>
      <c r="AM155" s="2087"/>
      <c r="AN155" s="2087"/>
      <c r="AO155" s="2087"/>
      <c r="AP155" s="2087"/>
      <c r="AQ155" s="2087"/>
      <c r="AR155" s="2087"/>
      <c r="AS155" s="2087"/>
      <c r="AT155" s="2087"/>
      <c r="AU155" s="2087"/>
      <c r="AV155" s="2087"/>
      <c r="AW155" s="2087"/>
      <c r="AX155" s="2087"/>
      <c r="AY155" s="2087"/>
      <c r="AZ155" s="239"/>
      <c r="BA155" s="2610"/>
      <c r="BB155" s="173" t="s">
        <v>334</v>
      </c>
      <c r="BC155" s="513">
        <v>1517.3662966895861</v>
      </c>
      <c r="BD155" s="445">
        <v>1890.1947655027427</v>
      </c>
      <c r="BE155" s="445">
        <v>3119.709430016328</v>
      </c>
      <c r="BF155" s="445">
        <v>3530.3384411726779</v>
      </c>
      <c r="BG155" s="514">
        <v>3102.7995883390599</v>
      </c>
      <c r="BH155" s="524">
        <v>1221.481007671407</v>
      </c>
      <c r="BI155" s="445">
        <v>1293.3850558166455</v>
      </c>
      <c r="BJ155" s="445">
        <v>2005.9899028435809</v>
      </c>
      <c r="BK155" s="445">
        <v>2296.7410402553814</v>
      </c>
      <c r="BL155" s="514">
        <v>2034.4073067627191</v>
      </c>
      <c r="BM155" s="524">
        <v>910.53052384675414</v>
      </c>
      <c r="BN155" s="445">
        <v>842.08980442729114</v>
      </c>
      <c r="BO155" s="445">
        <v>867.30844748656818</v>
      </c>
      <c r="BP155" s="445">
        <v>809.16859361919364</v>
      </c>
      <c r="BQ155" s="514">
        <v>766.11690360904208</v>
      </c>
      <c r="BR155" s="524">
        <v>239.47587277836556</v>
      </c>
      <c r="BS155" s="445">
        <v>676.23161932795426</v>
      </c>
      <c r="BT155" s="445">
        <v>72.981806560335841</v>
      </c>
      <c r="BU155" s="445">
        <v>0</v>
      </c>
      <c r="BV155" s="445">
        <v>3491.1961607832609</v>
      </c>
      <c r="BW155" s="445">
        <v>1975.8995167121282</v>
      </c>
      <c r="BX155" s="445">
        <v>374.00501040720707</v>
      </c>
      <c r="BY155" s="446">
        <v>1130.0695442464332</v>
      </c>
      <c r="BZ155" s="446">
        <v>1585.0817894481909</v>
      </c>
      <c r="CA155" s="446">
        <v>98.188796123594273</v>
      </c>
      <c r="CB155" s="446">
        <v>393.05828104379191</v>
      </c>
      <c r="CC155" s="446">
        <v>667.74662221000972</v>
      </c>
      <c r="CD155" s="446">
        <v>1381.0112632407186</v>
      </c>
      <c r="CE155" s="446">
        <v>345.79333281142283</v>
      </c>
      <c r="CF155" s="446">
        <v>204.06195551309918</v>
      </c>
      <c r="CG155" s="446">
        <v>525.60695051387029</v>
      </c>
      <c r="CH155" s="1886"/>
      <c r="CI155" s="1886"/>
      <c r="CJ155" s="1886"/>
      <c r="CK155" s="1886"/>
      <c r="CL155" s="1886"/>
      <c r="CM155" s="1886"/>
      <c r="CN155" s="1886"/>
      <c r="CO155" s="1886"/>
      <c r="CP155" s="1886"/>
      <c r="CQ155" s="1886"/>
      <c r="CR155" s="1886"/>
      <c r="CS155" s="1886"/>
      <c r="CT155" s="1886"/>
      <c r="CU155" s="1886"/>
      <c r="CV155" s="1886"/>
      <c r="CW155" s="1886"/>
      <c r="CX155" s="1886"/>
      <c r="CY155" s="1886"/>
      <c r="CZ155" s="1886"/>
    </row>
    <row r="156" spans="1:104" s="130" customFormat="1" ht="15" customHeight="1" x14ac:dyDescent="0.2">
      <c r="A156" s="2561"/>
      <c r="B156" s="300" t="s">
        <v>335</v>
      </c>
      <c r="C156" s="371">
        <v>1.0401012040607198</v>
      </c>
      <c r="D156" s="372">
        <v>0.87908217534821953</v>
      </c>
      <c r="E156" s="372">
        <v>1.0142910910431111</v>
      </c>
      <c r="F156" s="372">
        <v>1.3409625439074682</v>
      </c>
      <c r="G156" s="373">
        <v>0.69256349786087901</v>
      </c>
      <c r="H156" s="374">
        <v>0.84730240044646588</v>
      </c>
      <c r="I156" s="372">
        <v>0.52505856537390871</v>
      </c>
      <c r="J156" s="372">
        <v>0.83114731401660014</v>
      </c>
      <c r="K156" s="372">
        <v>1.0446530028305907</v>
      </c>
      <c r="L156" s="375">
        <v>0.43619268035875647</v>
      </c>
      <c r="M156" s="376">
        <v>5.8722692787286102</v>
      </c>
      <c r="N156" s="372">
        <v>1.4838837966938805</v>
      </c>
      <c r="O156" s="372">
        <v>1.9376496994428898</v>
      </c>
      <c r="P156" s="372">
        <v>1.8490739474776534</v>
      </c>
      <c r="Q156" s="375">
        <v>1.8322957481918505</v>
      </c>
      <c r="R156" s="376">
        <v>5.7975447494836434</v>
      </c>
      <c r="S156" s="372">
        <v>2.6341683576327166</v>
      </c>
      <c r="T156" s="372">
        <v>0.17845855974605437</v>
      </c>
      <c r="U156" s="372">
        <v>0</v>
      </c>
      <c r="V156" s="372">
        <v>1.7803566884779256</v>
      </c>
      <c r="W156" s="372">
        <v>0.34120571162014146</v>
      </c>
      <c r="X156" s="372">
        <v>1.2755146035236711</v>
      </c>
      <c r="Y156" s="377">
        <v>0</v>
      </c>
      <c r="Z156" s="377">
        <v>0.1346179238687879</v>
      </c>
      <c r="AA156" s="377">
        <v>1.4738177094366489</v>
      </c>
      <c r="AB156" s="377">
        <v>0</v>
      </c>
      <c r="AC156" s="377">
        <v>0.54931645531410489</v>
      </c>
      <c r="AD156" s="377">
        <v>2.7293423151497609</v>
      </c>
      <c r="AE156" s="377">
        <v>2.5466687372794961</v>
      </c>
      <c r="AF156" s="377">
        <v>1.6003599604128</v>
      </c>
      <c r="AG156" s="377">
        <v>0.10034608498498576</v>
      </c>
      <c r="AH156" s="2087"/>
      <c r="AI156" s="2087"/>
      <c r="AJ156" s="2087"/>
      <c r="AK156" s="2087"/>
      <c r="AL156" s="2087"/>
      <c r="AM156" s="2087"/>
      <c r="AN156" s="2087"/>
      <c r="AO156" s="2087"/>
      <c r="AP156" s="2087"/>
      <c r="AQ156" s="2087"/>
      <c r="AR156" s="2087"/>
      <c r="AS156" s="2087"/>
      <c r="AT156" s="2087"/>
      <c r="AU156" s="2087"/>
      <c r="AV156" s="2087"/>
      <c r="AW156" s="2087"/>
      <c r="AX156" s="2087"/>
      <c r="AY156" s="2087"/>
      <c r="AZ156" s="239"/>
      <c r="BA156" s="2610"/>
      <c r="BB156" s="173" t="s">
        <v>335</v>
      </c>
      <c r="BC156" s="513">
        <v>98.246593894769461</v>
      </c>
      <c r="BD156" s="445">
        <v>82.830398337570315</v>
      </c>
      <c r="BE156" s="445">
        <v>95.433616624860178</v>
      </c>
      <c r="BF156" s="445">
        <v>126.39832546884777</v>
      </c>
      <c r="BG156" s="514">
        <v>65.405145825002464</v>
      </c>
      <c r="BH156" s="524">
        <v>61.711138988385997</v>
      </c>
      <c r="BI156" s="445">
        <v>38.202740133108584</v>
      </c>
      <c r="BJ156" s="445">
        <v>60.336884073344876</v>
      </c>
      <c r="BK156" s="445">
        <v>76.090006404209944</v>
      </c>
      <c r="BL156" s="514">
        <v>31.784573159631933</v>
      </c>
      <c r="BM156" s="524">
        <v>81.267902649639055</v>
      </c>
      <c r="BN156" s="445">
        <v>20.493996598226506</v>
      </c>
      <c r="BO156" s="445">
        <v>26.876180256163483</v>
      </c>
      <c r="BP156" s="445">
        <v>25.40480527693186</v>
      </c>
      <c r="BQ156" s="514">
        <v>25.45063289254254</v>
      </c>
      <c r="BR156" s="524">
        <v>27.052912567982826</v>
      </c>
      <c r="BS156" s="445">
        <v>53.778070773902634</v>
      </c>
      <c r="BT156" s="445">
        <v>4.9708738388823903</v>
      </c>
      <c r="BU156" s="445">
        <v>0</v>
      </c>
      <c r="BV156" s="445">
        <v>124.12707351040861</v>
      </c>
      <c r="BW156" s="445">
        <v>10.606942392673044</v>
      </c>
      <c r="BX156" s="445">
        <v>51.649187530666225</v>
      </c>
      <c r="BY156" s="446">
        <v>0</v>
      </c>
      <c r="BZ156" s="446">
        <v>5.0528198682083332</v>
      </c>
      <c r="CA156" s="446">
        <v>59.528506374930764</v>
      </c>
      <c r="CB156" s="446">
        <v>0</v>
      </c>
      <c r="CC156" s="446">
        <v>12.414895792424549</v>
      </c>
      <c r="CD156" s="446">
        <v>90.136591929875365</v>
      </c>
      <c r="CE156" s="446">
        <v>18.051946349232185</v>
      </c>
      <c r="CF156" s="446">
        <v>9.071143617423882</v>
      </c>
      <c r="CG156" s="446">
        <v>1.8731156044392969</v>
      </c>
      <c r="CH156" s="1886"/>
      <c r="CI156" s="1886"/>
      <c r="CJ156" s="1886"/>
      <c r="CK156" s="1886"/>
      <c r="CL156" s="1886"/>
      <c r="CM156" s="1886"/>
      <c r="CN156" s="1886"/>
      <c r="CO156" s="1886"/>
      <c r="CP156" s="1886"/>
      <c r="CQ156" s="1886"/>
      <c r="CR156" s="1886"/>
      <c r="CS156" s="1886"/>
      <c r="CT156" s="1886"/>
      <c r="CU156" s="1886"/>
      <c r="CV156" s="1886"/>
      <c r="CW156" s="1886"/>
      <c r="CX156" s="1886"/>
      <c r="CY156" s="1886"/>
      <c r="CZ156" s="1886"/>
    </row>
    <row r="157" spans="1:104" s="130" customFormat="1" ht="15" customHeight="1" x14ac:dyDescent="0.2">
      <c r="A157" s="2561"/>
      <c r="B157" s="300" t="s">
        <v>336</v>
      </c>
      <c r="C157" s="371">
        <v>0.18442755188592788</v>
      </c>
      <c r="D157" s="372">
        <v>0.46460560741758244</v>
      </c>
      <c r="E157" s="372">
        <v>0.76100311276647192</v>
      </c>
      <c r="F157" s="372">
        <v>0.29430127291333191</v>
      </c>
      <c r="G157" s="373">
        <v>0.41615048973462787</v>
      </c>
      <c r="H157" s="374">
        <v>7.3782950093976105E-2</v>
      </c>
      <c r="I157" s="372">
        <v>0.51081067203369324</v>
      </c>
      <c r="J157" s="372">
        <v>0.82301141816784351</v>
      </c>
      <c r="K157" s="372">
        <v>0.3304498114053267</v>
      </c>
      <c r="L157" s="375">
        <v>0.53934259489690495</v>
      </c>
      <c r="M157" s="376">
        <v>1.0711131023432885</v>
      </c>
      <c r="N157" s="372">
        <v>0.69089369059960826</v>
      </c>
      <c r="O157" s="372">
        <v>8.0029182349087596E-2</v>
      </c>
      <c r="P157" s="372">
        <v>0.18643355115151938</v>
      </c>
      <c r="Q157" s="375">
        <v>0</v>
      </c>
      <c r="R157" s="376">
        <v>2.3117572313046888</v>
      </c>
      <c r="S157" s="372">
        <v>0.31206210271047607</v>
      </c>
      <c r="T157" s="372">
        <v>0</v>
      </c>
      <c r="U157" s="372">
        <v>0</v>
      </c>
      <c r="V157" s="372">
        <v>0.22207672222661298</v>
      </c>
      <c r="W157" s="372">
        <v>0</v>
      </c>
      <c r="X157" s="372">
        <v>2.686141989093028</v>
      </c>
      <c r="Y157" s="377">
        <v>0</v>
      </c>
      <c r="Z157" s="377">
        <v>1.2708098997194586</v>
      </c>
      <c r="AA157" s="377">
        <v>0</v>
      </c>
      <c r="AB157" s="377">
        <v>0</v>
      </c>
      <c r="AC157" s="377">
        <v>0</v>
      </c>
      <c r="AD157" s="377">
        <v>0.32493694995821948</v>
      </c>
      <c r="AE157" s="377">
        <v>0</v>
      </c>
      <c r="AF157" s="377">
        <v>0</v>
      </c>
      <c r="AG157" s="377">
        <v>0</v>
      </c>
      <c r="AH157" s="2087"/>
      <c r="AI157" s="2087"/>
      <c r="AJ157" s="2087"/>
      <c r="AK157" s="2087"/>
      <c r="AL157" s="2087"/>
      <c r="AM157" s="2087"/>
      <c r="AN157" s="2087"/>
      <c r="AO157" s="2087"/>
      <c r="AP157" s="2087"/>
      <c r="AQ157" s="2087"/>
      <c r="AR157" s="2087"/>
      <c r="AS157" s="2087"/>
      <c r="AT157" s="2087"/>
      <c r="AU157" s="2087"/>
      <c r="AV157" s="2087"/>
      <c r="AW157" s="2087"/>
      <c r="AX157" s="2087"/>
      <c r="AY157" s="2087"/>
      <c r="AZ157" s="239"/>
      <c r="BA157" s="2610"/>
      <c r="BB157" s="173" t="s">
        <v>336</v>
      </c>
      <c r="BC157" s="513">
        <v>17.420784364446803</v>
      </c>
      <c r="BD157" s="445">
        <v>43.776871618427712</v>
      </c>
      <c r="BE157" s="445">
        <v>71.602008491854022</v>
      </c>
      <c r="BF157" s="445">
        <v>27.740661548382821</v>
      </c>
      <c r="BG157" s="514">
        <v>39.300921215612654</v>
      </c>
      <c r="BH157" s="524">
        <v>5.3737955726589366</v>
      </c>
      <c r="BI157" s="445">
        <v>37.166077553701122</v>
      </c>
      <c r="BJ157" s="445">
        <v>59.746261212173678</v>
      </c>
      <c r="BK157" s="445">
        <v>24.069167654686595</v>
      </c>
      <c r="BL157" s="514">
        <v>39.300921215612654</v>
      </c>
      <c r="BM157" s="524">
        <v>14.823420247995438</v>
      </c>
      <c r="BN157" s="445">
        <v>9.5419688363950179</v>
      </c>
      <c r="BO157" s="445">
        <v>1.11004519092686</v>
      </c>
      <c r="BP157" s="445">
        <v>2.5614487027693662</v>
      </c>
      <c r="BQ157" s="514">
        <v>0</v>
      </c>
      <c r="BR157" s="524">
        <v>10.787284783348655</v>
      </c>
      <c r="BS157" s="445">
        <v>6.3709283413071773</v>
      </c>
      <c r="BT157" s="445">
        <v>0</v>
      </c>
      <c r="BU157" s="445">
        <v>0</v>
      </c>
      <c r="BV157" s="445">
        <v>15.483264563316277</v>
      </c>
      <c r="BW157" s="445">
        <v>0</v>
      </c>
      <c r="BX157" s="445">
        <v>108.76947307807747</v>
      </c>
      <c r="BY157" s="446">
        <v>0</v>
      </c>
      <c r="BZ157" s="446">
        <v>47.699246322332513</v>
      </c>
      <c r="CA157" s="446">
        <v>0</v>
      </c>
      <c r="CB157" s="446">
        <v>0</v>
      </c>
      <c r="CC157" s="446">
        <v>0</v>
      </c>
      <c r="CD157" s="446">
        <v>10.731050150341906</v>
      </c>
      <c r="CE157" s="446">
        <v>0</v>
      </c>
      <c r="CF157" s="446">
        <v>0</v>
      </c>
      <c r="CG157" s="446">
        <v>0</v>
      </c>
      <c r="CH157" s="1886"/>
      <c r="CI157" s="1886"/>
      <c r="CJ157" s="1886"/>
      <c r="CK157" s="1886"/>
      <c r="CL157" s="1886"/>
      <c r="CM157" s="1886"/>
      <c r="CN157" s="1886"/>
      <c r="CO157" s="1886"/>
      <c r="CP157" s="1886"/>
      <c r="CQ157" s="1886"/>
      <c r="CR157" s="1886"/>
      <c r="CS157" s="1886"/>
      <c r="CT157" s="1886"/>
      <c r="CU157" s="1886"/>
      <c r="CV157" s="1886"/>
      <c r="CW157" s="1886"/>
      <c r="CX157" s="1886"/>
      <c r="CY157" s="1886"/>
      <c r="CZ157" s="1886"/>
    </row>
    <row r="158" spans="1:104" s="130" customFormat="1" ht="15" customHeight="1" x14ac:dyDescent="0.2">
      <c r="A158" s="2561"/>
      <c r="B158" s="300" t="s">
        <v>337</v>
      </c>
      <c r="C158" s="371">
        <v>0.15895550580288545</v>
      </c>
      <c r="D158" s="372">
        <v>2.3740281791909873E-2</v>
      </c>
      <c r="E158" s="372">
        <v>3.6319970455057082E-2</v>
      </c>
      <c r="F158" s="372">
        <v>0</v>
      </c>
      <c r="G158" s="373">
        <v>0</v>
      </c>
      <c r="H158" s="374">
        <v>0</v>
      </c>
      <c r="I158" s="372">
        <v>0</v>
      </c>
      <c r="J158" s="372">
        <v>1.3459067863644741E-2</v>
      </c>
      <c r="K158" s="372">
        <v>0</v>
      </c>
      <c r="L158" s="375">
        <v>0</v>
      </c>
      <c r="M158" s="376">
        <v>1.2465707983302146</v>
      </c>
      <c r="N158" s="372">
        <v>0.17668835972690441</v>
      </c>
      <c r="O158" s="372">
        <v>0</v>
      </c>
      <c r="P158" s="372">
        <v>0</v>
      </c>
      <c r="Q158" s="375">
        <v>0</v>
      </c>
      <c r="R158" s="376">
        <v>1.7956101519475003</v>
      </c>
      <c r="S158" s="372">
        <v>0</v>
      </c>
      <c r="T158" s="372">
        <v>0</v>
      </c>
      <c r="U158" s="372">
        <v>0</v>
      </c>
      <c r="V158" s="372">
        <v>0.12784016954811156</v>
      </c>
      <c r="W158" s="372">
        <v>0</v>
      </c>
      <c r="X158" s="372">
        <v>0</v>
      </c>
      <c r="Y158" s="377">
        <v>0</v>
      </c>
      <c r="Z158" s="377">
        <v>0</v>
      </c>
      <c r="AA158" s="377">
        <v>0</v>
      </c>
      <c r="AB158" s="377">
        <v>0</v>
      </c>
      <c r="AC158" s="377">
        <v>0</v>
      </c>
      <c r="AD158" s="377">
        <v>0.10225798553975989</v>
      </c>
      <c r="AE158" s="377">
        <v>0</v>
      </c>
      <c r="AF158" s="377">
        <v>0</v>
      </c>
      <c r="AG158" s="377">
        <v>0</v>
      </c>
      <c r="AH158" s="2087"/>
      <c r="AI158" s="2087"/>
      <c r="AJ158" s="2087"/>
      <c r="AK158" s="2087"/>
      <c r="AL158" s="2087"/>
      <c r="AM158" s="2087"/>
      <c r="AN158" s="2087"/>
      <c r="AO158" s="2087"/>
      <c r="AP158" s="2087"/>
      <c r="AQ158" s="2087"/>
      <c r="AR158" s="2087"/>
      <c r="AS158" s="2087"/>
      <c r="AT158" s="2087"/>
      <c r="AU158" s="2087"/>
      <c r="AV158" s="2087"/>
      <c r="AW158" s="2087"/>
      <c r="AX158" s="2087"/>
      <c r="AY158" s="2087"/>
      <c r="AZ158" s="239"/>
      <c r="BA158" s="2610"/>
      <c r="BB158" s="173" t="s">
        <v>337</v>
      </c>
      <c r="BC158" s="513">
        <v>15.014728340841407</v>
      </c>
      <c r="BD158" s="445">
        <v>2.23689781525957</v>
      </c>
      <c r="BE158" s="445">
        <v>3.4173090613164439</v>
      </c>
      <c r="BF158" s="445">
        <v>0</v>
      </c>
      <c r="BG158" s="514">
        <v>0</v>
      </c>
      <c r="BH158" s="524">
        <v>0</v>
      </c>
      <c r="BI158" s="445">
        <v>0</v>
      </c>
      <c r="BJ158" s="445">
        <v>0.97705689921509498</v>
      </c>
      <c r="BK158" s="445">
        <v>0</v>
      </c>
      <c r="BL158" s="514">
        <v>0</v>
      </c>
      <c r="BM158" s="524">
        <v>17.251626156100979</v>
      </c>
      <c r="BN158" s="445">
        <v>2.4402521621013489</v>
      </c>
      <c r="BO158" s="445">
        <v>0</v>
      </c>
      <c r="BP158" s="445">
        <v>0</v>
      </c>
      <c r="BQ158" s="514">
        <v>0</v>
      </c>
      <c r="BR158" s="524">
        <v>8.3788028460055504</v>
      </c>
      <c r="BS158" s="445">
        <v>0</v>
      </c>
      <c r="BT158" s="445">
        <v>0</v>
      </c>
      <c r="BU158" s="445">
        <v>0</v>
      </c>
      <c r="BV158" s="445">
        <v>8.9130600771061701</v>
      </c>
      <c r="BW158" s="445">
        <v>0</v>
      </c>
      <c r="BX158" s="445">
        <v>0</v>
      </c>
      <c r="BY158" s="446">
        <v>0</v>
      </c>
      <c r="BZ158" s="446">
        <v>0</v>
      </c>
      <c r="CA158" s="446">
        <v>0</v>
      </c>
      <c r="CB158" s="446">
        <v>0</v>
      </c>
      <c r="CC158" s="446">
        <v>0</v>
      </c>
      <c r="CD158" s="446">
        <v>3.3770722943057003</v>
      </c>
      <c r="CE158" s="446">
        <v>0</v>
      </c>
      <c r="CF158" s="446">
        <v>0</v>
      </c>
      <c r="CG158" s="446">
        <v>0</v>
      </c>
      <c r="CH158" s="1886"/>
      <c r="CI158" s="1886"/>
      <c r="CJ158" s="1886"/>
      <c r="CK158" s="1886"/>
      <c r="CL158" s="1886"/>
      <c r="CM158" s="1886"/>
      <c r="CN158" s="1886"/>
      <c r="CO158" s="1886"/>
      <c r="CP158" s="1886"/>
      <c r="CQ158" s="1886"/>
      <c r="CR158" s="1886"/>
      <c r="CS158" s="1886"/>
      <c r="CT158" s="1886"/>
      <c r="CU158" s="1886"/>
      <c r="CV158" s="1886"/>
      <c r="CW158" s="1886"/>
      <c r="CX158" s="1886"/>
      <c r="CY158" s="1886"/>
      <c r="CZ158" s="1886"/>
    </row>
    <row r="159" spans="1:104" s="130" customFormat="1" ht="15" customHeight="1" x14ac:dyDescent="0.2">
      <c r="A159" s="2561"/>
      <c r="B159" s="300" t="s">
        <v>331</v>
      </c>
      <c r="C159" s="371">
        <v>0.26311764343390071</v>
      </c>
      <c r="D159" s="372">
        <v>1.7286235644835519E-2</v>
      </c>
      <c r="E159" s="372">
        <v>0</v>
      </c>
      <c r="F159" s="372">
        <v>0</v>
      </c>
      <c r="G159" s="373">
        <v>0</v>
      </c>
      <c r="H159" s="374">
        <v>0.34124535544610446</v>
      </c>
      <c r="I159" s="372">
        <v>0</v>
      </c>
      <c r="J159" s="372">
        <v>2.2436537308217954E-2</v>
      </c>
      <c r="K159" s="372">
        <v>0</v>
      </c>
      <c r="L159" s="375">
        <v>0</v>
      </c>
      <c r="M159" s="376">
        <v>0</v>
      </c>
      <c r="N159" s="372">
        <v>0</v>
      </c>
      <c r="O159" s="372">
        <v>0</v>
      </c>
      <c r="P159" s="372">
        <v>0</v>
      </c>
      <c r="Q159" s="375">
        <v>0</v>
      </c>
      <c r="R159" s="376">
        <v>0.34905252604056464</v>
      </c>
      <c r="S159" s="372">
        <v>0</v>
      </c>
      <c r="T159" s="372">
        <v>0</v>
      </c>
      <c r="U159" s="372">
        <v>0</v>
      </c>
      <c r="V159" s="372">
        <v>0</v>
      </c>
      <c r="W159" s="372">
        <v>0</v>
      </c>
      <c r="X159" s="372">
        <v>0</v>
      </c>
      <c r="Y159" s="377">
        <v>0</v>
      </c>
      <c r="Z159" s="377">
        <v>0</v>
      </c>
      <c r="AA159" s="377">
        <v>0.61533364130380075</v>
      </c>
      <c r="AB159" s="377">
        <v>0</v>
      </c>
      <c r="AC159" s="377">
        <v>0</v>
      </c>
      <c r="AD159" s="377">
        <v>0</v>
      </c>
      <c r="AE159" s="377">
        <v>0</v>
      </c>
      <c r="AF159" s="377">
        <v>0</v>
      </c>
      <c r="AG159" s="377">
        <v>0</v>
      </c>
      <c r="AH159" s="2087"/>
      <c r="AI159" s="2087"/>
      <c r="AJ159" s="2087"/>
      <c r="AK159" s="2087"/>
      <c r="AL159" s="2087"/>
      <c r="AM159" s="2087"/>
      <c r="AN159" s="2087"/>
      <c r="AO159" s="2087"/>
      <c r="AP159" s="2087"/>
      <c r="AQ159" s="2087"/>
      <c r="AR159" s="2087"/>
      <c r="AS159" s="2087"/>
      <c r="AT159" s="2087"/>
      <c r="AU159" s="2087"/>
      <c r="AV159" s="2087"/>
      <c r="AW159" s="2087"/>
      <c r="AX159" s="2087"/>
      <c r="AY159" s="2087"/>
      <c r="AZ159" s="239"/>
      <c r="BA159" s="2610"/>
      <c r="BB159" s="173" t="s">
        <v>331</v>
      </c>
      <c r="BC159" s="513">
        <v>24.853747077760413</v>
      </c>
      <c r="BD159" s="445">
        <v>1.628773537185715</v>
      </c>
      <c r="BE159" s="445">
        <v>0</v>
      </c>
      <c r="BF159" s="445">
        <v>0</v>
      </c>
      <c r="BG159" s="514">
        <v>0</v>
      </c>
      <c r="BH159" s="524">
        <v>24.853747077760413</v>
      </c>
      <c r="BI159" s="445">
        <v>0</v>
      </c>
      <c r="BJ159" s="445">
        <v>1.628773537185715</v>
      </c>
      <c r="BK159" s="445">
        <v>0</v>
      </c>
      <c r="BL159" s="514">
        <v>0</v>
      </c>
      <c r="BM159" s="524">
        <v>0</v>
      </c>
      <c r="BN159" s="445">
        <v>0</v>
      </c>
      <c r="BO159" s="445">
        <v>0</v>
      </c>
      <c r="BP159" s="445">
        <v>0</v>
      </c>
      <c r="BQ159" s="514">
        <v>0</v>
      </c>
      <c r="BR159" s="524">
        <v>1.628773537185715</v>
      </c>
      <c r="BS159" s="445">
        <v>0</v>
      </c>
      <c r="BT159" s="445">
        <v>0</v>
      </c>
      <c r="BU159" s="445">
        <v>0</v>
      </c>
      <c r="BV159" s="445">
        <v>0</v>
      </c>
      <c r="BW159" s="445">
        <v>0</v>
      </c>
      <c r="BX159" s="445">
        <v>0</v>
      </c>
      <c r="BY159" s="446">
        <v>0</v>
      </c>
      <c r="BZ159" s="446">
        <v>0</v>
      </c>
      <c r="CA159" s="446">
        <v>24.853747077760413</v>
      </c>
      <c r="CB159" s="446">
        <v>0</v>
      </c>
      <c r="CC159" s="446">
        <v>0</v>
      </c>
      <c r="CD159" s="446">
        <v>0</v>
      </c>
      <c r="CE159" s="446">
        <v>0</v>
      </c>
      <c r="CF159" s="446">
        <v>0</v>
      </c>
      <c r="CG159" s="446">
        <v>0</v>
      </c>
      <c r="CH159" s="1886"/>
      <c r="CI159" s="1886"/>
      <c r="CJ159" s="1886"/>
      <c r="CK159" s="1886"/>
      <c r="CL159" s="1886"/>
      <c r="CM159" s="1886"/>
      <c r="CN159" s="1886"/>
      <c r="CO159" s="1886"/>
      <c r="CP159" s="1886"/>
      <c r="CQ159" s="1886"/>
      <c r="CR159" s="1886"/>
      <c r="CS159" s="1886"/>
      <c r="CT159" s="1886"/>
      <c r="CU159" s="1886"/>
      <c r="CV159" s="1886"/>
      <c r="CW159" s="1886"/>
      <c r="CX159" s="1886"/>
      <c r="CY159" s="1886"/>
      <c r="CZ159" s="1886"/>
    </row>
    <row r="160" spans="1:104" s="130" customFormat="1" ht="15" customHeight="1" x14ac:dyDescent="0.2">
      <c r="A160" s="2562"/>
      <c r="B160" s="300" t="s">
        <v>338</v>
      </c>
      <c r="C160" s="371">
        <v>0</v>
      </c>
      <c r="D160" s="372">
        <v>0</v>
      </c>
      <c r="E160" s="372">
        <v>0.25431479726560102</v>
      </c>
      <c r="F160" s="372">
        <v>0.19507226345010736</v>
      </c>
      <c r="G160" s="373">
        <v>0.20796160818565557</v>
      </c>
      <c r="H160" s="374">
        <v>0</v>
      </c>
      <c r="I160" s="372">
        <v>0</v>
      </c>
      <c r="J160" s="372">
        <v>0.24187000684085611</v>
      </c>
      <c r="K160" s="372">
        <v>0.13633748481691951</v>
      </c>
      <c r="L160" s="375">
        <v>0.24953233372245917</v>
      </c>
      <c r="M160" s="376">
        <v>0.22928456657908214</v>
      </c>
      <c r="N160" s="372">
        <v>0.23145312955650302</v>
      </c>
      <c r="O160" s="372">
        <v>0.19826264010589784</v>
      </c>
      <c r="P160" s="372">
        <v>0.26470737855340487</v>
      </c>
      <c r="Q160" s="375">
        <v>0</v>
      </c>
      <c r="R160" s="376">
        <v>0.6705989751611976</v>
      </c>
      <c r="S160" s="372">
        <v>0</v>
      </c>
      <c r="T160" s="372">
        <v>0</v>
      </c>
      <c r="U160" s="372">
        <v>0</v>
      </c>
      <c r="V160" s="372">
        <v>0.168159114619296</v>
      </c>
      <c r="W160" s="372">
        <v>0</v>
      </c>
      <c r="X160" s="372">
        <v>0</v>
      </c>
      <c r="Y160" s="377">
        <v>0</v>
      </c>
      <c r="Z160" s="377">
        <v>0.14637119523144607</v>
      </c>
      <c r="AA160" s="377">
        <v>0</v>
      </c>
      <c r="AB160" s="377">
        <v>0</v>
      </c>
      <c r="AC160" s="377">
        <v>0</v>
      </c>
      <c r="AD160" s="377">
        <v>0.65316049280682498</v>
      </c>
      <c r="AE160" s="377">
        <v>1.5324126140297638</v>
      </c>
      <c r="AF160" s="377">
        <v>0</v>
      </c>
      <c r="AG160" s="377">
        <v>0.49152007522290514</v>
      </c>
      <c r="AH160" s="2087"/>
      <c r="AI160" s="2087"/>
      <c r="AJ160" s="2087"/>
      <c r="AK160" s="2087"/>
      <c r="AL160" s="2087"/>
      <c r="AM160" s="2087"/>
      <c r="AN160" s="2087"/>
      <c r="AO160" s="2087"/>
      <c r="AP160" s="2087"/>
      <c r="AQ160" s="2087"/>
      <c r="AR160" s="2087"/>
      <c r="AS160" s="2087"/>
      <c r="AT160" s="2087"/>
      <c r="AU160" s="2087"/>
      <c r="AV160" s="2087"/>
      <c r="AW160" s="2087"/>
      <c r="AX160" s="2087"/>
      <c r="AY160" s="2087"/>
      <c r="AZ160" s="239"/>
      <c r="BA160" s="2611"/>
      <c r="BB160" s="173" t="s">
        <v>338</v>
      </c>
      <c r="BC160" s="513">
        <v>0</v>
      </c>
      <c r="BD160" s="445">
        <v>0</v>
      </c>
      <c r="BE160" s="445">
        <v>23.928220486797944</v>
      </c>
      <c r="BF160" s="445">
        <v>18.387394605119489</v>
      </c>
      <c r="BG160" s="514">
        <v>19.639728849984998</v>
      </c>
      <c r="BH160" s="524">
        <v>0</v>
      </c>
      <c r="BI160" s="445">
        <v>0</v>
      </c>
      <c r="BJ160" s="445">
        <v>17.558478885109402</v>
      </c>
      <c r="BK160" s="445">
        <v>9.9304937282945804</v>
      </c>
      <c r="BL160" s="514">
        <v>18.1829706779397</v>
      </c>
      <c r="BM160" s="524">
        <v>3.173130343887741</v>
      </c>
      <c r="BN160" s="445">
        <v>3.1966112578008001</v>
      </c>
      <c r="BO160" s="445">
        <v>2.7500029830371471</v>
      </c>
      <c r="BP160" s="445">
        <v>3.6368688319305909</v>
      </c>
      <c r="BQ160" s="514">
        <v>0</v>
      </c>
      <c r="BR160" s="524">
        <v>3.1291962765497496</v>
      </c>
      <c r="BS160" s="445">
        <v>0</v>
      </c>
      <c r="BT160" s="445">
        <v>0</v>
      </c>
      <c r="BU160" s="445">
        <v>0</v>
      </c>
      <c r="BV160" s="445">
        <v>11.724110632931399</v>
      </c>
      <c r="BW160" s="445">
        <v>0</v>
      </c>
      <c r="BX160" s="445">
        <v>0</v>
      </c>
      <c r="BY160" s="446">
        <v>0</v>
      </c>
      <c r="BZ160" s="446">
        <v>5.4939733294336595</v>
      </c>
      <c r="CA160" s="446">
        <v>0</v>
      </c>
      <c r="CB160" s="446">
        <v>0</v>
      </c>
      <c r="CC160" s="446">
        <v>0</v>
      </c>
      <c r="CD160" s="446">
        <v>21.570640105513714</v>
      </c>
      <c r="CE160" s="446">
        <v>10.862437618370127</v>
      </c>
      <c r="CF160" s="446">
        <v>0</v>
      </c>
      <c r="CG160" s="446">
        <v>9.1749859791037807</v>
      </c>
      <c r="CH160" s="1886"/>
      <c r="CI160" s="1886"/>
      <c r="CJ160" s="1886"/>
      <c r="CK160" s="1886"/>
      <c r="CL160" s="1886"/>
      <c r="CM160" s="1886"/>
      <c r="CN160" s="1886"/>
      <c r="CO160" s="1886"/>
      <c r="CP160" s="1886"/>
      <c r="CQ160" s="1886"/>
      <c r="CR160" s="1886"/>
      <c r="CS160" s="1886"/>
      <c r="CT160" s="1886"/>
      <c r="CU160" s="1886"/>
      <c r="CV160" s="1886"/>
      <c r="CW160" s="1886"/>
      <c r="CX160" s="1886"/>
      <c r="CY160" s="1886"/>
      <c r="CZ160" s="1886"/>
    </row>
    <row r="161" spans="1:104" s="130" customFormat="1" ht="15" customHeight="1" x14ac:dyDescent="0.2">
      <c r="A161" s="859"/>
      <c r="B161" s="300"/>
      <c r="C161" s="371"/>
      <c r="D161" s="372"/>
      <c r="E161" s="372"/>
      <c r="F161" s="372"/>
      <c r="G161" s="373"/>
      <c r="H161" s="374"/>
      <c r="I161" s="372"/>
      <c r="J161" s="372"/>
      <c r="K161" s="372"/>
      <c r="L161" s="375"/>
      <c r="M161" s="376"/>
      <c r="N161" s="372"/>
      <c r="O161" s="372"/>
      <c r="P161" s="372"/>
      <c r="Q161" s="375"/>
      <c r="R161" s="376"/>
      <c r="S161" s="372"/>
      <c r="T161" s="372"/>
      <c r="U161" s="372"/>
      <c r="V161" s="372"/>
      <c r="W161" s="372"/>
      <c r="X161" s="372"/>
      <c r="Y161" s="377"/>
      <c r="Z161" s="377"/>
      <c r="AA161" s="377"/>
      <c r="AB161" s="377"/>
      <c r="AC161" s="377"/>
      <c r="AD161" s="377"/>
      <c r="AE161" s="377"/>
      <c r="AF161" s="377"/>
      <c r="AG161" s="377"/>
      <c r="AH161" s="2087"/>
      <c r="AI161" s="2087"/>
      <c r="AJ161" s="2087"/>
      <c r="AK161" s="2087"/>
      <c r="AL161" s="2087"/>
      <c r="AM161" s="2087"/>
      <c r="AN161" s="2087"/>
      <c r="AO161" s="2087"/>
      <c r="AP161" s="2087"/>
      <c r="AQ161" s="2087"/>
      <c r="AR161" s="2087"/>
      <c r="AS161" s="2087"/>
      <c r="AT161" s="2087"/>
      <c r="AU161" s="2087"/>
      <c r="AV161" s="2087"/>
      <c r="AW161" s="2087"/>
      <c r="AX161" s="2087"/>
      <c r="AY161" s="2087"/>
      <c r="AZ161" s="239"/>
      <c r="BA161" s="860"/>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446"/>
      <c r="CB161" s="446"/>
      <c r="CC161" s="446"/>
      <c r="CD161" s="446"/>
      <c r="CE161" s="446"/>
      <c r="CF161" s="446"/>
      <c r="CG161" s="446"/>
      <c r="CH161" s="1886"/>
      <c r="CI161" s="1886"/>
      <c r="CJ161" s="1886"/>
      <c r="CK161" s="1886"/>
      <c r="CL161" s="1886"/>
      <c r="CM161" s="1886"/>
      <c r="CN161" s="1886"/>
      <c r="CO161" s="1886"/>
      <c r="CP161" s="1886"/>
      <c r="CQ161" s="1886"/>
      <c r="CR161" s="1886"/>
      <c r="CS161" s="1886"/>
      <c r="CT161" s="1886"/>
      <c r="CU161" s="1886"/>
      <c r="CV161" s="1886"/>
      <c r="CW161" s="1886"/>
      <c r="CX161" s="1886"/>
      <c r="CY161" s="1886"/>
      <c r="CZ161" s="1886"/>
    </row>
    <row r="162" spans="1:104" s="130" customFormat="1" ht="15" customHeight="1" x14ac:dyDescent="0.2">
      <c r="A162" s="859"/>
      <c r="B162" s="300"/>
      <c r="C162" s="371"/>
      <c r="D162" s="372"/>
      <c r="E162" s="372"/>
      <c r="F162" s="372"/>
      <c r="G162" s="373"/>
      <c r="H162" s="374"/>
      <c r="I162" s="372"/>
      <c r="J162" s="372"/>
      <c r="K162" s="372"/>
      <c r="L162" s="375"/>
      <c r="M162" s="376"/>
      <c r="N162" s="372"/>
      <c r="O162" s="372"/>
      <c r="P162" s="372"/>
      <c r="Q162" s="375"/>
      <c r="R162" s="376"/>
      <c r="S162" s="372"/>
      <c r="T162" s="372"/>
      <c r="U162" s="372"/>
      <c r="V162" s="372"/>
      <c r="W162" s="372"/>
      <c r="X162" s="372"/>
      <c r="Y162" s="377"/>
      <c r="Z162" s="377"/>
      <c r="AA162" s="377"/>
      <c r="AB162" s="377"/>
      <c r="AC162" s="377"/>
      <c r="AD162" s="377"/>
      <c r="AE162" s="377"/>
      <c r="AF162" s="377"/>
      <c r="AG162" s="377"/>
      <c r="AH162" s="2087"/>
      <c r="AI162" s="2087"/>
      <c r="AJ162" s="2087"/>
      <c r="AK162" s="2087"/>
      <c r="AL162" s="2087"/>
      <c r="AM162" s="2087"/>
      <c r="AN162" s="2087"/>
      <c r="AO162" s="2087"/>
      <c r="AP162" s="2087"/>
      <c r="AQ162" s="2087"/>
      <c r="AR162" s="2087"/>
      <c r="AS162" s="2087"/>
      <c r="AT162" s="2087"/>
      <c r="AU162" s="2087"/>
      <c r="AV162" s="2087"/>
      <c r="AW162" s="2087"/>
      <c r="AX162" s="2087"/>
      <c r="AY162" s="2087"/>
      <c r="AZ162" s="239"/>
      <c r="BA162" s="860"/>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446"/>
      <c r="CB162" s="446"/>
      <c r="CC162" s="446"/>
      <c r="CD162" s="446"/>
      <c r="CE162" s="446"/>
      <c r="CF162" s="446"/>
      <c r="CG162" s="446"/>
      <c r="CH162" s="1886"/>
      <c r="CI162" s="1886"/>
      <c r="CJ162" s="1886"/>
      <c r="CK162" s="1886"/>
      <c r="CL162" s="1886"/>
      <c r="CM162" s="1886"/>
      <c r="CN162" s="1886"/>
      <c r="CO162" s="1886"/>
      <c r="CP162" s="1886"/>
      <c r="CQ162" s="1886"/>
      <c r="CR162" s="1886"/>
      <c r="CS162" s="1886"/>
      <c r="CT162" s="1886"/>
      <c r="CU162" s="1886"/>
      <c r="CV162" s="1886"/>
      <c r="CW162" s="1886"/>
      <c r="CX162" s="1886"/>
      <c r="CY162" s="1886"/>
      <c r="CZ162" s="1886"/>
    </row>
    <row r="163" spans="1:104" s="130" customFormat="1" ht="15" customHeight="1" x14ac:dyDescent="0.2">
      <c r="A163" s="859"/>
      <c r="B163" s="300"/>
      <c r="C163" s="371"/>
      <c r="D163" s="372"/>
      <c r="E163" s="372"/>
      <c r="F163" s="372"/>
      <c r="G163" s="373"/>
      <c r="H163" s="374"/>
      <c r="I163" s="372"/>
      <c r="J163" s="372"/>
      <c r="K163" s="372"/>
      <c r="L163" s="375"/>
      <c r="M163" s="376"/>
      <c r="N163" s="372"/>
      <c r="O163" s="372"/>
      <c r="P163" s="372"/>
      <c r="Q163" s="375"/>
      <c r="R163" s="376"/>
      <c r="S163" s="372"/>
      <c r="T163" s="372"/>
      <c r="U163" s="372"/>
      <c r="V163" s="372"/>
      <c r="W163" s="372"/>
      <c r="X163" s="372"/>
      <c r="Y163" s="377"/>
      <c r="Z163" s="377"/>
      <c r="AA163" s="377"/>
      <c r="AB163" s="377"/>
      <c r="AC163" s="377"/>
      <c r="AD163" s="377"/>
      <c r="AE163" s="377"/>
      <c r="AF163" s="377"/>
      <c r="AG163" s="377"/>
      <c r="AH163" s="2087"/>
      <c r="AI163" s="2087"/>
      <c r="AJ163" s="2087"/>
      <c r="AK163" s="2087"/>
      <c r="AL163" s="2087"/>
      <c r="AM163" s="2087"/>
      <c r="AN163" s="2087"/>
      <c r="AO163" s="2087"/>
      <c r="AP163" s="2087"/>
      <c r="AQ163" s="2087"/>
      <c r="AR163" s="2087"/>
      <c r="AS163" s="2087"/>
      <c r="AT163" s="2087"/>
      <c r="AU163" s="2087"/>
      <c r="AV163" s="2087"/>
      <c r="AW163" s="2087"/>
      <c r="AX163" s="2087"/>
      <c r="AY163" s="2087"/>
      <c r="AZ163" s="239"/>
      <c r="BA163" s="860"/>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446"/>
      <c r="CE163" s="446"/>
      <c r="CF163" s="446"/>
      <c r="CG163" s="446"/>
      <c r="CH163" s="1886"/>
      <c r="CI163" s="1886"/>
      <c r="CJ163" s="1886"/>
      <c r="CK163" s="1886"/>
      <c r="CL163" s="1886"/>
      <c r="CM163" s="1886"/>
      <c r="CN163" s="1886"/>
      <c r="CO163" s="1886"/>
      <c r="CP163" s="1886"/>
      <c r="CQ163" s="1886"/>
      <c r="CR163" s="1886"/>
      <c r="CS163" s="1886"/>
      <c r="CT163" s="1886"/>
      <c r="CU163" s="1886"/>
      <c r="CV163" s="1886"/>
      <c r="CW163" s="1886"/>
      <c r="CX163" s="1886"/>
      <c r="CY163" s="1886"/>
      <c r="CZ163" s="1886"/>
    </row>
    <row r="164" spans="1:104" s="130" customFormat="1" ht="15" customHeight="1" x14ac:dyDescent="0.2">
      <c r="A164" s="859"/>
      <c r="B164" s="300"/>
      <c r="C164" s="371"/>
      <c r="D164" s="372"/>
      <c r="E164" s="372"/>
      <c r="F164" s="372"/>
      <c r="G164" s="373"/>
      <c r="H164" s="374"/>
      <c r="I164" s="372"/>
      <c r="J164" s="372"/>
      <c r="K164" s="372"/>
      <c r="L164" s="375"/>
      <c r="M164" s="376"/>
      <c r="N164" s="372"/>
      <c r="O164" s="372"/>
      <c r="P164" s="372"/>
      <c r="Q164" s="375"/>
      <c r="R164" s="376"/>
      <c r="S164" s="372"/>
      <c r="T164" s="372"/>
      <c r="U164" s="372"/>
      <c r="V164" s="372"/>
      <c r="W164" s="372"/>
      <c r="X164" s="372"/>
      <c r="Y164" s="377"/>
      <c r="Z164" s="377"/>
      <c r="AA164" s="377"/>
      <c r="AB164" s="377"/>
      <c r="AC164" s="377"/>
      <c r="AD164" s="377"/>
      <c r="AE164" s="377"/>
      <c r="AF164" s="377"/>
      <c r="AG164" s="377"/>
      <c r="AH164" s="2087"/>
      <c r="AI164" s="2087"/>
      <c r="AJ164" s="2087"/>
      <c r="AK164" s="2087"/>
      <c r="AL164" s="2087"/>
      <c r="AM164" s="2087"/>
      <c r="AN164" s="2087"/>
      <c r="AO164" s="2087"/>
      <c r="AP164" s="2087"/>
      <c r="AQ164" s="2087"/>
      <c r="AR164" s="2087"/>
      <c r="AS164" s="2087"/>
      <c r="AT164" s="2087"/>
      <c r="AU164" s="2087"/>
      <c r="AV164" s="2087"/>
      <c r="AW164" s="2087"/>
      <c r="AX164" s="2087"/>
      <c r="AY164" s="2087"/>
      <c r="AZ164" s="239"/>
      <c r="BA164" s="860"/>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446"/>
      <c r="CE164" s="446"/>
      <c r="CF164" s="446"/>
      <c r="CG164" s="446"/>
      <c r="CH164" s="1886"/>
      <c r="CI164" s="1886"/>
      <c r="CJ164" s="1886"/>
      <c r="CK164" s="1886"/>
      <c r="CL164" s="1886"/>
      <c r="CM164" s="1886"/>
      <c r="CN164" s="1886"/>
      <c r="CO164" s="1886"/>
      <c r="CP164" s="1886"/>
      <c r="CQ164" s="1886"/>
      <c r="CR164" s="1886"/>
      <c r="CS164" s="1886"/>
      <c r="CT164" s="1886"/>
      <c r="CU164" s="1886"/>
      <c r="CV164" s="1886"/>
      <c r="CW164" s="1886"/>
      <c r="CX164" s="1886"/>
      <c r="CY164" s="1886"/>
      <c r="CZ164" s="1886"/>
    </row>
    <row r="165" spans="1:104" s="130" customFormat="1" ht="15" customHeight="1" x14ac:dyDescent="0.2">
      <c r="A165" s="859"/>
      <c r="B165" s="300"/>
      <c r="C165" s="371"/>
      <c r="D165" s="372"/>
      <c r="E165" s="372"/>
      <c r="F165" s="372"/>
      <c r="G165" s="373"/>
      <c r="H165" s="374"/>
      <c r="I165" s="372"/>
      <c r="J165" s="372"/>
      <c r="K165" s="372"/>
      <c r="L165" s="375"/>
      <c r="M165" s="376"/>
      <c r="N165" s="372"/>
      <c r="O165" s="372"/>
      <c r="P165" s="372"/>
      <c r="Q165" s="375"/>
      <c r="R165" s="376"/>
      <c r="S165" s="372"/>
      <c r="T165" s="372"/>
      <c r="U165" s="372"/>
      <c r="V165" s="372"/>
      <c r="W165" s="372"/>
      <c r="X165" s="372"/>
      <c r="Y165" s="377"/>
      <c r="Z165" s="377"/>
      <c r="AA165" s="377"/>
      <c r="AB165" s="377"/>
      <c r="AC165" s="377"/>
      <c r="AD165" s="377"/>
      <c r="AE165" s="377"/>
      <c r="AF165" s="377"/>
      <c r="AG165" s="377"/>
      <c r="AH165" s="2087"/>
      <c r="AI165" s="2087"/>
      <c r="AJ165" s="2087"/>
      <c r="AK165" s="2087"/>
      <c r="AL165" s="2087"/>
      <c r="AM165" s="2087"/>
      <c r="AN165" s="2087"/>
      <c r="AO165" s="2087"/>
      <c r="AP165" s="2087"/>
      <c r="AQ165" s="2087"/>
      <c r="AR165" s="2087"/>
      <c r="AS165" s="2087"/>
      <c r="AT165" s="2087"/>
      <c r="AU165" s="2087"/>
      <c r="AV165" s="2087"/>
      <c r="AW165" s="2087"/>
      <c r="AX165" s="2087"/>
      <c r="AY165" s="2087"/>
      <c r="AZ165" s="239"/>
      <c r="BA165" s="860"/>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446"/>
      <c r="CE165" s="446"/>
      <c r="CF165" s="446"/>
      <c r="CG165" s="446"/>
      <c r="CH165" s="1886"/>
      <c r="CI165" s="1886"/>
      <c r="CJ165" s="1886"/>
      <c r="CK165" s="1886"/>
      <c r="CL165" s="1886"/>
      <c r="CM165" s="1886"/>
      <c r="CN165" s="1886"/>
      <c r="CO165" s="1886"/>
      <c r="CP165" s="1886"/>
      <c r="CQ165" s="1886"/>
      <c r="CR165" s="1886"/>
      <c r="CS165" s="1886"/>
      <c r="CT165" s="1886"/>
      <c r="CU165" s="1886"/>
      <c r="CV165" s="1886"/>
      <c r="CW165" s="1886"/>
      <c r="CX165" s="1886"/>
      <c r="CY165" s="1886"/>
      <c r="CZ165" s="1886"/>
    </row>
    <row r="166" spans="1:104" s="130" customFormat="1" ht="15" customHeight="1" x14ac:dyDescent="0.2">
      <c r="A166" s="859"/>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377"/>
      <c r="AA166" s="377"/>
      <c r="AB166" s="377"/>
      <c r="AC166" s="377"/>
      <c r="AD166" s="377"/>
      <c r="AE166" s="377"/>
      <c r="AF166" s="377"/>
      <c r="AG166" s="377"/>
      <c r="AH166" s="2087"/>
      <c r="AI166" s="2087"/>
      <c r="AJ166" s="2087"/>
      <c r="AK166" s="2087"/>
      <c r="AL166" s="2087"/>
      <c r="AM166" s="2087"/>
      <c r="AN166" s="2087"/>
      <c r="AO166" s="2087"/>
      <c r="AP166" s="2087"/>
      <c r="AQ166" s="2087"/>
      <c r="AR166" s="2087"/>
      <c r="AS166" s="2087"/>
      <c r="AT166" s="2087"/>
      <c r="AU166" s="2087"/>
      <c r="AV166" s="2087"/>
      <c r="AW166" s="2087"/>
      <c r="AX166" s="2087"/>
      <c r="AY166" s="2087"/>
      <c r="AZ166" s="239"/>
      <c r="BA166" s="860"/>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446"/>
      <c r="CE166" s="446"/>
      <c r="CF166" s="446"/>
      <c r="CG166" s="446"/>
      <c r="CH166" s="1886"/>
      <c r="CI166" s="1886"/>
      <c r="CJ166" s="1886"/>
      <c r="CK166" s="1886"/>
      <c r="CL166" s="1886"/>
      <c r="CM166" s="1886"/>
      <c r="CN166" s="1886"/>
      <c r="CO166" s="1886"/>
      <c r="CP166" s="1886"/>
      <c r="CQ166" s="1886"/>
      <c r="CR166" s="1886"/>
      <c r="CS166" s="1886"/>
      <c r="CT166" s="1886"/>
      <c r="CU166" s="1886"/>
      <c r="CV166" s="1886"/>
      <c r="CW166" s="1886"/>
      <c r="CX166" s="1886"/>
      <c r="CY166" s="1886"/>
      <c r="CZ166" s="1886"/>
    </row>
    <row r="167" spans="1:104" s="130" customFormat="1" ht="15" customHeight="1" x14ac:dyDescent="0.2">
      <c r="A167" s="859"/>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377"/>
      <c r="AC167" s="377"/>
      <c r="AD167" s="377"/>
      <c r="AE167" s="377"/>
      <c r="AF167" s="377"/>
      <c r="AG167" s="377"/>
      <c r="AH167" s="2087"/>
      <c r="AI167" s="2087"/>
      <c r="AJ167" s="2087"/>
      <c r="AK167" s="2087"/>
      <c r="AL167" s="2087"/>
      <c r="AM167" s="2087"/>
      <c r="AN167" s="2087"/>
      <c r="AO167" s="2087"/>
      <c r="AP167" s="2087"/>
      <c r="AQ167" s="2087"/>
      <c r="AR167" s="2087"/>
      <c r="AS167" s="2087"/>
      <c r="AT167" s="2087"/>
      <c r="AU167" s="2087"/>
      <c r="AV167" s="2087"/>
      <c r="AW167" s="2087"/>
      <c r="AX167" s="2087"/>
      <c r="AY167" s="2087"/>
      <c r="AZ167" s="239"/>
      <c r="BA167" s="860"/>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446"/>
      <c r="CE167" s="446"/>
      <c r="CF167" s="446"/>
      <c r="CG167" s="446"/>
      <c r="CH167" s="1886"/>
      <c r="CI167" s="1886"/>
      <c r="CJ167" s="1886"/>
      <c r="CK167" s="1886"/>
      <c r="CL167" s="1886"/>
      <c r="CM167" s="1886"/>
      <c r="CN167" s="1886"/>
      <c r="CO167" s="1886"/>
      <c r="CP167" s="1886"/>
      <c r="CQ167" s="1886"/>
      <c r="CR167" s="1886"/>
      <c r="CS167" s="1886"/>
      <c r="CT167" s="1886"/>
      <c r="CU167" s="1886"/>
      <c r="CV167" s="1886"/>
      <c r="CW167" s="1886"/>
      <c r="CX167" s="1886"/>
      <c r="CY167" s="1886"/>
      <c r="CZ167" s="1886"/>
    </row>
    <row r="168" spans="1:104" s="130" customFormat="1" ht="15" customHeight="1" x14ac:dyDescent="0.2">
      <c r="A168" s="859"/>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377"/>
      <c r="AC168" s="377"/>
      <c r="AD168" s="377"/>
      <c r="AE168" s="377"/>
      <c r="AF168" s="377"/>
      <c r="AG168" s="377"/>
      <c r="AH168" s="2087"/>
      <c r="AI168" s="2087"/>
      <c r="AJ168" s="2087"/>
      <c r="AK168" s="2087"/>
      <c r="AL168" s="2087"/>
      <c r="AM168" s="2087"/>
      <c r="AN168" s="2087"/>
      <c r="AO168" s="2087"/>
      <c r="AP168" s="2087"/>
      <c r="AQ168" s="2087"/>
      <c r="AR168" s="2087"/>
      <c r="AS168" s="2087"/>
      <c r="AT168" s="2087"/>
      <c r="AU168" s="2087"/>
      <c r="AV168" s="2087"/>
      <c r="AW168" s="2087"/>
      <c r="AX168" s="2087"/>
      <c r="AY168" s="2087"/>
      <c r="AZ168" s="239"/>
      <c r="BA168" s="860"/>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446"/>
      <c r="CE168" s="446"/>
      <c r="CF168" s="446"/>
      <c r="CG168" s="446"/>
      <c r="CH168" s="1886"/>
      <c r="CI168" s="1886"/>
      <c r="CJ168" s="1886"/>
      <c r="CK168" s="1886"/>
      <c r="CL168" s="1886"/>
      <c r="CM168" s="1886"/>
      <c r="CN168" s="1886"/>
      <c r="CO168" s="1886"/>
      <c r="CP168" s="1886"/>
      <c r="CQ168" s="1886"/>
      <c r="CR168" s="1886"/>
      <c r="CS168" s="1886"/>
      <c r="CT168" s="1886"/>
      <c r="CU168" s="1886"/>
      <c r="CV168" s="1886"/>
      <c r="CW168" s="1886"/>
      <c r="CX168" s="1886"/>
      <c r="CY168" s="1886"/>
      <c r="CZ168" s="1886"/>
    </row>
    <row r="169" spans="1:104" s="130" customFormat="1" ht="15" customHeight="1" x14ac:dyDescent="0.2">
      <c r="A169" s="859"/>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377"/>
      <c r="AC169" s="377"/>
      <c r="AD169" s="377"/>
      <c r="AE169" s="377"/>
      <c r="AF169" s="377"/>
      <c r="AG169" s="377"/>
      <c r="AH169" s="2087"/>
      <c r="AI169" s="2087"/>
      <c r="AJ169" s="2087"/>
      <c r="AK169" s="2087"/>
      <c r="AL169" s="2087"/>
      <c r="AM169" s="2087"/>
      <c r="AN169" s="2087"/>
      <c r="AO169" s="2087"/>
      <c r="AP169" s="2087"/>
      <c r="AQ169" s="2087"/>
      <c r="AR169" s="2087"/>
      <c r="AS169" s="2087"/>
      <c r="AT169" s="2087"/>
      <c r="AU169" s="2087"/>
      <c r="AV169" s="2087"/>
      <c r="AW169" s="2087"/>
      <c r="AX169" s="2087"/>
      <c r="AY169" s="2087"/>
      <c r="AZ169" s="239"/>
      <c r="BA169" s="860"/>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446"/>
      <c r="CE169" s="446"/>
      <c r="CF169" s="446"/>
      <c r="CG169" s="446"/>
      <c r="CH169" s="1886"/>
      <c r="CI169" s="1886"/>
      <c r="CJ169" s="1886"/>
      <c r="CK169" s="1886"/>
      <c r="CL169" s="1886"/>
      <c r="CM169" s="1886"/>
      <c r="CN169" s="1886"/>
      <c r="CO169" s="1886"/>
      <c r="CP169" s="1886"/>
      <c r="CQ169" s="1886"/>
      <c r="CR169" s="1886"/>
      <c r="CS169" s="1886"/>
      <c r="CT169" s="1886"/>
      <c r="CU169" s="1886"/>
      <c r="CV169" s="1886"/>
      <c r="CW169" s="1886"/>
      <c r="CX169" s="1886"/>
      <c r="CY169" s="1886"/>
      <c r="CZ169" s="1886"/>
    </row>
    <row r="170" spans="1:104" s="130" customFormat="1" ht="15" customHeight="1" x14ac:dyDescent="0.2">
      <c r="A170" s="859"/>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377"/>
      <c r="AC170" s="377"/>
      <c r="AD170" s="377"/>
      <c r="AE170" s="377"/>
      <c r="AF170" s="377"/>
      <c r="AG170" s="377"/>
      <c r="AH170" s="2087"/>
      <c r="AI170" s="2087"/>
      <c r="AJ170" s="2087"/>
      <c r="AK170" s="2087"/>
      <c r="AL170" s="2087"/>
      <c r="AM170" s="2087"/>
      <c r="AN170" s="2087"/>
      <c r="AO170" s="2087"/>
      <c r="AP170" s="2087"/>
      <c r="AQ170" s="2087"/>
      <c r="AR170" s="2087"/>
      <c r="AS170" s="2087"/>
      <c r="AT170" s="2087"/>
      <c r="AU170" s="2087"/>
      <c r="AV170" s="2087"/>
      <c r="AW170" s="2087"/>
      <c r="AX170" s="2087"/>
      <c r="AY170" s="2087"/>
      <c r="AZ170" s="239"/>
      <c r="BA170" s="860"/>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446"/>
      <c r="CE170" s="446"/>
      <c r="CF170" s="446"/>
      <c r="CG170" s="446"/>
      <c r="CH170" s="1886"/>
      <c r="CI170" s="1886"/>
      <c r="CJ170" s="1886"/>
      <c r="CK170" s="1886"/>
      <c r="CL170" s="1886"/>
      <c r="CM170" s="1886"/>
      <c r="CN170" s="1886"/>
      <c r="CO170" s="1886"/>
      <c r="CP170" s="1886"/>
      <c r="CQ170" s="1886"/>
      <c r="CR170" s="1886"/>
      <c r="CS170" s="1886"/>
      <c r="CT170" s="1886"/>
      <c r="CU170" s="1886"/>
      <c r="CV170" s="1886"/>
      <c r="CW170" s="1886"/>
      <c r="CX170" s="1886"/>
      <c r="CY170" s="1886"/>
      <c r="CZ170" s="1886"/>
    </row>
    <row r="171" spans="1:104" s="130" customFormat="1" ht="15" customHeight="1" x14ac:dyDescent="0.2">
      <c r="A171" s="859"/>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377"/>
      <c r="AC171" s="377"/>
      <c r="AD171" s="377"/>
      <c r="AE171" s="377"/>
      <c r="AF171" s="377"/>
      <c r="AG171" s="377"/>
      <c r="AH171" s="2087"/>
      <c r="AI171" s="2087"/>
      <c r="AJ171" s="2087"/>
      <c r="AK171" s="2087"/>
      <c r="AL171" s="2087"/>
      <c r="AM171" s="2087"/>
      <c r="AN171" s="2087"/>
      <c r="AO171" s="2087"/>
      <c r="AP171" s="2087"/>
      <c r="AQ171" s="2087"/>
      <c r="AR171" s="2087"/>
      <c r="AS171" s="2087"/>
      <c r="AT171" s="2087"/>
      <c r="AU171" s="2087"/>
      <c r="AV171" s="2087"/>
      <c r="AW171" s="2087"/>
      <c r="AX171" s="2087"/>
      <c r="AY171" s="2087"/>
      <c r="AZ171" s="239"/>
      <c r="BA171" s="860"/>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446"/>
      <c r="CE171" s="446"/>
      <c r="CF171" s="446"/>
      <c r="CG171" s="446"/>
      <c r="CH171" s="1886"/>
      <c r="CI171" s="1886"/>
      <c r="CJ171" s="1886"/>
      <c r="CK171" s="1886"/>
      <c r="CL171" s="1886"/>
      <c r="CM171" s="1886"/>
      <c r="CN171" s="1886"/>
      <c r="CO171" s="1886"/>
      <c r="CP171" s="1886"/>
      <c r="CQ171" s="1886"/>
      <c r="CR171" s="1886"/>
      <c r="CS171" s="1886"/>
      <c r="CT171" s="1886"/>
      <c r="CU171" s="1886"/>
      <c r="CV171" s="1886"/>
      <c r="CW171" s="1886"/>
      <c r="CX171" s="1886"/>
      <c r="CY171" s="1886"/>
      <c r="CZ171" s="1886"/>
    </row>
    <row r="172" spans="1:104" s="130" customFormat="1" ht="15" customHeight="1" x14ac:dyDescent="0.2">
      <c r="A172" s="859"/>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377"/>
      <c r="AC172" s="377"/>
      <c r="AD172" s="377"/>
      <c r="AE172" s="377"/>
      <c r="AF172" s="377"/>
      <c r="AG172" s="377"/>
      <c r="AH172" s="2087"/>
      <c r="AI172" s="2087"/>
      <c r="AJ172" s="2087"/>
      <c r="AK172" s="2087"/>
      <c r="AL172" s="2087"/>
      <c r="AM172" s="2087"/>
      <c r="AN172" s="2087"/>
      <c r="AO172" s="2087"/>
      <c r="AP172" s="2087"/>
      <c r="AQ172" s="2087"/>
      <c r="AR172" s="2087"/>
      <c r="AS172" s="2087"/>
      <c r="AT172" s="2087"/>
      <c r="AU172" s="2087"/>
      <c r="AV172" s="2087"/>
      <c r="AW172" s="2087"/>
      <c r="AX172" s="2087"/>
      <c r="AY172" s="2087"/>
      <c r="AZ172" s="239"/>
      <c r="BA172" s="860"/>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446"/>
      <c r="CE172" s="446"/>
      <c r="CF172" s="446"/>
      <c r="CG172" s="446"/>
      <c r="CH172" s="1886"/>
      <c r="CI172" s="1886"/>
      <c r="CJ172" s="1886"/>
      <c r="CK172" s="1886"/>
      <c r="CL172" s="1886"/>
      <c r="CM172" s="1886"/>
      <c r="CN172" s="1886"/>
      <c r="CO172" s="1886"/>
      <c r="CP172" s="1886"/>
      <c r="CQ172" s="1886"/>
      <c r="CR172" s="1886"/>
      <c r="CS172" s="1886"/>
      <c r="CT172" s="1886"/>
      <c r="CU172" s="1886"/>
      <c r="CV172" s="1886"/>
      <c r="CW172" s="1886"/>
      <c r="CX172" s="1886"/>
      <c r="CY172" s="1886"/>
      <c r="CZ172" s="1886"/>
    </row>
    <row r="173" spans="1:104" s="130" customFormat="1" ht="15" customHeight="1" x14ac:dyDescent="0.2">
      <c r="A173" s="859"/>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377"/>
      <c r="AC173" s="377"/>
      <c r="AD173" s="377"/>
      <c r="AE173" s="377"/>
      <c r="AF173" s="377"/>
      <c r="AG173" s="377"/>
      <c r="AH173" s="2087"/>
      <c r="AI173" s="2087"/>
      <c r="AJ173" s="2087"/>
      <c r="AK173" s="2087"/>
      <c r="AL173" s="2087"/>
      <c r="AM173" s="2087"/>
      <c r="AN173" s="2087"/>
      <c r="AO173" s="2087"/>
      <c r="AP173" s="2087"/>
      <c r="AQ173" s="2087"/>
      <c r="AR173" s="2087"/>
      <c r="AS173" s="2087"/>
      <c r="AT173" s="2087"/>
      <c r="AU173" s="2087"/>
      <c r="AV173" s="2087"/>
      <c r="AW173" s="2087"/>
      <c r="AX173" s="2087"/>
      <c r="AY173" s="2087"/>
      <c r="AZ173" s="239"/>
      <c r="BA173" s="860"/>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446"/>
      <c r="CE173" s="446"/>
      <c r="CF173" s="446"/>
      <c r="CG173" s="446"/>
      <c r="CH173" s="1886"/>
      <c r="CI173" s="1886"/>
      <c r="CJ173" s="1886"/>
      <c r="CK173" s="1886"/>
      <c r="CL173" s="1886"/>
      <c r="CM173" s="1886"/>
      <c r="CN173" s="1886"/>
      <c r="CO173" s="1886"/>
      <c r="CP173" s="1886"/>
      <c r="CQ173" s="1886"/>
      <c r="CR173" s="1886"/>
      <c r="CS173" s="1886"/>
      <c r="CT173" s="1886"/>
      <c r="CU173" s="1886"/>
      <c r="CV173" s="1886"/>
      <c r="CW173" s="1886"/>
      <c r="CX173" s="1886"/>
      <c r="CY173" s="1886"/>
      <c r="CZ173" s="1886"/>
    </row>
    <row r="174" spans="1:104" s="130" customFormat="1" ht="15" customHeight="1" x14ac:dyDescent="0.2">
      <c r="A174" s="859"/>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377"/>
      <c r="AC174" s="377"/>
      <c r="AD174" s="377"/>
      <c r="AE174" s="377"/>
      <c r="AF174" s="377"/>
      <c r="AG174" s="377"/>
      <c r="AH174" s="2087"/>
      <c r="AI174" s="2087"/>
      <c r="AJ174" s="2087"/>
      <c r="AK174" s="2087"/>
      <c r="AL174" s="2087"/>
      <c r="AM174" s="2087"/>
      <c r="AN174" s="2087"/>
      <c r="AO174" s="2087"/>
      <c r="AP174" s="2087"/>
      <c r="AQ174" s="2087"/>
      <c r="AR174" s="2087"/>
      <c r="AS174" s="2087"/>
      <c r="AT174" s="2087"/>
      <c r="AU174" s="2087"/>
      <c r="AV174" s="2087"/>
      <c r="AW174" s="2087"/>
      <c r="AX174" s="2087"/>
      <c r="AY174" s="2087"/>
      <c r="AZ174" s="239"/>
      <c r="BA174" s="860"/>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446"/>
      <c r="CE174" s="446"/>
      <c r="CF174" s="446"/>
      <c r="CG174" s="446"/>
      <c r="CH174" s="1886"/>
      <c r="CI174" s="1886"/>
      <c r="CJ174" s="1886"/>
      <c r="CK174" s="1886"/>
      <c r="CL174" s="1886"/>
      <c r="CM174" s="1886"/>
      <c r="CN174" s="1886"/>
      <c r="CO174" s="1886"/>
      <c r="CP174" s="1886"/>
      <c r="CQ174" s="1886"/>
      <c r="CR174" s="1886"/>
      <c r="CS174" s="1886"/>
      <c r="CT174" s="1886"/>
      <c r="CU174" s="1886"/>
      <c r="CV174" s="1886"/>
      <c r="CW174" s="1886"/>
      <c r="CX174" s="1886"/>
      <c r="CY174" s="1886"/>
      <c r="CZ174" s="1886"/>
    </row>
    <row r="175" spans="1:104" s="130" customFormat="1" ht="15" customHeight="1" x14ac:dyDescent="0.2">
      <c r="A175" s="859"/>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377"/>
      <c r="AC175" s="377"/>
      <c r="AD175" s="377"/>
      <c r="AE175" s="377"/>
      <c r="AF175" s="377"/>
      <c r="AG175" s="377"/>
      <c r="AH175" s="2087"/>
      <c r="AI175" s="2087"/>
      <c r="AJ175" s="2087"/>
      <c r="AK175" s="2087"/>
      <c r="AL175" s="2087"/>
      <c r="AM175" s="2087"/>
      <c r="AN175" s="2087"/>
      <c r="AO175" s="2087"/>
      <c r="AP175" s="2087"/>
      <c r="AQ175" s="2087"/>
      <c r="AR175" s="2087"/>
      <c r="AS175" s="2087"/>
      <c r="AT175" s="2087"/>
      <c r="AU175" s="2087"/>
      <c r="AV175" s="2087"/>
      <c r="AW175" s="2087"/>
      <c r="AX175" s="2087"/>
      <c r="AY175" s="2087"/>
      <c r="AZ175" s="239"/>
      <c r="BA175" s="860"/>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446"/>
      <c r="CE175" s="446"/>
      <c r="CF175" s="446"/>
      <c r="CG175" s="446"/>
      <c r="CH175" s="1886"/>
      <c r="CI175" s="1886"/>
      <c r="CJ175" s="1886"/>
      <c r="CK175" s="1886"/>
      <c r="CL175" s="1886"/>
      <c r="CM175" s="1886"/>
      <c r="CN175" s="1886"/>
      <c r="CO175" s="1886"/>
      <c r="CP175" s="1886"/>
      <c r="CQ175" s="1886"/>
      <c r="CR175" s="1886"/>
      <c r="CS175" s="1886"/>
      <c r="CT175" s="1886"/>
      <c r="CU175" s="1886"/>
      <c r="CV175" s="1886"/>
      <c r="CW175" s="1886"/>
      <c r="CX175" s="1886"/>
      <c r="CY175" s="1886"/>
      <c r="CZ175" s="1886"/>
    </row>
    <row r="176" spans="1:104" s="130" customFormat="1" ht="15" customHeight="1" x14ac:dyDescent="0.2">
      <c r="A176" s="859"/>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377"/>
      <c r="AC176" s="377"/>
      <c r="AD176" s="377"/>
      <c r="AE176" s="377"/>
      <c r="AF176" s="377"/>
      <c r="AG176" s="377"/>
      <c r="AH176" s="2087"/>
      <c r="AI176" s="2087"/>
      <c r="AJ176" s="2087"/>
      <c r="AK176" s="2087"/>
      <c r="AL176" s="2087"/>
      <c r="AM176" s="2087"/>
      <c r="AN176" s="2087"/>
      <c r="AO176" s="2087"/>
      <c r="AP176" s="2087"/>
      <c r="AQ176" s="2087"/>
      <c r="AR176" s="2087"/>
      <c r="AS176" s="2087"/>
      <c r="AT176" s="2087"/>
      <c r="AU176" s="2087"/>
      <c r="AV176" s="2087"/>
      <c r="AW176" s="2087"/>
      <c r="AX176" s="2087"/>
      <c r="AY176" s="2087"/>
      <c r="AZ176" s="239"/>
      <c r="BA176" s="860"/>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446"/>
      <c r="CE176" s="446"/>
      <c r="CF176" s="446"/>
      <c r="CG176" s="446"/>
      <c r="CH176" s="1886"/>
      <c r="CI176" s="1886"/>
      <c r="CJ176" s="1886"/>
      <c r="CK176" s="1886"/>
      <c r="CL176" s="1886"/>
      <c r="CM176" s="1886"/>
      <c r="CN176" s="1886"/>
      <c r="CO176" s="1886"/>
      <c r="CP176" s="1886"/>
      <c r="CQ176" s="1886"/>
      <c r="CR176" s="1886"/>
      <c r="CS176" s="1886"/>
      <c r="CT176" s="1886"/>
      <c r="CU176" s="1886"/>
      <c r="CV176" s="1886"/>
      <c r="CW176" s="1886"/>
      <c r="CX176" s="1886"/>
      <c r="CY176" s="1886"/>
      <c r="CZ176" s="1886"/>
    </row>
    <row r="177" spans="1:104" s="130" customFormat="1" ht="15" customHeight="1" x14ac:dyDescent="0.2">
      <c r="A177" s="859"/>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377"/>
      <c r="AC177" s="377"/>
      <c r="AD177" s="377"/>
      <c r="AE177" s="377"/>
      <c r="AF177" s="377"/>
      <c r="AG177" s="377"/>
      <c r="AH177" s="2087"/>
      <c r="AI177" s="2087"/>
      <c r="AJ177" s="2087"/>
      <c r="AK177" s="2087"/>
      <c r="AL177" s="2087"/>
      <c r="AM177" s="2087"/>
      <c r="AN177" s="2087"/>
      <c r="AO177" s="2087"/>
      <c r="AP177" s="2087"/>
      <c r="AQ177" s="2087"/>
      <c r="AR177" s="2087"/>
      <c r="AS177" s="2087"/>
      <c r="AT177" s="2087"/>
      <c r="AU177" s="2087"/>
      <c r="AV177" s="2087"/>
      <c r="AW177" s="2087"/>
      <c r="AX177" s="2087"/>
      <c r="AY177" s="2087"/>
      <c r="AZ177" s="239"/>
      <c r="BA177" s="860"/>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446"/>
      <c r="CE177" s="446"/>
      <c r="CF177" s="446"/>
      <c r="CG177" s="446"/>
      <c r="CH177" s="1886"/>
      <c r="CI177" s="1886"/>
      <c r="CJ177" s="1886"/>
      <c r="CK177" s="1886"/>
      <c r="CL177" s="1886"/>
      <c r="CM177" s="1886"/>
      <c r="CN177" s="1886"/>
      <c r="CO177" s="1886"/>
      <c r="CP177" s="1886"/>
      <c r="CQ177" s="1886"/>
      <c r="CR177" s="1886"/>
      <c r="CS177" s="1886"/>
      <c r="CT177" s="1886"/>
      <c r="CU177" s="1886"/>
      <c r="CV177" s="1886"/>
      <c r="CW177" s="1886"/>
      <c r="CX177" s="1886"/>
      <c r="CY177" s="1886"/>
      <c r="CZ177" s="1886"/>
    </row>
    <row r="178" spans="1:104" s="130" customFormat="1" ht="15" customHeight="1" x14ac:dyDescent="0.2">
      <c r="A178" s="859"/>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377"/>
      <c r="AC178" s="377"/>
      <c r="AD178" s="377"/>
      <c r="AE178" s="377"/>
      <c r="AF178" s="377"/>
      <c r="AG178" s="377"/>
      <c r="AH178" s="2087"/>
      <c r="AI178" s="2087"/>
      <c r="AJ178" s="2087"/>
      <c r="AK178" s="2087"/>
      <c r="AL178" s="2087"/>
      <c r="AM178" s="2087"/>
      <c r="AN178" s="2087"/>
      <c r="AO178" s="2087"/>
      <c r="AP178" s="2087"/>
      <c r="AQ178" s="2087"/>
      <c r="AR178" s="2087"/>
      <c r="AS178" s="2087"/>
      <c r="AT178" s="2087"/>
      <c r="AU178" s="2087"/>
      <c r="AV178" s="2087"/>
      <c r="AW178" s="2087"/>
      <c r="AX178" s="2087"/>
      <c r="AY178" s="2087"/>
      <c r="AZ178" s="239"/>
      <c r="BA178" s="860"/>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446"/>
      <c r="CE178" s="446"/>
      <c r="CF178" s="446"/>
      <c r="CG178" s="446"/>
      <c r="CH178" s="1886"/>
      <c r="CI178" s="1886"/>
      <c r="CJ178" s="1886"/>
      <c r="CK178" s="1886"/>
      <c r="CL178" s="1886"/>
      <c r="CM178" s="1886"/>
      <c r="CN178" s="1886"/>
      <c r="CO178" s="1886"/>
      <c r="CP178" s="1886"/>
      <c r="CQ178" s="1886"/>
      <c r="CR178" s="1886"/>
      <c r="CS178" s="1886"/>
      <c r="CT178" s="1886"/>
      <c r="CU178" s="1886"/>
      <c r="CV178" s="1886"/>
      <c r="CW178" s="1886"/>
      <c r="CX178" s="1886"/>
      <c r="CY178" s="1886"/>
      <c r="CZ178" s="1886"/>
    </row>
    <row r="179" spans="1:104" s="130" customFormat="1" ht="15" customHeight="1" x14ac:dyDescent="0.2">
      <c r="A179" s="859"/>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377"/>
      <c r="AC179" s="377"/>
      <c r="AD179" s="377"/>
      <c r="AE179" s="377"/>
      <c r="AF179" s="377"/>
      <c r="AG179" s="377"/>
      <c r="AH179" s="2087"/>
      <c r="AI179" s="2087"/>
      <c r="AJ179" s="2087"/>
      <c r="AK179" s="2087"/>
      <c r="AL179" s="2087"/>
      <c r="AM179" s="2087"/>
      <c r="AN179" s="2087"/>
      <c r="AO179" s="2087"/>
      <c r="AP179" s="2087"/>
      <c r="AQ179" s="2087"/>
      <c r="AR179" s="2087"/>
      <c r="AS179" s="2087"/>
      <c r="AT179" s="2087"/>
      <c r="AU179" s="2087"/>
      <c r="AV179" s="2087"/>
      <c r="AW179" s="2087"/>
      <c r="AX179" s="2087"/>
      <c r="AY179" s="2087"/>
      <c r="AZ179" s="239"/>
      <c r="BA179" s="860"/>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446"/>
      <c r="CE179" s="446"/>
      <c r="CF179" s="446"/>
      <c r="CG179" s="446"/>
      <c r="CH179" s="1886"/>
      <c r="CI179" s="1886"/>
      <c r="CJ179" s="1886"/>
      <c r="CK179" s="1886"/>
      <c r="CL179" s="1886"/>
      <c r="CM179" s="1886"/>
      <c r="CN179" s="1886"/>
      <c r="CO179" s="1886"/>
      <c r="CP179" s="1886"/>
      <c r="CQ179" s="1886"/>
      <c r="CR179" s="1886"/>
      <c r="CS179" s="1886"/>
      <c r="CT179" s="1886"/>
      <c r="CU179" s="1886"/>
      <c r="CV179" s="1886"/>
      <c r="CW179" s="1886"/>
      <c r="CX179" s="1886"/>
      <c r="CY179" s="1886"/>
      <c r="CZ179" s="1886"/>
    </row>
    <row r="180" spans="1:104" s="130" customFormat="1" ht="15" customHeight="1" x14ac:dyDescent="0.2">
      <c r="A180" s="859"/>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377"/>
      <c r="AC180" s="377"/>
      <c r="AD180" s="377"/>
      <c r="AE180" s="377"/>
      <c r="AF180" s="377"/>
      <c r="AG180" s="377"/>
      <c r="AH180" s="2087"/>
      <c r="AI180" s="2087"/>
      <c r="AJ180" s="2087"/>
      <c r="AK180" s="2087"/>
      <c r="AL180" s="2087"/>
      <c r="AM180" s="2087"/>
      <c r="AN180" s="2087"/>
      <c r="AO180" s="2087"/>
      <c r="AP180" s="2087"/>
      <c r="AQ180" s="2087"/>
      <c r="AR180" s="2087"/>
      <c r="AS180" s="2087"/>
      <c r="AT180" s="2087"/>
      <c r="AU180" s="2087"/>
      <c r="AV180" s="2087"/>
      <c r="AW180" s="2087"/>
      <c r="AX180" s="2087"/>
      <c r="AY180" s="2087"/>
      <c r="AZ180" s="239"/>
      <c r="BA180" s="860"/>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446"/>
      <c r="CE180" s="446"/>
      <c r="CF180" s="446"/>
      <c r="CG180" s="446"/>
      <c r="CH180" s="1886"/>
      <c r="CI180" s="1886"/>
      <c r="CJ180" s="1886"/>
      <c r="CK180" s="1886"/>
      <c r="CL180" s="1886"/>
      <c r="CM180" s="1886"/>
      <c r="CN180" s="1886"/>
      <c r="CO180" s="1886"/>
      <c r="CP180" s="1886"/>
      <c r="CQ180" s="1886"/>
      <c r="CR180" s="1886"/>
      <c r="CS180" s="1886"/>
      <c r="CT180" s="1886"/>
      <c r="CU180" s="1886"/>
      <c r="CV180" s="1886"/>
      <c r="CW180" s="1886"/>
      <c r="CX180" s="1886"/>
      <c r="CY180" s="1886"/>
      <c r="CZ180" s="1886"/>
    </row>
    <row r="181" spans="1:104" s="130" customFormat="1" ht="15" customHeight="1" x14ac:dyDescent="0.2">
      <c r="A181" s="859"/>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377"/>
      <c r="AC181" s="377"/>
      <c r="AD181" s="377"/>
      <c r="AE181" s="377"/>
      <c r="AF181" s="377"/>
      <c r="AG181" s="377"/>
      <c r="AH181" s="2087"/>
      <c r="AI181" s="2087"/>
      <c r="AJ181" s="2087"/>
      <c r="AK181" s="2087"/>
      <c r="AL181" s="2087"/>
      <c r="AM181" s="2087"/>
      <c r="AN181" s="2087"/>
      <c r="AO181" s="2087"/>
      <c r="AP181" s="2087"/>
      <c r="AQ181" s="2087"/>
      <c r="AR181" s="2087"/>
      <c r="AS181" s="2087"/>
      <c r="AT181" s="2087"/>
      <c r="AU181" s="2087"/>
      <c r="AV181" s="2087"/>
      <c r="AW181" s="2087"/>
      <c r="AX181" s="2087"/>
      <c r="AY181" s="2087"/>
      <c r="AZ181" s="239"/>
      <c r="BA181" s="860"/>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446"/>
      <c r="CE181" s="446"/>
      <c r="CF181" s="446"/>
      <c r="CG181" s="446"/>
      <c r="CH181" s="1886"/>
      <c r="CI181" s="1886"/>
      <c r="CJ181" s="1886"/>
      <c r="CK181" s="1886"/>
      <c r="CL181" s="1886"/>
      <c r="CM181" s="1886"/>
      <c r="CN181" s="1886"/>
      <c r="CO181" s="1886"/>
      <c r="CP181" s="1886"/>
      <c r="CQ181" s="1886"/>
      <c r="CR181" s="1886"/>
      <c r="CS181" s="1886"/>
      <c r="CT181" s="1886"/>
      <c r="CU181" s="1886"/>
      <c r="CV181" s="1886"/>
      <c r="CW181" s="1886"/>
      <c r="CX181" s="1886"/>
      <c r="CY181" s="1886"/>
      <c r="CZ181" s="1886"/>
    </row>
    <row r="182" spans="1:104" s="130" customFormat="1" ht="15" customHeight="1" x14ac:dyDescent="0.2">
      <c r="A182" s="859"/>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377"/>
      <c r="AC182" s="377"/>
      <c r="AD182" s="377"/>
      <c r="AE182" s="377"/>
      <c r="AF182" s="377"/>
      <c r="AG182" s="377"/>
      <c r="AH182" s="2087"/>
      <c r="AI182" s="2087"/>
      <c r="AJ182" s="2087"/>
      <c r="AK182" s="2087"/>
      <c r="AL182" s="2087"/>
      <c r="AM182" s="2087"/>
      <c r="AN182" s="2087"/>
      <c r="AO182" s="2087"/>
      <c r="AP182" s="2087"/>
      <c r="AQ182" s="2087"/>
      <c r="AR182" s="2087"/>
      <c r="AS182" s="2087"/>
      <c r="AT182" s="2087"/>
      <c r="AU182" s="2087"/>
      <c r="AV182" s="2087"/>
      <c r="AW182" s="2087"/>
      <c r="AX182" s="2087"/>
      <c r="AY182" s="2087"/>
      <c r="AZ182" s="239"/>
      <c r="BA182" s="860"/>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446"/>
      <c r="CE182" s="446"/>
      <c r="CF182" s="446"/>
      <c r="CG182" s="446"/>
      <c r="CH182" s="1886"/>
      <c r="CI182" s="1886"/>
      <c r="CJ182" s="1886"/>
      <c r="CK182" s="1886"/>
      <c r="CL182" s="1886"/>
      <c r="CM182" s="1886"/>
      <c r="CN182" s="1886"/>
      <c r="CO182" s="1886"/>
      <c r="CP182" s="1886"/>
      <c r="CQ182" s="1886"/>
      <c r="CR182" s="1886"/>
      <c r="CS182" s="1886"/>
      <c r="CT182" s="1886"/>
      <c r="CU182" s="1886"/>
      <c r="CV182" s="1886"/>
      <c r="CW182" s="1886"/>
      <c r="CX182" s="1886"/>
      <c r="CY182" s="1886"/>
      <c r="CZ182" s="1886"/>
    </row>
    <row r="183" spans="1:104" s="130" customFormat="1" ht="15" customHeight="1" x14ac:dyDescent="0.2">
      <c r="A183" s="859"/>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377"/>
      <c r="AC183" s="377"/>
      <c r="AD183" s="377"/>
      <c r="AE183" s="377"/>
      <c r="AF183" s="377"/>
      <c r="AG183" s="377"/>
      <c r="AH183" s="2087"/>
      <c r="AI183" s="2087"/>
      <c r="AJ183" s="2087"/>
      <c r="AK183" s="2087"/>
      <c r="AL183" s="2087"/>
      <c r="AM183" s="2087"/>
      <c r="AN183" s="2087"/>
      <c r="AO183" s="2087"/>
      <c r="AP183" s="2087"/>
      <c r="AQ183" s="2087"/>
      <c r="AR183" s="2087"/>
      <c r="AS183" s="2087"/>
      <c r="AT183" s="2087"/>
      <c r="AU183" s="2087"/>
      <c r="AV183" s="2087"/>
      <c r="AW183" s="2087"/>
      <c r="AX183" s="2087"/>
      <c r="AY183" s="2087"/>
      <c r="AZ183" s="239"/>
      <c r="BA183" s="860"/>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446"/>
      <c r="CE183" s="446"/>
      <c r="CF183" s="446"/>
      <c r="CG183" s="446"/>
      <c r="CH183" s="1886"/>
      <c r="CI183" s="1886"/>
      <c r="CJ183" s="1886"/>
      <c r="CK183" s="1886"/>
      <c r="CL183" s="1886"/>
      <c r="CM183" s="1886"/>
      <c r="CN183" s="1886"/>
      <c r="CO183" s="1886"/>
      <c r="CP183" s="1886"/>
      <c r="CQ183" s="1886"/>
      <c r="CR183" s="1886"/>
      <c r="CS183" s="1886"/>
      <c r="CT183" s="1886"/>
      <c r="CU183" s="1886"/>
      <c r="CV183" s="1886"/>
      <c r="CW183" s="1886"/>
      <c r="CX183" s="1886"/>
      <c r="CY183" s="1886"/>
      <c r="CZ183" s="1886"/>
    </row>
    <row r="184" spans="1:104" s="130" customFormat="1" ht="15" customHeight="1" x14ac:dyDescent="0.2">
      <c r="A184" s="859"/>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377"/>
      <c r="AC184" s="377"/>
      <c r="AD184" s="377"/>
      <c r="AE184" s="377"/>
      <c r="AF184" s="377"/>
      <c r="AG184" s="377"/>
      <c r="AH184" s="2087"/>
      <c r="AI184" s="2087"/>
      <c r="AJ184" s="2087"/>
      <c r="AK184" s="2087"/>
      <c r="AL184" s="2087"/>
      <c r="AM184" s="2087"/>
      <c r="AN184" s="2087"/>
      <c r="AO184" s="2087"/>
      <c r="AP184" s="2087"/>
      <c r="AQ184" s="2087"/>
      <c r="AR184" s="2087"/>
      <c r="AS184" s="2087"/>
      <c r="AT184" s="2087"/>
      <c r="AU184" s="2087"/>
      <c r="AV184" s="2087"/>
      <c r="AW184" s="2087"/>
      <c r="AX184" s="2087"/>
      <c r="AY184" s="2087"/>
      <c r="AZ184" s="239"/>
      <c r="BA184" s="860"/>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446"/>
      <c r="CE184" s="446"/>
      <c r="CF184" s="446"/>
      <c r="CG184" s="446"/>
      <c r="CH184" s="1886"/>
      <c r="CI184" s="1886"/>
      <c r="CJ184" s="1886"/>
      <c r="CK184" s="1886"/>
      <c r="CL184" s="1886"/>
      <c r="CM184" s="1886"/>
      <c r="CN184" s="1886"/>
      <c r="CO184" s="1886"/>
      <c r="CP184" s="1886"/>
      <c r="CQ184" s="1886"/>
      <c r="CR184" s="1886"/>
      <c r="CS184" s="1886"/>
      <c r="CT184" s="1886"/>
      <c r="CU184" s="1886"/>
      <c r="CV184" s="1886"/>
      <c r="CW184" s="1886"/>
      <c r="CX184" s="1886"/>
      <c r="CY184" s="1886"/>
      <c r="CZ184" s="1886"/>
    </row>
    <row r="185" spans="1:104" s="130" customFormat="1" ht="15" customHeight="1" x14ac:dyDescent="0.2">
      <c r="A185" s="859"/>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377"/>
      <c r="AC185" s="377"/>
      <c r="AD185" s="377"/>
      <c r="AE185" s="377"/>
      <c r="AF185" s="377"/>
      <c r="AG185" s="377"/>
      <c r="AH185" s="2087"/>
      <c r="AI185" s="2087"/>
      <c r="AJ185" s="2087"/>
      <c r="AK185" s="2087"/>
      <c r="AL185" s="2087"/>
      <c r="AM185" s="2087"/>
      <c r="AN185" s="2087"/>
      <c r="AO185" s="2087"/>
      <c r="AP185" s="2087"/>
      <c r="AQ185" s="2087"/>
      <c r="AR185" s="2087"/>
      <c r="AS185" s="2087"/>
      <c r="AT185" s="2087"/>
      <c r="AU185" s="2087"/>
      <c r="AV185" s="2087"/>
      <c r="AW185" s="2087"/>
      <c r="AX185" s="2087"/>
      <c r="AY185" s="2087"/>
      <c r="AZ185" s="239"/>
      <c r="BA185" s="860"/>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446"/>
      <c r="CE185" s="446"/>
      <c r="CF185" s="446"/>
      <c r="CG185" s="446"/>
      <c r="CH185" s="1886"/>
      <c r="CI185" s="1886"/>
      <c r="CJ185" s="1886"/>
      <c r="CK185" s="1886"/>
      <c r="CL185" s="1886"/>
      <c r="CM185" s="1886"/>
      <c r="CN185" s="1886"/>
      <c r="CO185" s="1886"/>
      <c r="CP185" s="1886"/>
      <c r="CQ185" s="1886"/>
      <c r="CR185" s="1886"/>
      <c r="CS185" s="1886"/>
      <c r="CT185" s="1886"/>
      <c r="CU185" s="1886"/>
      <c r="CV185" s="1886"/>
      <c r="CW185" s="1886"/>
      <c r="CX185" s="1886"/>
      <c r="CY185" s="1886"/>
      <c r="CZ185" s="1886"/>
    </row>
    <row r="186" spans="1:104" s="130" customFormat="1" ht="15" customHeight="1" x14ac:dyDescent="0.2">
      <c r="A186" s="859"/>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377"/>
      <c r="AC186" s="377"/>
      <c r="AD186" s="377"/>
      <c r="AE186" s="377"/>
      <c r="AF186" s="377"/>
      <c r="AG186" s="377"/>
      <c r="AH186" s="2087"/>
      <c r="AI186" s="2087"/>
      <c r="AJ186" s="2087"/>
      <c r="AK186" s="2087"/>
      <c r="AL186" s="2087"/>
      <c r="AM186" s="2087"/>
      <c r="AN186" s="2087"/>
      <c r="AO186" s="2087"/>
      <c r="AP186" s="2087"/>
      <c r="AQ186" s="2087"/>
      <c r="AR186" s="2087"/>
      <c r="AS186" s="2087"/>
      <c r="AT186" s="2087"/>
      <c r="AU186" s="2087"/>
      <c r="AV186" s="2087"/>
      <c r="AW186" s="2087"/>
      <c r="AX186" s="2087"/>
      <c r="AY186" s="2087"/>
      <c r="AZ186" s="239"/>
      <c r="BA186" s="860"/>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446"/>
      <c r="CE186" s="446"/>
      <c r="CF186" s="446"/>
      <c r="CG186" s="446"/>
      <c r="CH186" s="1886"/>
      <c r="CI186" s="1886"/>
      <c r="CJ186" s="1886"/>
      <c r="CK186" s="1886"/>
      <c r="CL186" s="1886"/>
      <c r="CM186" s="1886"/>
      <c r="CN186" s="1886"/>
      <c r="CO186" s="1886"/>
      <c r="CP186" s="1886"/>
      <c r="CQ186" s="1886"/>
      <c r="CR186" s="1886"/>
      <c r="CS186" s="1886"/>
      <c r="CT186" s="1886"/>
      <c r="CU186" s="1886"/>
      <c r="CV186" s="1886"/>
      <c r="CW186" s="1886"/>
      <c r="CX186" s="1886"/>
      <c r="CY186" s="1886"/>
      <c r="CZ186" s="1886"/>
    </row>
    <row r="187" spans="1:104" s="130" customFormat="1" ht="15" customHeight="1" x14ac:dyDescent="0.2">
      <c r="A187" s="859"/>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377"/>
      <c r="AC187" s="377"/>
      <c r="AD187" s="377"/>
      <c r="AE187" s="377"/>
      <c r="AF187" s="377"/>
      <c r="AG187" s="377"/>
      <c r="AH187" s="2087"/>
      <c r="AI187" s="2087"/>
      <c r="AJ187" s="2087"/>
      <c r="AK187" s="2087"/>
      <c r="AL187" s="2087"/>
      <c r="AM187" s="2087"/>
      <c r="AN187" s="2087"/>
      <c r="AO187" s="2087"/>
      <c r="AP187" s="2087"/>
      <c r="AQ187" s="2087"/>
      <c r="AR187" s="2087"/>
      <c r="AS187" s="2087"/>
      <c r="AT187" s="2087"/>
      <c r="AU187" s="2087"/>
      <c r="AV187" s="2087"/>
      <c r="AW187" s="2087"/>
      <c r="AX187" s="2087"/>
      <c r="AY187" s="2087"/>
      <c r="AZ187" s="239"/>
      <c r="BA187" s="860"/>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446"/>
      <c r="CE187" s="446"/>
      <c r="CF187" s="446"/>
      <c r="CG187" s="446"/>
      <c r="CH187" s="1886"/>
      <c r="CI187" s="1886"/>
      <c r="CJ187" s="1886"/>
      <c r="CK187" s="1886"/>
      <c r="CL187" s="1886"/>
      <c r="CM187" s="1886"/>
      <c r="CN187" s="1886"/>
      <c r="CO187" s="1886"/>
      <c r="CP187" s="1886"/>
      <c r="CQ187" s="1886"/>
      <c r="CR187" s="1886"/>
      <c r="CS187" s="1886"/>
      <c r="CT187" s="1886"/>
      <c r="CU187" s="1886"/>
      <c r="CV187" s="1886"/>
      <c r="CW187" s="1886"/>
      <c r="CX187" s="1886"/>
      <c r="CY187" s="1886"/>
      <c r="CZ187" s="1886"/>
    </row>
    <row r="188" spans="1:104" s="130" customFormat="1" ht="15" customHeight="1" x14ac:dyDescent="0.2">
      <c r="A188" s="859"/>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377"/>
      <c r="AC188" s="377"/>
      <c r="AD188" s="377"/>
      <c r="AE188" s="377"/>
      <c r="AF188" s="377"/>
      <c r="AG188" s="377"/>
      <c r="AH188" s="2087"/>
      <c r="AI188" s="2087"/>
      <c r="AJ188" s="2087"/>
      <c r="AK188" s="2087"/>
      <c r="AL188" s="2087"/>
      <c r="AM188" s="2087"/>
      <c r="AN188" s="2087"/>
      <c r="AO188" s="2087"/>
      <c r="AP188" s="2087"/>
      <c r="AQ188" s="2087"/>
      <c r="AR188" s="2087"/>
      <c r="AS188" s="2087"/>
      <c r="AT188" s="2087"/>
      <c r="AU188" s="2087"/>
      <c r="AV188" s="2087"/>
      <c r="AW188" s="2087"/>
      <c r="AX188" s="2087"/>
      <c r="AY188" s="2087"/>
      <c r="AZ188" s="239"/>
      <c r="BA188" s="860"/>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446"/>
      <c r="CE188" s="446"/>
      <c r="CF188" s="446"/>
      <c r="CG188" s="446"/>
      <c r="CH188" s="1886"/>
      <c r="CI188" s="1886"/>
      <c r="CJ188" s="1886"/>
      <c r="CK188" s="1886"/>
      <c r="CL188" s="1886"/>
      <c r="CM188" s="1886"/>
      <c r="CN188" s="1886"/>
      <c r="CO188" s="1886"/>
      <c r="CP188" s="1886"/>
      <c r="CQ188" s="1886"/>
      <c r="CR188" s="1886"/>
      <c r="CS188" s="1886"/>
      <c r="CT188" s="1886"/>
      <c r="CU188" s="1886"/>
      <c r="CV188" s="1886"/>
      <c r="CW188" s="1886"/>
      <c r="CX188" s="1886"/>
      <c r="CY188" s="1886"/>
      <c r="CZ188" s="1886"/>
    </row>
    <row r="189" spans="1:104" s="130" customFormat="1" ht="15" customHeight="1" x14ac:dyDescent="0.2">
      <c r="A189" s="859"/>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377"/>
      <c r="AC189" s="377"/>
      <c r="AD189" s="377"/>
      <c r="AE189" s="377"/>
      <c r="AF189" s="377"/>
      <c r="AG189" s="377"/>
      <c r="AH189" s="2087"/>
      <c r="AI189" s="2087"/>
      <c r="AJ189" s="2087"/>
      <c r="AK189" s="2087"/>
      <c r="AL189" s="2087"/>
      <c r="AM189" s="2087"/>
      <c r="AN189" s="2087"/>
      <c r="AO189" s="2087"/>
      <c r="AP189" s="2087"/>
      <c r="AQ189" s="2087"/>
      <c r="AR189" s="2087"/>
      <c r="AS189" s="2087"/>
      <c r="AT189" s="2087"/>
      <c r="AU189" s="2087"/>
      <c r="AV189" s="2087"/>
      <c r="AW189" s="2087"/>
      <c r="AX189" s="2087"/>
      <c r="AY189" s="2087"/>
      <c r="AZ189" s="239"/>
      <c r="BA189" s="860"/>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446"/>
      <c r="CE189" s="446"/>
      <c r="CF189" s="446"/>
      <c r="CG189" s="446"/>
      <c r="CH189" s="1886"/>
      <c r="CI189" s="1886"/>
      <c r="CJ189" s="1886"/>
      <c r="CK189" s="1886"/>
      <c r="CL189" s="1886"/>
      <c r="CM189" s="1886"/>
      <c r="CN189" s="1886"/>
      <c r="CO189" s="1886"/>
      <c r="CP189" s="1886"/>
      <c r="CQ189" s="1886"/>
      <c r="CR189" s="1886"/>
      <c r="CS189" s="1886"/>
      <c r="CT189" s="1886"/>
      <c r="CU189" s="1886"/>
      <c r="CV189" s="1886"/>
      <c r="CW189" s="1886"/>
      <c r="CX189" s="1886"/>
      <c r="CY189" s="1886"/>
      <c r="CZ189" s="1886"/>
    </row>
    <row r="190" spans="1:104" s="130" customFormat="1" ht="15" customHeight="1" x14ac:dyDescent="0.2">
      <c r="A190" s="859"/>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377"/>
      <c r="AC190" s="377"/>
      <c r="AD190" s="377"/>
      <c r="AE190" s="377"/>
      <c r="AF190" s="377"/>
      <c r="AG190" s="377"/>
      <c r="AH190" s="2087"/>
      <c r="AI190" s="2087"/>
      <c r="AJ190" s="2087"/>
      <c r="AK190" s="2087"/>
      <c r="AL190" s="2087"/>
      <c r="AM190" s="2087"/>
      <c r="AN190" s="2087"/>
      <c r="AO190" s="2087"/>
      <c r="AP190" s="2087"/>
      <c r="AQ190" s="2087"/>
      <c r="AR190" s="2087"/>
      <c r="AS190" s="2087"/>
      <c r="AT190" s="2087"/>
      <c r="AU190" s="2087"/>
      <c r="AV190" s="2087"/>
      <c r="AW190" s="2087"/>
      <c r="AX190" s="2087"/>
      <c r="AY190" s="2087"/>
      <c r="AZ190" s="239"/>
      <c r="BA190" s="860"/>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446"/>
      <c r="CE190" s="446"/>
      <c r="CF190" s="446"/>
      <c r="CG190" s="446"/>
      <c r="CH190" s="1886"/>
      <c r="CI190" s="1886"/>
      <c r="CJ190" s="1886"/>
      <c r="CK190" s="1886"/>
      <c r="CL190" s="1886"/>
      <c r="CM190" s="1886"/>
      <c r="CN190" s="1886"/>
      <c r="CO190" s="1886"/>
      <c r="CP190" s="1886"/>
      <c r="CQ190" s="1886"/>
      <c r="CR190" s="1886"/>
      <c r="CS190" s="1886"/>
      <c r="CT190" s="1886"/>
      <c r="CU190" s="1886"/>
      <c r="CV190" s="1886"/>
      <c r="CW190" s="1886"/>
      <c r="CX190" s="1886"/>
      <c r="CY190" s="1886"/>
      <c r="CZ190" s="1886"/>
    </row>
    <row r="191" spans="1:104" s="130" customFormat="1" ht="15" customHeight="1" x14ac:dyDescent="0.2">
      <c r="A191" s="859"/>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377"/>
      <c r="AC191" s="377"/>
      <c r="AD191" s="377"/>
      <c r="AE191" s="377"/>
      <c r="AF191" s="377"/>
      <c r="AG191" s="377"/>
      <c r="AH191" s="2087"/>
      <c r="AI191" s="2087"/>
      <c r="AJ191" s="2087"/>
      <c r="AK191" s="2087"/>
      <c r="AL191" s="2087"/>
      <c r="AM191" s="2087"/>
      <c r="AN191" s="2087"/>
      <c r="AO191" s="2087"/>
      <c r="AP191" s="2087"/>
      <c r="AQ191" s="2087"/>
      <c r="AR191" s="2087"/>
      <c r="AS191" s="2087"/>
      <c r="AT191" s="2087"/>
      <c r="AU191" s="2087"/>
      <c r="AV191" s="2087"/>
      <c r="AW191" s="2087"/>
      <c r="AX191" s="2087"/>
      <c r="AY191" s="2087"/>
      <c r="AZ191" s="239"/>
      <c r="BA191" s="860"/>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446"/>
      <c r="CE191" s="446"/>
      <c r="CF191" s="446"/>
      <c r="CG191" s="446"/>
      <c r="CH191" s="1886"/>
      <c r="CI191" s="1886"/>
      <c r="CJ191" s="1886"/>
      <c r="CK191" s="1886"/>
      <c r="CL191" s="1886"/>
      <c r="CM191" s="1886"/>
      <c r="CN191" s="1886"/>
      <c r="CO191" s="1886"/>
      <c r="CP191" s="1886"/>
      <c r="CQ191" s="1886"/>
      <c r="CR191" s="1886"/>
      <c r="CS191" s="1886"/>
      <c r="CT191" s="1886"/>
      <c r="CU191" s="1886"/>
      <c r="CV191" s="1886"/>
      <c r="CW191" s="1886"/>
      <c r="CX191" s="1886"/>
      <c r="CY191" s="1886"/>
      <c r="CZ191" s="1886"/>
    </row>
    <row r="192" spans="1:104" s="130" customFormat="1" ht="15" customHeight="1" x14ac:dyDescent="0.2">
      <c r="A192" s="859"/>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377"/>
      <c r="AC192" s="377"/>
      <c r="AD192" s="377"/>
      <c r="AE192" s="377"/>
      <c r="AF192" s="377"/>
      <c r="AG192" s="377"/>
      <c r="AH192" s="2087"/>
      <c r="AI192" s="2087"/>
      <c r="AJ192" s="2087"/>
      <c r="AK192" s="2087"/>
      <c r="AL192" s="2087"/>
      <c r="AM192" s="2087"/>
      <c r="AN192" s="2087"/>
      <c r="AO192" s="2087"/>
      <c r="AP192" s="2087"/>
      <c r="AQ192" s="2087"/>
      <c r="AR192" s="2087"/>
      <c r="AS192" s="2087"/>
      <c r="AT192" s="2087"/>
      <c r="AU192" s="2087"/>
      <c r="AV192" s="2087"/>
      <c r="AW192" s="2087"/>
      <c r="AX192" s="2087"/>
      <c r="AY192" s="2087"/>
      <c r="AZ192" s="239"/>
      <c r="BA192" s="860"/>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446"/>
      <c r="CE192" s="446"/>
      <c r="CF192" s="446"/>
      <c r="CG192" s="446"/>
      <c r="CH192" s="1886"/>
      <c r="CI192" s="1886"/>
      <c r="CJ192" s="1886"/>
      <c r="CK192" s="1886"/>
      <c r="CL192" s="1886"/>
      <c r="CM192" s="1886"/>
      <c r="CN192" s="1886"/>
      <c r="CO192" s="1886"/>
      <c r="CP192" s="1886"/>
      <c r="CQ192" s="1886"/>
      <c r="CR192" s="1886"/>
      <c r="CS192" s="1886"/>
      <c r="CT192" s="1886"/>
      <c r="CU192" s="1886"/>
      <c r="CV192" s="1886"/>
      <c r="CW192" s="1886"/>
      <c r="CX192" s="1886"/>
      <c r="CY192" s="1886"/>
      <c r="CZ192" s="1886"/>
    </row>
    <row r="193" spans="1:104" s="130" customFormat="1" ht="15" customHeight="1" x14ac:dyDescent="0.2">
      <c r="A193" s="859"/>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377"/>
      <c r="AC193" s="377"/>
      <c r="AD193" s="377"/>
      <c r="AE193" s="377"/>
      <c r="AF193" s="377"/>
      <c r="AG193" s="377"/>
      <c r="AH193" s="2087"/>
      <c r="AI193" s="2087"/>
      <c r="AJ193" s="2087"/>
      <c r="AK193" s="2087"/>
      <c r="AL193" s="2087"/>
      <c r="AM193" s="2087"/>
      <c r="AN193" s="2087"/>
      <c r="AO193" s="2087"/>
      <c r="AP193" s="2087"/>
      <c r="AQ193" s="2087"/>
      <c r="AR193" s="2087"/>
      <c r="AS193" s="2087"/>
      <c r="AT193" s="2087"/>
      <c r="AU193" s="2087"/>
      <c r="AV193" s="2087"/>
      <c r="AW193" s="2087"/>
      <c r="AX193" s="2087"/>
      <c r="AY193" s="2087"/>
      <c r="AZ193" s="239"/>
      <c r="BA193" s="860"/>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446"/>
      <c r="CE193" s="446"/>
      <c r="CF193" s="446"/>
      <c r="CG193" s="446"/>
      <c r="CH193" s="1886"/>
      <c r="CI193" s="1886"/>
      <c r="CJ193" s="1886"/>
      <c r="CK193" s="1886"/>
      <c r="CL193" s="1886"/>
      <c r="CM193" s="1886"/>
      <c r="CN193" s="1886"/>
      <c r="CO193" s="1886"/>
      <c r="CP193" s="1886"/>
      <c r="CQ193" s="1886"/>
      <c r="CR193" s="1886"/>
      <c r="CS193" s="1886"/>
      <c r="CT193" s="1886"/>
      <c r="CU193" s="1886"/>
      <c r="CV193" s="1886"/>
      <c r="CW193" s="1886"/>
      <c r="CX193" s="1886"/>
      <c r="CY193" s="1886"/>
      <c r="CZ193" s="1886"/>
    </row>
    <row r="194" spans="1:104" s="130" customFormat="1" ht="15" customHeight="1" x14ac:dyDescent="0.2">
      <c r="A194" s="859"/>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377"/>
      <c r="AC194" s="377"/>
      <c r="AD194" s="377"/>
      <c r="AE194" s="377"/>
      <c r="AF194" s="377"/>
      <c r="AG194" s="377"/>
      <c r="AH194" s="2087"/>
      <c r="AI194" s="2087"/>
      <c r="AJ194" s="2087"/>
      <c r="AK194" s="2087"/>
      <c r="AL194" s="2087"/>
      <c r="AM194" s="2087"/>
      <c r="AN194" s="2087"/>
      <c r="AO194" s="2087"/>
      <c r="AP194" s="2087"/>
      <c r="AQ194" s="2087"/>
      <c r="AR194" s="2087"/>
      <c r="AS194" s="2087"/>
      <c r="AT194" s="2087"/>
      <c r="AU194" s="2087"/>
      <c r="AV194" s="2087"/>
      <c r="AW194" s="2087"/>
      <c r="AX194" s="2087"/>
      <c r="AY194" s="2087"/>
      <c r="AZ194" s="239"/>
      <c r="BA194" s="860"/>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446"/>
      <c r="CE194" s="446"/>
      <c r="CF194" s="446"/>
      <c r="CG194" s="446"/>
      <c r="CH194" s="1886"/>
      <c r="CI194" s="1886"/>
      <c r="CJ194" s="1886"/>
      <c r="CK194" s="1886"/>
      <c r="CL194" s="1886"/>
      <c r="CM194" s="1886"/>
      <c r="CN194" s="1886"/>
      <c r="CO194" s="1886"/>
      <c r="CP194" s="1886"/>
      <c r="CQ194" s="1886"/>
      <c r="CR194" s="1886"/>
      <c r="CS194" s="1886"/>
      <c r="CT194" s="1886"/>
      <c r="CU194" s="1886"/>
      <c r="CV194" s="1886"/>
      <c r="CW194" s="1886"/>
      <c r="CX194" s="1886"/>
      <c r="CY194" s="1886"/>
      <c r="CZ194" s="1886"/>
    </row>
    <row r="195" spans="1:104" s="130" customFormat="1" ht="15" customHeight="1" x14ac:dyDescent="0.2">
      <c r="A195" s="859"/>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377"/>
      <c r="AC195" s="377"/>
      <c r="AD195" s="377"/>
      <c r="AE195" s="377"/>
      <c r="AF195" s="377"/>
      <c r="AG195" s="377"/>
      <c r="AH195" s="2087"/>
      <c r="AI195" s="2087"/>
      <c r="AJ195" s="2087"/>
      <c r="AK195" s="2087"/>
      <c r="AL195" s="2087"/>
      <c r="AM195" s="2087"/>
      <c r="AN195" s="2087"/>
      <c r="AO195" s="2087"/>
      <c r="AP195" s="2087"/>
      <c r="AQ195" s="2087"/>
      <c r="AR195" s="2087"/>
      <c r="AS195" s="2087"/>
      <c r="AT195" s="2087"/>
      <c r="AU195" s="2087"/>
      <c r="AV195" s="2087"/>
      <c r="AW195" s="2087"/>
      <c r="AX195" s="2087"/>
      <c r="AY195" s="2087"/>
      <c r="AZ195" s="239"/>
      <c r="BA195" s="860"/>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446"/>
      <c r="CE195" s="446"/>
      <c r="CF195" s="446"/>
      <c r="CG195" s="446"/>
      <c r="CH195" s="1886"/>
      <c r="CI195" s="1886"/>
      <c r="CJ195" s="1886"/>
      <c r="CK195" s="1886"/>
      <c r="CL195" s="1886"/>
      <c r="CM195" s="1886"/>
      <c r="CN195" s="1886"/>
      <c r="CO195" s="1886"/>
      <c r="CP195" s="1886"/>
      <c r="CQ195" s="1886"/>
      <c r="CR195" s="1886"/>
      <c r="CS195" s="1886"/>
      <c r="CT195" s="1886"/>
      <c r="CU195" s="1886"/>
      <c r="CV195" s="1886"/>
      <c r="CW195" s="1886"/>
      <c r="CX195" s="1886"/>
      <c r="CY195" s="1886"/>
      <c r="CZ195" s="1886"/>
    </row>
    <row r="196" spans="1:104" s="130" customFormat="1" ht="15" customHeight="1" x14ac:dyDescent="0.2">
      <c r="A196" s="859"/>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377"/>
      <c r="AC196" s="377"/>
      <c r="AD196" s="377"/>
      <c r="AE196" s="377"/>
      <c r="AF196" s="377"/>
      <c r="AG196" s="377"/>
      <c r="AH196" s="2087"/>
      <c r="AI196" s="2087"/>
      <c r="AJ196" s="2087"/>
      <c r="AK196" s="2087"/>
      <c r="AL196" s="2087"/>
      <c r="AM196" s="2087"/>
      <c r="AN196" s="2087"/>
      <c r="AO196" s="2087"/>
      <c r="AP196" s="2087"/>
      <c r="AQ196" s="2087"/>
      <c r="AR196" s="2087"/>
      <c r="AS196" s="2087"/>
      <c r="AT196" s="2087"/>
      <c r="AU196" s="2087"/>
      <c r="AV196" s="2087"/>
      <c r="AW196" s="2087"/>
      <c r="AX196" s="2087"/>
      <c r="AY196" s="2087"/>
      <c r="AZ196" s="239"/>
      <c r="BA196" s="860"/>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446"/>
      <c r="CE196" s="446"/>
      <c r="CF196" s="446"/>
      <c r="CG196" s="446"/>
      <c r="CH196" s="1886"/>
      <c r="CI196" s="1886"/>
      <c r="CJ196" s="1886"/>
      <c r="CK196" s="1886"/>
      <c r="CL196" s="1886"/>
      <c r="CM196" s="1886"/>
      <c r="CN196" s="1886"/>
      <c r="CO196" s="1886"/>
      <c r="CP196" s="1886"/>
      <c r="CQ196" s="1886"/>
      <c r="CR196" s="1886"/>
      <c r="CS196" s="1886"/>
      <c r="CT196" s="1886"/>
      <c r="CU196" s="1886"/>
      <c r="CV196" s="1886"/>
      <c r="CW196" s="1886"/>
      <c r="CX196" s="1886"/>
      <c r="CY196" s="1886"/>
      <c r="CZ196" s="1886"/>
    </row>
    <row r="197" spans="1:104" s="130" customFormat="1" ht="15" customHeight="1" x14ac:dyDescent="0.2">
      <c r="A197" s="859"/>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377"/>
      <c r="AC197" s="377"/>
      <c r="AD197" s="377"/>
      <c r="AE197" s="377"/>
      <c r="AF197" s="377"/>
      <c r="AG197" s="377"/>
      <c r="AH197" s="2087"/>
      <c r="AI197" s="2087"/>
      <c r="AJ197" s="2087"/>
      <c r="AK197" s="2087"/>
      <c r="AL197" s="2087"/>
      <c r="AM197" s="2087"/>
      <c r="AN197" s="2087"/>
      <c r="AO197" s="2087"/>
      <c r="AP197" s="2087"/>
      <c r="AQ197" s="2087"/>
      <c r="AR197" s="2087"/>
      <c r="AS197" s="2087"/>
      <c r="AT197" s="2087"/>
      <c r="AU197" s="2087"/>
      <c r="AV197" s="2087"/>
      <c r="AW197" s="2087"/>
      <c r="AX197" s="2087"/>
      <c r="AY197" s="2087"/>
      <c r="AZ197" s="239"/>
      <c r="BA197" s="860"/>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446"/>
      <c r="CE197" s="446"/>
      <c r="CF197" s="446"/>
      <c r="CG197" s="446"/>
      <c r="CH197" s="1886"/>
      <c r="CI197" s="1886"/>
      <c r="CJ197" s="1886"/>
      <c r="CK197" s="1886"/>
      <c r="CL197" s="1886"/>
      <c r="CM197" s="1886"/>
      <c r="CN197" s="1886"/>
      <c r="CO197" s="1886"/>
      <c r="CP197" s="1886"/>
      <c r="CQ197" s="1886"/>
      <c r="CR197" s="1886"/>
      <c r="CS197" s="1886"/>
      <c r="CT197" s="1886"/>
      <c r="CU197" s="1886"/>
      <c r="CV197" s="1886"/>
      <c r="CW197" s="1886"/>
      <c r="CX197" s="1886"/>
      <c r="CY197" s="1886"/>
      <c r="CZ197" s="1886"/>
    </row>
    <row r="198" spans="1:104" s="130" customFormat="1" ht="15" customHeight="1" x14ac:dyDescent="0.2">
      <c r="A198" s="859"/>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377"/>
      <c r="AC198" s="377"/>
      <c r="AD198" s="377"/>
      <c r="AE198" s="377"/>
      <c r="AF198" s="377"/>
      <c r="AG198" s="377"/>
      <c r="AH198" s="2087"/>
      <c r="AI198" s="2087"/>
      <c r="AJ198" s="2087"/>
      <c r="AK198" s="2087"/>
      <c r="AL198" s="2087"/>
      <c r="AM198" s="2087"/>
      <c r="AN198" s="2087"/>
      <c r="AO198" s="2087"/>
      <c r="AP198" s="2087"/>
      <c r="AQ198" s="2087"/>
      <c r="AR198" s="2087"/>
      <c r="AS198" s="2087"/>
      <c r="AT198" s="2087"/>
      <c r="AU198" s="2087"/>
      <c r="AV198" s="2087"/>
      <c r="AW198" s="2087"/>
      <c r="AX198" s="2087"/>
      <c r="AY198" s="2087"/>
      <c r="AZ198" s="239"/>
      <c r="BA198" s="860"/>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446"/>
      <c r="CE198" s="446"/>
      <c r="CF198" s="446"/>
      <c r="CG198" s="446"/>
      <c r="CH198" s="1886"/>
      <c r="CI198" s="1886"/>
      <c r="CJ198" s="1886"/>
      <c r="CK198" s="1886"/>
      <c r="CL198" s="1886"/>
      <c r="CM198" s="1886"/>
      <c r="CN198" s="1886"/>
      <c r="CO198" s="1886"/>
      <c r="CP198" s="1886"/>
      <c r="CQ198" s="1886"/>
      <c r="CR198" s="1886"/>
      <c r="CS198" s="1886"/>
      <c r="CT198" s="1886"/>
      <c r="CU198" s="1886"/>
      <c r="CV198" s="1886"/>
      <c r="CW198" s="1886"/>
      <c r="CX198" s="1886"/>
      <c r="CY198" s="1886"/>
      <c r="CZ198" s="1886"/>
    </row>
    <row r="199" spans="1:104" s="130" customFormat="1" ht="15" customHeight="1" x14ac:dyDescent="0.2">
      <c r="A199" s="859"/>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377"/>
      <c r="AC199" s="377"/>
      <c r="AD199" s="377"/>
      <c r="AE199" s="377"/>
      <c r="AF199" s="377"/>
      <c r="AG199" s="377"/>
      <c r="AH199" s="2087"/>
      <c r="AI199" s="2087"/>
      <c r="AJ199" s="2087"/>
      <c r="AK199" s="2087"/>
      <c r="AL199" s="2087"/>
      <c r="AM199" s="2087"/>
      <c r="AN199" s="2087"/>
      <c r="AO199" s="2087"/>
      <c r="AP199" s="2087"/>
      <c r="AQ199" s="2087"/>
      <c r="AR199" s="2087"/>
      <c r="AS199" s="2087"/>
      <c r="AT199" s="2087"/>
      <c r="AU199" s="2087"/>
      <c r="AV199" s="2087"/>
      <c r="AW199" s="2087"/>
      <c r="AX199" s="2087"/>
      <c r="AY199" s="2087"/>
      <c r="AZ199" s="239"/>
      <c r="BA199" s="860"/>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446"/>
      <c r="CE199" s="446"/>
      <c r="CF199" s="446"/>
      <c r="CG199" s="446"/>
      <c r="CH199" s="1886"/>
      <c r="CI199" s="1886"/>
      <c r="CJ199" s="1886"/>
      <c r="CK199" s="1886"/>
      <c r="CL199" s="1886"/>
      <c r="CM199" s="1886"/>
      <c r="CN199" s="1886"/>
      <c r="CO199" s="1886"/>
      <c r="CP199" s="1886"/>
      <c r="CQ199" s="1886"/>
      <c r="CR199" s="1886"/>
      <c r="CS199" s="1886"/>
      <c r="CT199" s="1886"/>
      <c r="CU199" s="1886"/>
      <c r="CV199" s="1886"/>
      <c r="CW199" s="1886"/>
      <c r="CX199" s="1886"/>
      <c r="CY199" s="1886"/>
      <c r="CZ199" s="1886"/>
    </row>
    <row r="200" spans="1:104" s="130" customFormat="1" ht="15" customHeight="1" x14ac:dyDescent="0.2">
      <c r="A200" s="859"/>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377"/>
      <c r="AC200" s="377"/>
      <c r="AD200" s="377"/>
      <c r="AE200" s="377"/>
      <c r="AF200" s="377"/>
      <c r="AG200" s="377"/>
      <c r="AH200" s="2087"/>
      <c r="AI200" s="2087"/>
      <c r="AJ200" s="2087"/>
      <c r="AK200" s="2087"/>
      <c r="AL200" s="2087"/>
      <c r="AM200" s="2087"/>
      <c r="AN200" s="2087"/>
      <c r="AO200" s="2087"/>
      <c r="AP200" s="2087"/>
      <c r="AQ200" s="2087"/>
      <c r="AR200" s="2087"/>
      <c r="AS200" s="2087"/>
      <c r="AT200" s="2087"/>
      <c r="AU200" s="2087"/>
      <c r="AV200" s="2087"/>
      <c r="AW200" s="2087"/>
      <c r="AX200" s="2087"/>
      <c r="AY200" s="2087"/>
      <c r="AZ200" s="239"/>
      <c r="BA200" s="860"/>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446"/>
      <c r="CE200" s="446"/>
      <c r="CF200" s="446"/>
      <c r="CG200" s="446"/>
      <c r="CH200" s="1886"/>
      <c r="CI200" s="1886"/>
      <c r="CJ200" s="1886"/>
      <c r="CK200" s="1886"/>
      <c r="CL200" s="1886"/>
      <c r="CM200" s="1886"/>
      <c r="CN200" s="1886"/>
      <c r="CO200" s="1886"/>
      <c r="CP200" s="1886"/>
      <c r="CQ200" s="1886"/>
      <c r="CR200" s="1886"/>
      <c r="CS200" s="1886"/>
      <c r="CT200" s="1886"/>
      <c r="CU200" s="1886"/>
      <c r="CV200" s="1886"/>
      <c r="CW200" s="1886"/>
      <c r="CX200" s="1886"/>
      <c r="CY200" s="1886"/>
      <c r="CZ200" s="1886"/>
    </row>
    <row r="201" spans="1:104" s="130" customFormat="1" ht="15" customHeight="1" x14ac:dyDescent="0.2">
      <c r="A201" s="859"/>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377"/>
      <c r="AC201" s="377"/>
      <c r="AD201" s="377"/>
      <c r="AE201" s="377"/>
      <c r="AF201" s="377"/>
      <c r="AG201" s="377"/>
      <c r="AH201" s="2087"/>
      <c r="AI201" s="2087"/>
      <c r="AJ201" s="2087"/>
      <c r="AK201" s="2087"/>
      <c r="AL201" s="2087"/>
      <c r="AM201" s="2087"/>
      <c r="AN201" s="2087"/>
      <c r="AO201" s="2087"/>
      <c r="AP201" s="2087"/>
      <c r="AQ201" s="2087"/>
      <c r="AR201" s="2087"/>
      <c r="AS201" s="2087"/>
      <c r="AT201" s="2087"/>
      <c r="AU201" s="2087"/>
      <c r="AV201" s="2087"/>
      <c r="AW201" s="2087"/>
      <c r="AX201" s="2087"/>
      <c r="AY201" s="2087"/>
      <c r="AZ201" s="239"/>
      <c r="BA201" s="860"/>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446"/>
      <c r="CE201" s="446"/>
      <c r="CF201" s="446"/>
      <c r="CG201" s="446"/>
      <c r="CH201" s="1886"/>
      <c r="CI201" s="1886"/>
      <c r="CJ201" s="1886"/>
      <c r="CK201" s="1886"/>
      <c r="CL201" s="1886"/>
      <c r="CM201" s="1886"/>
      <c r="CN201" s="1886"/>
      <c r="CO201" s="1886"/>
      <c r="CP201" s="1886"/>
      <c r="CQ201" s="1886"/>
      <c r="CR201" s="1886"/>
      <c r="CS201" s="1886"/>
      <c r="CT201" s="1886"/>
      <c r="CU201" s="1886"/>
      <c r="CV201" s="1886"/>
      <c r="CW201" s="1886"/>
      <c r="CX201" s="1886"/>
      <c r="CY201" s="1886"/>
      <c r="CZ201" s="1886"/>
    </row>
    <row r="202" spans="1:104" s="130" customFormat="1" ht="15" customHeight="1" x14ac:dyDescent="0.2">
      <c r="A202" s="859"/>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377"/>
      <c r="AC202" s="377"/>
      <c r="AD202" s="377"/>
      <c r="AE202" s="377"/>
      <c r="AF202" s="377"/>
      <c r="AG202" s="377"/>
      <c r="AH202" s="2087"/>
      <c r="AI202" s="2087"/>
      <c r="AJ202" s="2087"/>
      <c r="AK202" s="2087"/>
      <c r="AL202" s="2087"/>
      <c r="AM202" s="2087"/>
      <c r="AN202" s="2087"/>
      <c r="AO202" s="2087"/>
      <c r="AP202" s="2087"/>
      <c r="AQ202" s="2087"/>
      <c r="AR202" s="2087"/>
      <c r="AS202" s="2087"/>
      <c r="AT202" s="2087"/>
      <c r="AU202" s="2087"/>
      <c r="AV202" s="2087"/>
      <c r="AW202" s="2087"/>
      <c r="AX202" s="2087"/>
      <c r="AY202" s="2087"/>
      <c r="AZ202" s="239"/>
      <c r="BA202" s="860"/>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446"/>
      <c r="CE202" s="446"/>
      <c r="CF202" s="446"/>
      <c r="CG202" s="446"/>
      <c r="CH202" s="1886"/>
      <c r="CI202" s="1886"/>
      <c r="CJ202" s="1886"/>
      <c r="CK202" s="1886"/>
      <c r="CL202" s="1886"/>
      <c r="CM202" s="1886"/>
      <c r="CN202" s="1886"/>
      <c r="CO202" s="1886"/>
      <c r="CP202" s="1886"/>
      <c r="CQ202" s="1886"/>
      <c r="CR202" s="1886"/>
      <c r="CS202" s="1886"/>
      <c r="CT202" s="1886"/>
      <c r="CU202" s="1886"/>
      <c r="CV202" s="1886"/>
      <c r="CW202" s="1886"/>
      <c r="CX202" s="1886"/>
      <c r="CY202" s="1886"/>
      <c r="CZ202" s="1886"/>
    </row>
    <row r="203" spans="1:104" s="130" customFormat="1" ht="15" customHeight="1" x14ac:dyDescent="0.2">
      <c r="A203" s="859"/>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377"/>
      <c r="AC203" s="377"/>
      <c r="AD203" s="377"/>
      <c r="AE203" s="377"/>
      <c r="AF203" s="377"/>
      <c r="AG203" s="377"/>
      <c r="AH203" s="2087"/>
      <c r="AI203" s="2087"/>
      <c r="AJ203" s="2087"/>
      <c r="AK203" s="2087"/>
      <c r="AL203" s="2087"/>
      <c r="AM203" s="2087"/>
      <c r="AN203" s="2087"/>
      <c r="AO203" s="2087"/>
      <c r="AP203" s="2087"/>
      <c r="AQ203" s="2087"/>
      <c r="AR203" s="2087"/>
      <c r="AS203" s="2087"/>
      <c r="AT203" s="2087"/>
      <c r="AU203" s="2087"/>
      <c r="AV203" s="2087"/>
      <c r="AW203" s="2087"/>
      <c r="AX203" s="2087"/>
      <c r="AY203" s="2087"/>
      <c r="AZ203" s="239"/>
      <c r="BA203" s="860"/>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446"/>
      <c r="CE203" s="446"/>
      <c r="CF203" s="446"/>
      <c r="CG203" s="446"/>
      <c r="CH203" s="1886"/>
      <c r="CI203" s="1886"/>
      <c r="CJ203" s="1886"/>
      <c r="CK203" s="1886"/>
      <c r="CL203" s="1886"/>
      <c r="CM203" s="1886"/>
      <c r="CN203" s="1886"/>
      <c r="CO203" s="1886"/>
      <c r="CP203" s="1886"/>
      <c r="CQ203" s="1886"/>
      <c r="CR203" s="1886"/>
      <c r="CS203" s="1886"/>
      <c r="CT203" s="1886"/>
      <c r="CU203" s="1886"/>
      <c r="CV203" s="1886"/>
      <c r="CW203" s="1886"/>
      <c r="CX203" s="1886"/>
      <c r="CY203" s="1886"/>
      <c r="CZ203" s="1886"/>
    </row>
    <row r="204" spans="1:104" s="130" customFormat="1" ht="15" customHeight="1" x14ac:dyDescent="0.2">
      <c r="A204" s="859"/>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377"/>
      <c r="AC204" s="377"/>
      <c r="AD204" s="377"/>
      <c r="AE204" s="377"/>
      <c r="AF204" s="377"/>
      <c r="AG204" s="377"/>
      <c r="AH204" s="2087"/>
      <c r="AI204" s="2087"/>
      <c r="AJ204" s="2087"/>
      <c r="AK204" s="2087"/>
      <c r="AL204" s="2087"/>
      <c r="AM204" s="2087"/>
      <c r="AN204" s="2087"/>
      <c r="AO204" s="2087"/>
      <c r="AP204" s="2087"/>
      <c r="AQ204" s="2087"/>
      <c r="AR204" s="2087"/>
      <c r="AS204" s="2087"/>
      <c r="AT204" s="2087"/>
      <c r="AU204" s="2087"/>
      <c r="AV204" s="2087"/>
      <c r="AW204" s="2087"/>
      <c r="AX204" s="2087"/>
      <c r="AY204" s="2087"/>
      <c r="AZ204" s="239"/>
      <c r="BA204" s="860"/>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446"/>
      <c r="CE204" s="446"/>
      <c r="CF204" s="446"/>
      <c r="CG204" s="446"/>
      <c r="CH204" s="1886"/>
      <c r="CI204" s="1886"/>
      <c r="CJ204" s="1886"/>
      <c r="CK204" s="1886"/>
      <c r="CL204" s="1886"/>
      <c r="CM204" s="1886"/>
      <c r="CN204" s="1886"/>
      <c r="CO204" s="1886"/>
      <c r="CP204" s="1886"/>
      <c r="CQ204" s="1886"/>
      <c r="CR204" s="1886"/>
      <c r="CS204" s="1886"/>
      <c r="CT204" s="1886"/>
      <c r="CU204" s="1886"/>
      <c r="CV204" s="1886"/>
      <c r="CW204" s="1886"/>
      <c r="CX204" s="1886"/>
      <c r="CY204" s="1886"/>
      <c r="CZ204" s="1886"/>
    </row>
    <row r="205" spans="1:104" s="130" customFormat="1" ht="15" customHeight="1"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384"/>
      <c r="AC205" s="384"/>
      <c r="AD205" s="384"/>
      <c r="AE205" s="384"/>
      <c r="AF205" s="384"/>
      <c r="AG205" s="384"/>
      <c r="AH205" s="2087"/>
      <c r="AI205" s="2087"/>
      <c r="AJ205" s="2087"/>
      <c r="AK205" s="2087"/>
      <c r="AL205" s="2087"/>
      <c r="AM205" s="2087"/>
      <c r="AN205" s="2087"/>
      <c r="AO205" s="2087"/>
      <c r="AP205" s="2087"/>
      <c r="AQ205" s="2087"/>
      <c r="AR205" s="2087"/>
      <c r="AS205" s="2087"/>
      <c r="AT205" s="2087"/>
      <c r="AU205" s="2087"/>
      <c r="AV205" s="2087"/>
      <c r="AW205" s="2087"/>
      <c r="AX205" s="2087"/>
      <c r="AY205" s="2087"/>
      <c r="AZ205" s="239"/>
      <c r="BA205" s="860"/>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532"/>
      <c r="CE205" s="532"/>
      <c r="CF205" s="532"/>
      <c r="CG205" s="532"/>
      <c r="CH205" s="1886"/>
      <c r="CI205" s="1886"/>
      <c r="CJ205" s="1886"/>
      <c r="CK205" s="1886"/>
      <c r="CL205" s="1886"/>
      <c r="CM205" s="1886"/>
      <c r="CN205" s="1886"/>
      <c r="CO205" s="1886"/>
      <c r="CP205" s="1886"/>
      <c r="CQ205" s="1886"/>
      <c r="CR205" s="1886"/>
      <c r="CS205" s="1886"/>
      <c r="CT205" s="1886"/>
      <c r="CU205" s="1886"/>
      <c r="CV205" s="1886"/>
      <c r="CW205" s="1886"/>
      <c r="CX205" s="1886"/>
      <c r="CY205" s="1886"/>
      <c r="CZ205" s="1886"/>
    </row>
    <row r="206" spans="1:104" s="130" customFormat="1" ht="250.15" customHeight="1" x14ac:dyDescent="0.2">
      <c r="A206" s="132"/>
      <c r="B206" s="132"/>
      <c r="C206" s="132"/>
      <c r="D206" s="132"/>
      <c r="E206" s="132"/>
      <c r="F206" s="132"/>
      <c r="G206" s="132"/>
      <c r="H206" s="132"/>
      <c r="I206" s="132"/>
      <c r="J206" s="132"/>
      <c r="K206" s="132"/>
      <c r="L206" s="132"/>
      <c r="M206" s="132"/>
      <c r="N206" s="132"/>
      <c r="O206" s="132"/>
      <c r="P206" s="132"/>
      <c r="Q206" s="132"/>
      <c r="R206" s="773"/>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pans="1:104" s="111" customFormat="1" ht="18" customHeight="1"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pans="1:104" s="111" customFormat="1" ht="22.5" customHeight="1" x14ac:dyDescent="0.35">
      <c r="A208" s="2285" t="str">
        <f>A1026</f>
        <v>State of Palestine</v>
      </c>
      <c r="B208" s="2286"/>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pans="1:104" s="111" customFormat="1" ht="22.5" customHeight="1" x14ac:dyDescent="0.35">
      <c r="A209" s="138" t="str">
        <f>A1034</f>
        <v>2020</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pans="1:104" s="111" customFormat="1" ht="22.5" customHeight="1" x14ac:dyDescent="0.35">
      <c r="A210" s="863" t="s">
        <v>112</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pans="1:104" s="111" customFormat="1" ht="20.100000000000001" customHeight="1" x14ac:dyDescent="0.35">
      <c r="A211" s="143" t="s">
        <v>97</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pans="1:104" s="111" customFormat="1" ht="15" customHeight="1" x14ac:dyDescent="0.2">
      <c r="A212" s="864" t="s">
        <v>98</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pans="1:104" s="111" customFormat="1" ht="15" customHeight="1" x14ac:dyDescent="0.2">
      <c r="A213" s="152" t="s">
        <v>40</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pans="1:104" s="111" customFormat="1" ht="15" customHeight="1" x14ac:dyDescent="0.2">
      <c r="A214" s="150" t="s">
        <v>39</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pans="1:104" s="111" customFormat="1" ht="15" customHeight="1" x14ac:dyDescent="0.2">
      <c r="A215" s="150" t="s">
        <v>136</v>
      </c>
      <c r="B215" s="247" t="str">
        <f>A1025</f>
        <v>MICS20</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pans="1:104" s="111" customFormat="1" ht="15" customHeight="1"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pans="1:104" s="111" customFormat="1" ht="15" customHeight="1"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pans="1:104" s="111" customFormat="1" ht="18" customHeight="1"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pans="1:104" s="111" customFormat="1" ht="18" customHeight="1"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pans="1:104" s="130" customFormat="1" ht="15" customHeight="1" x14ac:dyDescent="0.2">
      <c r="A220" s="114" t="s">
        <v>86</v>
      </c>
      <c r="B220" s="230"/>
      <c r="C220" s="2314" t="s">
        <v>115</v>
      </c>
      <c r="D220" s="2315"/>
      <c r="E220" s="2315"/>
      <c r="F220" s="2315"/>
      <c r="G220" s="2316"/>
      <c r="H220" s="2594" t="s">
        <v>38</v>
      </c>
      <c r="I220" s="2595"/>
      <c r="J220" s="2595"/>
      <c r="K220" s="2595"/>
      <c r="L220" s="2596"/>
      <c r="M220" s="2597" t="s">
        <v>37</v>
      </c>
      <c r="N220" s="2598"/>
      <c r="O220" s="2598"/>
      <c r="P220" s="2598"/>
      <c r="Q220" s="2599"/>
      <c r="R220" s="786" t="s">
        <v>140</v>
      </c>
      <c r="S220" s="462"/>
      <c r="T220" s="462"/>
      <c r="U220" s="462"/>
      <c r="V220" s="462"/>
      <c r="W220" s="462"/>
      <c r="X220" s="462"/>
      <c r="Y220" s="463"/>
      <c r="Z220" s="464"/>
      <c r="AA220" s="464"/>
      <c r="AB220" s="464"/>
      <c r="AC220" s="464"/>
      <c r="AD220" s="464"/>
      <c r="AE220" s="464"/>
      <c r="AF220" s="464"/>
      <c r="AG220" s="464"/>
      <c r="AH220" s="2067"/>
      <c r="AI220" s="2067"/>
      <c r="AJ220" s="2067"/>
      <c r="AK220" s="2067"/>
      <c r="AL220" s="2067"/>
      <c r="AM220" s="2067"/>
      <c r="AN220" s="2067"/>
      <c r="AO220" s="2067"/>
      <c r="AP220" s="2067"/>
      <c r="AQ220" s="2067"/>
      <c r="AR220" s="2067"/>
      <c r="AS220" s="2067"/>
      <c r="AT220" s="2067"/>
      <c r="AU220" s="2067"/>
      <c r="AV220" s="2067"/>
      <c r="AW220" s="2067"/>
      <c r="AX220" s="2067"/>
      <c r="AY220" s="2067"/>
      <c r="AZ220" s="239"/>
      <c r="BA220" s="241" t="s">
        <v>131</v>
      </c>
      <c r="BB220" s="114" t="s">
        <v>86</v>
      </c>
      <c r="BC220" s="2412" t="s">
        <v>115</v>
      </c>
      <c r="BD220" s="2413"/>
      <c r="BE220" s="2413"/>
      <c r="BF220" s="2413"/>
      <c r="BG220" s="2414"/>
      <c r="BH220" s="2415" t="s">
        <v>38</v>
      </c>
      <c r="BI220" s="2413"/>
      <c r="BJ220" s="2413"/>
      <c r="BK220" s="2413"/>
      <c r="BL220" s="2414"/>
      <c r="BM220" s="2415" t="s">
        <v>37</v>
      </c>
      <c r="BN220" s="2413"/>
      <c r="BO220" s="2413"/>
      <c r="BP220" s="2413"/>
      <c r="BQ220" s="2414"/>
      <c r="BR220" s="790" t="s">
        <v>140</v>
      </c>
      <c r="BS220" s="535"/>
      <c r="BT220" s="535"/>
      <c r="BU220" s="535"/>
      <c r="BV220" s="535"/>
      <c r="BW220" s="535"/>
      <c r="BX220" s="535"/>
      <c r="BY220" s="536"/>
      <c r="BZ220" s="461"/>
      <c r="CA220" s="461"/>
      <c r="CB220" s="461"/>
      <c r="CC220" s="461"/>
      <c r="CD220" s="461"/>
      <c r="CE220" s="461"/>
      <c r="CF220" s="461"/>
      <c r="CG220" s="461"/>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pans="1:104" s="130" customFormat="1" ht="24"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311</v>
      </c>
      <c r="S221" s="330" t="s">
        <v>156</v>
      </c>
      <c r="T221" s="330" t="s">
        <v>312</v>
      </c>
      <c r="U221" s="330" t="s">
        <v>158</v>
      </c>
      <c r="V221" s="330" t="s">
        <v>159</v>
      </c>
      <c r="W221" s="330" t="s">
        <v>160</v>
      </c>
      <c r="X221" s="330" t="s">
        <v>162</v>
      </c>
      <c r="Y221" s="334" t="s">
        <v>163</v>
      </c>
      <c r="Z221" s="334" t="s">
        <v>164</v>
      </c>
      <c r="AA221" s="334" t="s">
        <v>165</v>
      </c>
      <c r="AB221" s="334" t="s">
        <v>313</v>
      </c>
      <c r="AC221" s="334" t="s">
        <v>167</v>
      </c>
      <c r="AD221" s="334" t="s">
        <v>314</v>
      </c>
      <c r="AE221" s="334" t="s">
        <v>169</v>
      </c>
      <c r="AF221" s="334" t="s">
        <v>315</v>
      </c>
      <c r="AG221" s="334" t="s">
        <v>171</v>
      </c>
      <c r="AH221" s="2088"/>
      <c r="AI221" s="2088"/>
      <c r="AJ221" s="2088"/>
      <c r="AK221" s="2088"/>
      <c r="AL221" s="2088"/>
      <c r="AM221" s="2088"/>
      <c r="AN221" s="2088"/>
      <c r="AO221" s="2088"/>
      <c r="AP221" s="2088"/>
      <c r="AQ221" s="2088"/>
      <c r="AR221" s="2088"/>
      <c r="AS221" s="2088"/>
      <c r="AT221" s="2088"/>
      <c r="AU221" s="2088"/>
      <c r="AV221" s="2088"/>
      <c r="AW221" s="2088"/>
      <c r="AX221" s="2088"/>
      <c r="AY221" s="2088"/>
      <c r="AZ221" s="23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311</v>
      </c>
      <c r="BS221" s="190" t="s">
        <v>156</v>
      </c>
      <c r="BT221" s="190" t="s">
        <v>312</v>
      </c>
      <c r="BU221" s="190" t="s">
        <v>158</v>
      </c>
      <c r="BV221" s="190" t="s">
        <v>159</v>
      </c>
      <c r="BW221" s="190" t="s">
        <v>160</v>
      </c>
      <c r="BX221" s="190" t="s">
        <v>162</v>
      </c>
      <c r="BY221" s="191" t="s">
        <v>163</v>
      </c>
      <c r="BZ221" s="191" t="s">
        <v>164</v>
      </c>
      <c r="CA221" s="191" t="s">
        <v>165</v>
      </c>
      <c r="CB221" s="191" t="s">
        <v>313</v>
      </c>
      <c r="CC221" s="191" t="s">
        <v>167</v>
      </c>
      <c r="CD221" s="191" t="s">
        <v>314</v>
      </c>
      <c r="CE221" s="191" t="s">
        <v>169</v>
      </c>
      <c r="CF221" s="191" t="s">
        <v>315</v>
      </c>
      <c r="CG221" s="191" t="s">
        <v>171</v>
      </c>
      <c r="CH221" s="1887"/>
      <c r="CI221" s="1887"/>
      <c r="CJ221" s="1887"/>
      <c r="CK221" s="1887"/>
      <c r="CL221" s="1887"/>
      <c r="CM221" s="1887"/>
      <c r="CN221" s="1887"/>
      <c r="CO221" s="1887"/>
      <c r="CP221" s="1887"/>
      <c r="CQ221" s="1887"/>
      <c r="CR221" s="1887"/>
      <c r="CS221" s="1887"/>
      <c r="CT221" s="1887"/>
      <c r="CU221" s="1887"/>
      <c r="CV221" s="1887"/>
      <c r="CW221" s="1887"/>
      <c r="CX221" s="1887"/>
      <c r="CY221" s="1887"/>
      <c r="CZ221" s="1887"/>
    </row>
    <row r="222" spans="1:104" s="130" customFormat="1" ht="15" customHeight="1" x14ac:dyDescent="0.2">
      <c r="A222" s="2590" t="s">
        <v>36</v>
      </c>
      <c r="B222" s="303" t="s">
        <v>15</v>
      </c>
      <c r="C222" s="558">
        <v>84.478725146462452</v>
      </c>
      <c r="D222" s="578">
        <v>91.984703845966635</v>
      </c>
      <c r="E222" s="578">
        <v>94.165405917051075</v>
      </c>
      <c r="F222" s="578">
        <v>93.708321215481732</v>
      </c>
      <c r="G222" s="599">
        <v>97.62958098563611</v>
      </c>
      <c r="H222" s="618">
        <v>84.647780821759767</v>
      </c>
      <c r="I222" s="578">
        <v>93.221128843400052</v>
      </c>
      <c r="J222" s="578">
        <v>93.904603069361357</v>
      </c>
      <c r="K222" s="578">
        <v>93.407671215979391</v>
      </c>
      <c r="L222" s="638">
        <v>97.743315625674114</v>
      </c>
      <c r="M222" s="653">
        <v>79.039783648861658</v>
      </c>
      <c r="N222" s="578">
        <v>92.129834429409968</v>
      </c>
      <c r="O222" s="578">
        <v>95.533450311345575</v>
      </c>
      <c r="P222" s="578">
        <v>96.093669466778991</v>
      </c>
      <c r="Q222" s="638">
        <v>96.95564604126443</v>
      </c>
      <c r="R222" s="653">
        <v>88.932140490709273</v>
      </c>
      <c r="S222" s="578">
        <v>92.075620114853521</v>
      </c>
      <c r="T222" s="578">
        <v>93.733830707107529</v>
      </c>
      <c r="U222" s="578">
        <v>89.255650187611408</v>
      </c>
      <c r="V222" s="578">
        <v>91.370781649270398</v>
      </c>
      <c r="W222" s="578">
        <v>91.577192919071024</v>
      </c>
      <c r="X222" s="578">
        <v>97.380600828779961</v>
      </c>
      <c r="Y222" s="670">
        <v>93.443314532033966</v>
      </c>
      <c r="Z222" s="670">
        <v>90.587796406475434</v>
      </c>
      <c r="AA222" s="670">
        <v>89.427704547031212</v>
      </c>
      <c r="AB222" s="670">
        <v>97.09392809521718</v>
      </c>
      <c r="AC222" s="670">
        <v>91.377387675062266</v>
      </c>
      <c r="AD222" s="670">
        <v>95.930486749919154</v>
      </c>
      <c r="AE222" s="670">
        <v>93.807860188580818</v>
      </c>
      <c r="AF222" s="670">
        <v>97.052811187750038</v>
      </c>
      <c r="AG222" s="670">
        <v>95.231062733692497</v>
      </c>
      <c r="AH222" s="2089"/>
      <c r="AI222" s="2089"/>
      <c r="AJ222" s="2089"/>
      <c r="AK222" s="2089"/>
      <c r="AL222" s="2089"/>
      <c r="AM222" s="2089"/>
      <c r="AN222" s="2089"/>
      <c r="AO222" s="2089"/>
      <c r="AP222" s="2089"/>
      <c r="AQ222" s="2089"/>
      <c r="AR222" s="2089"/>
      <c r="AS222" s="2089"/>
      <c r="AT222" s="2089"/>
      <c r="AU222" s="2089"/>
      <c r="AV222" s="2089"/>
      <c r="AW222" s="2089"/>
      <c r="AX222" s="2089"/>
      <c r="AY222" s="2089"/>
      <c r="AZ222" s="239"/>
      <c r="BA222" s="2424" t="s">
        <v>36</v>
      </c>
      <c r="BB222" s="174" t="s">
        <v>15</v>
      </c>
      <c r="BC222" s="689">
        <v>7689.1919431086108</v>
      </c>
      <c r="BD222" s="707">
        <v>8436.6751462585707</v>
      </c>
      <c r="BE222" s="707">
        <v>8522.2714828185017</v>
      </c>
      <c r="BF222" s="707">
        <v>8555.2177222711689</v>
      </c>
      <c r="BG222" s="726">
        <v>8962.8067124131921</v>
      </c>
      <c r="BH222" s="745">
        <v>5945.5973324128054</v>
      </c>
      <c r="BI222" s="707">
        <v>6614.8814146006935</v>
      </c>
      <c r="BJ222" s="707">
        <v>6529.6017682348311</v>
      </c>
      <c r="BK222" s="707">
        <v>6570.7048586949777</v>
      </c>
      <c r="BL222" s="726">
        <v>6884.02461338183</v>
      </c>
      <c r="BM222" s="745">
        <v>1062.0722268595566</v>
      </c>
      <c r="BN222" s="707">
        <v>1249.7276077335305</v>
      </c>
      <c r="BO222" s="707">
        <v>1290.3785624912375</v>
      </c>
      <c r="BP222" s="707">
        <v>1305.0801771343699</v>
      </c>
      <c r="BQ222" s="726">
        <v>1336.4679666821364</v>
      </c>
      <c r="BR222" s="745">
        <v>385.89709206215804</v>
      </c>
      <c r="BS222" s="707">
        <v>1820.5574929595541</v>
      </c>
      <c r="BT222" s="707">
        <v>2570.3885359631613</v>
      </c>
      <c r="BU222" s="707">
        <v>5531.840517699864</v>
      </c>
      <c r="BV222" s="707">
        <v>6305.196407300622</v>
      </c>
      <c r="BW222" s="707">
        <v>2766.2161669687234</v>
      </c>
      <c r="BX222" s="707">
        <v>3703.5357861199632</v>
      </c>
      <c r="BY222" s="765">
        <v>3382.7080903562223</v>
      </c>
      <c r="BZ222" s="765">
        <v>3267.656728922479</v>
      </c>
      <c r="CA222" s="765">
        <v>3432.574969348203</v>
      </c>
      <c r="CB222" s="765">
        <v>1066.7510576680868</v>
      </c>
      <c r="CC222" s="765">
        <v>1997.4437413067774</v>
      </c>
      <c r="CD222" s="765">
        <v>3079.385538250126</v>
      </c>
      <c r="CE222" s="765">
        <v>633.01900317051582</v>
      </c>
      <c r="CF222" s="765">
        <v>549.88230316399745</v>
      </c>
      <c r="CG222" s="765">
        <v>1673.1095756095197</v>
      </c>
      <c r="CH222" s="1888"/>
      <c r="CI222" s="1888"/>
      <c r="CJ222" s="1888"/>
      <c r="CK222" s="1888"/>
      <c r="CL222" s="1888"/>
      <c r="CM222" s="1888"/>
      <c r="CN222" s="1888"/>
      <c r="CO222" s="1888"/>
      <c r="CP222" s="1888"/>
      <c r="CQ222" s="1888"/>
      <c r="CR222" s="1888"/>
      <c r="CS222" s="1888"/>
      <c r="CT222" s="1888"/>
      <c r="CU222" s="1888"/>
      <c r="CV222" s="1888"/>
      <c r="CW222" s="1888"/>
      <c r="CX222" s="1888"/>
      <c r="CY222" s="1888"/>
      <c r="CZ222" s="1889"/>
    </row>
    <row r="223" spans="1:104" s="130" customFormat="1" ht="15" customHeight="1" x14ac:dyDescent="0.2">
      <c r="A223" s="2585"/>
      <c r="B223" s="304" t="s">
        <v>16</v>
      </c>
      <c r="C223" s="559">
        <v>13.336405791888145</v>
      </c>
      <c r="D223" s="579">
        <v>6.9817016125225786</v>
      </c>
      <c r="E223" s="579">
        <v>5.2696927354778254</v>
      </c>
      <c r="F223" s="579">
        <v>5.6190209263439126</v>
      </c>
      <c r="G223" s="600">
        <v>2.1686567521876041</v>
      </c>
      <c r="H223" s="619">
        <v>14.131608300589034</v>
      </c>
      <c r="I223" s="579">
        <v>5.9393637804761479</v>
      </c>
      <c r="J223" s="579">
        <v>5.7702998944988853</v>
      </c>
      <c r="K223" s="579">
        <v>5.8920015335220528</v>
      </c>
      <c r="L223" s="639">
        <v>2.1809535022500626</v>
      </c>
      <c r="M223" s="654">
        <v>12.259733411216171</v>
      </c>
      <c r="N223" s="579">
        <v>5.7583134123588327</v>
      </c>
      <c r="O223" s="579">
        <v>4.3656310945335193</v>
      </c>
      <c r="P223" s="579">
        <v>3.9063305332210501</v>
      </c>
      <c r="Q223" s="639">
        <v>2.0875475493819962</v>
      </c>
      <c r="R223" s="654">
        <v>8.16081344005514</v>
      </c>
      <c r="S223" s="579">
        <v>6.6430145430198149</v>
      </c>
      <c r="T223" s="579">
        <v>5.8992043583854192</v>
      </c>
      <c r="U223" s="579">
        <v>10.228996735850677</v>
      </c>
      <c r="V223" s="579">
        <v>6.8164057382549252</v>
      </c>
      <c r="W223" s="579">
        <v>7.8889279036599893</v>
      </c>
      <c r="X223" s="579">
        <v>2.1467944349795287</v>
      </c>
      <c r="Y223" s="671">
        <v>6.0522991446831904</v>
      </c>
      <c r="Z223" s="671">
        <v>8.0267941516836103</v>
      </c>
      <c r="AA223" s="671">
        <v>9.5485773801582212</v>
      </c>
      <c r="AB223" s="671">
        <v>2.9060719047827925</v>
      </c>
      <c r="AC223" s="671">
        <v>7.7827642974858433</v>
      </c>
      <c r="AD223" s="671">
        <v>2.3651255846584931</v>
      </c>
      <c r="AE223" s="671">
        <v>6.1921398114191186</v>
      </c>
      <c r="AF223" s="671">
        <v>2.9471888122499879</v>
      </c>
      <c r="AG223" s="671">
        <v>4.4856635682516304</v>
      </c>
      <c r="AH223" s="2090"/>
      <c r="AI223" s="2090"/>
      <c r="AJ223" s="2090"/>
      <c r="AK223" s="2090"/>
      <c r="AL223" s="2090"/>
      <c r="AM223" s="2090"/>
      <c r="AN223" s="2090"/>
      <c r="AO223" s="2090"/>
      <c r="AP223" s="2090"/>
      <c r="AQ223" s="2090"/>
      <c r="AR223" s="2090"/>
      <c r="AS223" s="2090"/>
      <c r="AT223" s="2090"/>
      <c r="AU223" s="2090"/>
      <c r="AV223" s="2090"/>
      <c r="AW223" s="2090"/>
      <c r="AX223" s="2090"/>
      <c r="AY223" s="2090"/>
      <c r="AZ223" s="239"/>
      <c r="BA223" s="2425"/>
      <c r="BB223" s="175" t="s">
        <v>16</v>
      </c>
      <c r="BC223" s="690">
        <v>1213.8699274548351</v>
      </c>
      <c r="BD223" s="708">
        <v>640.34938430195734</v>
      </c>
      <c r="BE223" s="708">
        <v>476.92410695217347</v>
      </c>
      <c r="BF223" s="708">
        <v>512.99550335907577</v>
      </c>
      <c r="BG223" s="727">
        <v>199.09182339200024</v>
      </c>
      <c r="BH223" s="746">
        <v>992.59368407548641</v>
      </c>
      <c r="BI223" s="708">
        <v>421.4515268531394</v>
      </c>
      <c r="BJ223" s="708">
        <v>401.2344354039281</v>
      </c>
      <c r="BK223" s="708">
        <v>414.46920365068098</v>
      </c>
      <c r="BL223" s="727">
        <v>153.60372721167539</v>
      </c>
      <c r="BM223" s="746">
        <v>164.73631080014215</v>
      </c>
      <c r="BN223" s="708">
        <v>78.110671640476482</v>
      </c>
      <c r="BO223" s="708">
        <v>58.966956157996059</v>
      </c>
      <c r="BP223" s="708">
        <v>53.053177930768953</v>
      </c>
      <c r="BQ223" s="727">
        <v>28.775430236290021</v>
      </c>
      <c r="BR223" s="746">
        <v>35.411653852052005</v>
      </c>
      <c r="BS223" s="708">
        <v>131.3484491013819</v>
      </c>
      <c r="BT223" s="708">
        <v>161.76920477600859</v>
      </c>
      <c r="BU223" s="708">
        <v>633.96746850041313</v>
      </c>
      <c r="BV223" s="708">
        <v>470.37768743758454</v>
      </c>
      <c r="BW223" s="708">
        <v>238.29601248468046</v>
      </c>
      <c r="BX223" s="708">
        <v>81.645933047479247</v>
      </c>
      <c r="BY223" s="766">
        <v>219.09712197716749</v>
      </c>
      <c r="BZ223" s="766">
        <v>289.54019152572795</v>
      </c>
      <c r="CA223" s="766">
        <v>366.51066774030983</v>
      </c>
      <c r="CB223" s="766">
        <v>31.928415493154439</v>
      </c>
      <c r="CC223" s="766">
        <v>170.12561019318221</v>
      </c>
      <c r="CD223" s="766">
        <v>75.920948264644096</v>
      </c>
      <c r="CE223" s="766">
        <v>41.784794611423663</v>
      </c>
      <c r="CF223" s="766">
        <v>16.698197116661593</v>
      </c>
      <c r="CG223" s="766">
        <v>78.808389338170414</v>
      </c>
      <c r="CH223" s="1890"/>
      <c r="CI223" s="1890"/>
      <c r="CJ223" s="1890"/>
      <c r="CK223" s="1890"/>
      <c r="CL223" s="1890"/>
      <c r="CM223" s="1890"/>
      <c r="CN223" s="1890"/>
      <c r="CO223" s="1890"/>
      <c r="CP223" s="1890"/>
      <c r="CQ223" s="1890"/>
      <c r="CR223" s="1890"/>
      <c r="CS223" s="1890"/>
      <c r="CT223" s="1890"/>
      <c r="CU223" s="1890"/>
      <c r="CV223" s="1890"/>
      <c r="CW223" s="1890"/>
      <c r="CX223" s="1890"/>
      <c r="CY223" s="1890"/>
      <c r="CZ223" s="1891"/>
    </row>
    <row r="224" spans="1:104" s="130" customFormat="1" ht="15" customHeight="1" x14ac:dyDescent="0.2">
      <c r="A224" s="2591"/>
      <c r="B224" s="433" t="s">
        <v>20</v>
      </c>
      <c r="C224" s="559">
        <v>2.184869061649461</v>
      </c>
      <c r="D224" s="579">
        <v>1.0335945415108052</v>
      </c>
      <c r="E224" s="579">
        <v>0.56490134747110166</v>
      </c>
      <c r="F224" s="579">
        <v>0.67265785817428647</v>
      </c>
      <c r="G224" s="600">
        <v>0.20176226217632279</v>
      </c>
      <c r="H224" s="619">
        <v>1.2206108776512827</v>
      </c>
      <c r="I224" s="579">
        <v>0.83950737612380788</v>
      </c>
      <c r="J224" s="579">
        <v>0.32509703613975011</v>
      </c>
      <c r="K224" s="579">
        <v>0.70032725049853028</v>
      </c>
      <c r="L224" s="639">
        <v>7.5730872075826516E-2</v>
      </c>
      <c r="M224" s="654">
        <v>8.7004829399222068</v>
      </c>
      <c r="N224" s="579">
        <v>2.1118521582312555</v>
      </c>
      <c r="O224" s="579">
        <v>0.10091859412090498</v>
      </c>
      <c r="P224" s="579">
        <v>0</v>
      </c>
      <c r="Q224" s="639">
        <v>0.95680640935356753</v>
      </c>
      <c r="R224" s="654">
        <v>2.9070460692356077</v>
      </c>
      <c r="S224" s="579">
        <v>1.2813653421265847</v>
      </c>
      <c r="T224" s="579">
        <v>0.36696493450707623</v>
      </c>
      <c r="U224" s="579">
        <v>0.51535307653796014</v>
      </c>
      <c r="V224" s="579">
        <v>1.8128126124747197</v>
      </c>
      <c r="W224" s="579">
        <v>0.53387917726901379</v>
      </c>
      <c r="X224" s="579">
        <v>0.4726047362404705</v>
      </c>
      <c r="Y224" s="671">
        <v>0.50438632328282484</v>
      </c>
      <c r="Z224" s="671">
        <v>1.3854094418410949</v>
      </c>
      <c r="AA224" s="671">
        <v>1.0237180728105704</v>
      </c>
      <c r="AB224" s="671">
        <v>0</v>
      </c>
      <c r="AC224" s="671">
        <v>0.83984802745192144</v>
      </c>
      <c r="AD224" s="671">
        <v>1.7043876654223906</v>
      </c>
      <c r="AE224" s="671">
        <v>0</v>
      </c>
      <c r="AF224" s="671">
        <v>0</v>
      </c>
      <c r="AG224" s="671">
        <v>0.28327369805587899</v>
      </c>
      <c r="AH224" s="2090"/>
      <c r="AI224" s="2090"/>
      <c r="AJ224" s="2090"/>
      <c r="AK224" s="2090"/>
      <c r="AL224" s="2090"/>
      <c r="AM224" s="2090"/>
      <c r="AN224" s="2090"/>
      <c r="AO224" s="2090"/>
      <c r="AP224" s="2090"/>
      <c r="AQ224" s="2090"/>
      <c r="AR224" s="2090"/>
      <c r="AS224" s="2090"/>
      <c r="AT224" s="2090"/>
      <c r="AU224" s="2090"/>
      <c r="AV224" s="2090"/>
      <c r="AW224" s="2090"/>
      <c r="AX224" s="2090"/>
      <c r="AY224" s="2090"/>
      <c r="AZ224" s="239"/>
      <c r="BA224" s="2425"/>
      <c r="BB224" s="175" t="s">
        <v>20</v>
      </c>
      <c r="BC224" s="690">
        <v>198.86518832352195</v>
      </c>
      <c r="BD224" s="708">
        <v>94.799472250027719</v>
      </c>
      <c r="BE224" s="708">
        <v>51.125385137717252</v>
      </c>
      <c r="BF224" s="708">
        <v>61.411135688202599</v>
      </c>
      <c r="BG224" s="727">
        <v>18.522625412186017</v>
      </c>
      <c r="BH224" s="746">
        <v>85.734802585774958</v>
      </c>
      <c r="BI224" s="708">
        <v>59.570633917878524</v>
      </c>
      <c r="BJ224" s="708">
        <v>22.605432669344989</v>
      </c>
      <c r="BK224" s="708">
        <v>49.264087281302196</v>
      </c>
      <c r="BL224" s="727">
        <v>5.3336965707138599</v>
      </c>
      <c r="BM224" s="746">
        <v>116.91000233260182</v>
      </c>
      <c r="BN224" s="708">
        <v>28.646962864298111</v>
      </c>
      <c r="BO224" s="708">
        <v>1.3631161649241164</v>
      </c>
      <c r="BP224" s="708">
        <v>0</v>
      </c>
      <c r="BQ224" s="727">
        <v>13.188928841472158</v>
      </c>
      <c r="BR224" s="746">
        <v>12.614344132714814</v>
      </c>
      <c r="BS224" s="708">
        <v>25.335688990390111</v>
      </c>
      <c r="BT224" s="708">
        <v>10.062988503103375</v>
      </c>
      <c r="BU224" s="708">
        <v>31.940286398918218</v>
      </c>
      <c r="BV224" s="708">
        <v>125.09622184430691</v>
      </c>
      <c r="BW224" s="708">
        <v>16.126561257174728</v>
      </c>
      <c r="BX224" s="708">
        <v>17.973893552308837</v>
      </c>
      <c r="BY224" s="766">
        <v>18.259109332524041</v>
      </c>
      <c r="BZ224" s="766">
        <v>49.974087730664628</v>
      </c>
      <c r="CA224" s="766">
        <v>39.294187972261902</v>
      </c>
      <c r="CB224" s="766">
        <v>0</v>
      </c>
      <c r="CC224" s="766">
        <v>18.35847170470711</v>
      </c>
      <c r="CD224" s="766">
        <v>54.71114456195572</v>
      </c>
      <c r="CE224" s="766">
        <v>0</v>
      </c>
      <c r="CF224" s="766">
        <v>0</v>
      </c>
      <c r="CG224" s="766">
        <v>4.9768208306251456</v>
      </c>
      <c r="CH224" s="1890"/>
      <c r="CI224" s="1890"/>
      <c r="CJ224" s="1890"/>
      <c r="CK224" s="1890"/>
      <c r="CL224" s="1890"/>
      <c r="CM224" s="1890"/>
      <c r="CN224" s="1890"/>
      <c r="CO224" s="1890"/>
      <c r="CP224" s="1890"/>
      <c r="CQ224" s="1890"/>
      <c r="CR224" s="1890"/>
      <c r="CS224" s="1890"/>
      <c r="CT224" s="1890"/>
      <c r="CU224" s="1890"/>
      <c r="CV224" s="1890"/>
      <c r="CW224" s="1890"/>
      <c r="CX224" s="1890"/>
      <c r="CY224" s="1890"/>
      <c r="CZ224" s="1891"/>
    </row>
    <row r="225" spans="1:104" s="130" customFormat="1" ht="15" customHeight="1" x14ac:dyDescent="0.2">
      <c r="A225" s="2585" t="s">
        <v>70</v>
      </c>
      <c r="B225" s="433" t="s">
        <v>71</v>
      </c>
      <c r="C225" s="559">
        <v>98.115698353729243</v>
      </c>
      <c r="D225" s="579">
        <v>99.36667258719099</v>
      </c>
      <c r="E225" s="579">
        <v>99.515947254108355</v>
      </c>
      <c r="F225" s="579">
        <v>99.882846984914963</v>
      </c>
      <c r="G225" s="600">
        <v>99.841093481421638</v>
      </c>
      <c r="H225" s="619">
        <v>98.831094412615442</v>
      </c>
      <c r="I225" s="579">
        <v>99.60919369233315</v>
      </c>
      <c r="J225" s="579">
        <v>99.673876036307277</v>
      </c>
      <c r="K225" s="579">
        <v>99.878246043521955</v>
      </c>
      <c r="L225" s="639">
        <v>99.838898818177441</v>
      </c>
      <c r="M225" s="654">
        <v>92.044893945303684</v>
      </c>
      <c r="N225" s="579">
        <v>98.756324574175409</v>
      </c>
      <c r="O225" s="579">
        <v>99.842854369774656</v>
      </c>
      <c r="P225" s="579">
        <v>100</v>
      </c>
      <c r="Q225" s="639">
        <v>99.764064590323827</v>
      </c>
      <c r="R225" s="654">
        <v>96.045663333410829</v>
      </c>
      <c r="S225" s="579">
        <v>99.46451910397451</v>
      </c>
      <c r="T225" s="579">
        <v>99.944031880200583</v>
      </c>
      <c r="U225" s="579">
        <v>99.846736037734686</v>
      </c>
      <c r="V225" s="579">
        <v>98.597079495181617</v>
      </c>
      <c r="W225" s="579">
        <v>99.272576809261153</v>
      </c>
      <c r="X225" s="579">
        <v>99.645328539867592</v>
      </c>
      <c r="Y225" s="671">
        <v>98.904311548342378</v>
      </c>
      <c r="Z225" s="671">
        <v>99.651173200357164</v>
      </c>
      <c r="AA225" s="671">
        <v>99.07889053397578</v>
      </c>
      <c r="AB225" s="671">
        <v>99.467964077115056</v>
      </c>
      <c r="AC225" s="671">
        <v>99.790662148039061</v>
      </c>
      <c r="AD225" s="671">
        <v>99.48397263043752</v>
      </c>
      <c r="AE225" s="671">
        <v>100</v>
      </c>
      <c r="AF225" s="671">
        <v>98.886982902048629</v>
      </c>
      <c r="AG225" s="671">
        <v>99.658231716006455</v>
      </c>
      <c r="AH225" s="2090"/>
      <c r="AI225" s="2090"/>
      <c r="AJ225" s="2090"/>
      <c r="AK225" s="2090"/>
      <c r="AL225" s="2090"/>
      <c r="AM225" s="2090"/>
      <c r="AN225" s="2090"/>
      <c r="AO225" s="2090"/>
      <c r="AP225" s="2090"/>
      <c r="AQ225" s="2090"/>
      <c r="AR225" s="2090"/>
      <c r="AS225" s="2090"/>
      <c r="AT225" s="2090"/>
      <c r="AU225" s="2090"/>
      <c r="AV225" s="2090"/>
      <c r="AW225" s="2090"/>
      <c r="AX225" s="2090"/>
      <c r="AY225" s="2090"/>
      <c r="AZ225" s="239"/>
      <c r="BA225" s="2425" t="s">
        <v>70</v>
      </c>
      <c r="BB225" s="175" t="s">
        <v>71</v>
      </c>
      <c r="BC225" s="690">
        <v>8788.7682625716279</v>
      </c>
      <c r="BD225" s="708">
        <v>9047.8294543929696</v>
      </c>
      <c r="BE225" s="708">
        <v>8967.9195561412162</v>
      </c>
      <c r="BF225" s="708">
        <v>9075.1518679317269</v>
      </c>
      <c r="BG225" s="727">
        <v>9150.0223099368595</v>
      </c>
      <c r="BH225" s="746">
        <v>6880.2369073405944</v>
      </c>
      <c r="BI225" s="708">
        <v>7029.2858751673584</v>
      </c>
      <c r="BJ225" s="708">
        <v>6922.6561022782334</v>
      </c>
      <c r="BK225" s="708">
        <v>6992.3546989313163</v>
      </c>
      <c r="BL225" s="727">
        <v>7028.9732073267705</v>
      </c>
      <c r="BM225" s="746">
        <v>1139.2160605405395</v>
      </c>
      <c r="BN225" s="708">
        <v>1311.3242809987401</v>
      </c>
      <c r="BO225" s="708">
        <v>1347.2250811300348</v>
      </c>
      <c r="BP225" s="708">
        <v>1358.1333550651382</v>
      </c>
      <c r="BQ225" s="727">
        <v>1362.0223043168301</v>
      </c>
      <c r="BR225" s="746">
        <v>406.45294296039435</v>
      </c>
      <c r="BS225" s="708">
        <v>1952.8079181365792</v>
      </c>
      <c r="BT225" s="708">
        <v>2730.6286034217237</v>
      </c>
      <c r="BU225" s="708">
        <v>6174.3530332653463</v>
      </c>
      <c r="BV225" s="708">
        <v>6715.4872393168525</v>
      </c>
      <c r="BW225" s="708">
        <v>2998.665914002207</v>
      </c>
      <c r="BX225" s="708">
        <v>3774.4341280221261</v>
      </c>
      <c r="BY225" s="766">
        <v>3574.1179836931151</v>
      </c>
      <c r="BZ225" s="766">
        <v>3554.2814437546458</v>
      </c>
      <c r="CA225" s="766">
        <v>3772.5634656814136</v>
      </c>
      <c r="CB225" s="766">
        <v>1092.8341036866607</v>
      </c>
      <c r="CC225" s="766">
        <v>2163.0318083797647</v>
      </c>
      <c r="CD225" s="766">
        <v>3139.0242414507738</v>
      </c>
      <c r="CE225" s="766">
        <v>674.80379778193992</v>
      </c>
      <c r="CF225" s="766">
        <v>560.27436243887678</v>
      </c>
      <c r="CG225" s="766">
        <v>1745.9304649819135</v>
      </c>
      <c r="CH225" s="1890"/>
      <c r="CI225" s="1890"/>
      <c r="CJ225" s="1890"/>
      <c r="CK225" s="1890"/>
      <c r="CL225" s="1890"/>
      <c r="CM225" s="1890"/>
      <c r="CN225" s="1890"/>
      <c r="CO225" s="1890"/>
      <c r="CP225" s="1890"/>
      <c r="CQ225" s="1890"/>
      <c r="CR225" s="1890"/>
      <c r="CS225" s="1890"/>
      <c r="CT225" s="1890"/>
      <c r="CU225" s="1890"/>
      <c r="CV225" s="1890"/>
      <c r="CW225" s="1890"/>
      <c r="CX225" s="1890"/>
      <c r="CY225" s="1890"/>
      <c r="CZ225" s="1891"/>
    </row>
    <row r="226" spans="1:104" s="130" customFormat="1" ht="15" customHeight="1" x14ac:dyDescent="0.2">
      <c r="A226" s="2585"/>
      <c r="B226" s="433" t="s">
        <v>72</v>
      </c>
      <c r="C226" s="559">
        <v>1.8843016462708366</v>
      </c>
      <c r="D226" s="579">
        <v>0.63332741280896632</v>
      </c>
      <c r="E226" s="579">
        <v>0.48405274589162184</v>
      </c>
      <c r="F226" s="579">
        <v>0.11715301508501436</v>
      </c>
      <c r="G226" s="600">
        <v>0.15890651857836813</v>
      </c>
      <c r="H226" s="619">
        <v>1.1689055873846106</v>
      </c>
      <c r="I226" s="579">
        <v>0.39080630766685098</v>
      </c>
      <c r="J226" s="579">
        <v>0.32612396369274471</v>
      </c>
      <c r="K226" s="579">
        <v>0.1217539564780335</v>
      </c>
      <c r="L226" s="639">
        <v>0.16110118182256711</v>
      </c>
      <c r="M226" s="654">
        <v>7.9551060546962242</v>
      </c>
      <c r="N226" s="579">
        <v>1.2436754258246132</v>
      </c>
      <c r="O226" s="579">
        <v>0.15714563022535274</v>
      </c>
      <c r="P226" s="579">
        <v>0</v>
      </c>
      <c r="Q226" s="639">
        <v>0.23593540967616874</v>
      </c>
      <c r="R226" s="654">
        <v>3.9543366665891679</v>
      </c>
      <c r="S226" s="579">
        <v>0.53548089602548721</v>
      </c>
      <c r="T226" s="579">
        <v>5.5968119799412727E-2</v>
      </c>
      <c r="U226" s="579">
        <v>0.15326396226532671</v>
      </c>
      <c r="V226" s="579">
        <v>1.4029205048184306</v>
      </c>
      <c r="W226" s="579">
        <v>0.72742319073885153</v>
      </c>
      <c r="X226" s="579">
        <v>0.3546714601324118</v>
      </c>
      <c r="Y226" s="671">
        <v>1.0956884516576453</v>
      </c>
      <c r="Z226" s="671">
        <v>0.34882679964284974</v>
      </c>
      <c r="AA226" s="671">
        <v>0.92110946602422494</v>
      </c>
      <c r="AB226" s="671">
        <v>0.53203592288493573</v>
      </c>
      <c r="AC226" s="671">
        <v>0.20933785196097426</v>
      </c>
      <c r="AD226" s="671">
        <v>0.51602736956248141</v>
      </c>
      <c r="AE226" s="671">
        <v>0</v>
      </c>
      <c r="AF226" s="671">
        <v>1.113017097951392</v>
      </c>
      <c r="AG226" s="671">
        <v>0.34176828399356018</v>
      </c>
      <c r="AH226" s="2090"/>
      <c r="AI226" s="2090"/>
      <c r="AJ226" s="2090"/>
      <c r="AK226" s="2090"/>
      <c r="AL226" s="2090"/>
      <c r="AM226" s="2090"/>
      <c r="AN226" s="2090"/>
      <c r="AO226" s="2090"/>
      <c r="AP226" s="2090"/>
      <c r="AQ226" s="2090"/>
      <c r="AR226" s="2090"/>
      <c r="AS226" s="2090"/>
      <c r="AT226" s="2090"/>
      <c r="AU226" s="2090"/>
      <c r="AV226" s="2090"/>
      <c r="AW226" s="2090"/>
      <c r="AX226" s="2090"/>
      <c r="AY226" s="2090"/>
      <c r="AZ226" s="239"/>
      <c r="BA226" s="2425"/>
      <c r="BB226" s="175" t="s">
        <v>72</v>
      </c>
      <c r="BC226" s="690">
        <v>168.78736821656787</v>
      </c>
      <c r="BD226" s="708">
        <v>57.667608974823679</v>
      </c>
      <c r="BE226" s="708">
        <v>43.62060760976297</v>
      </c>
      <c r="BF226" s="708">
        <v>10.644284136626295</v>
      </c>
      <c r="BG226" s="727">
        <v>14.563123654660528</v>
      </c>
      <c r="BH226" s="746">
        <v>81.374666660512631</v>
      </c>
      <c r="BI226" s="708">
        <v>27.578671772948464</v>
      </c>
      <c r="BJ226" s="708">
        <v>22.6503085576242</v>
      </c>
      <c r="BK226" s="708">
        <v>8.5238466174274024</v>
      </c>
      <c r="BL226" s="727">
        <v>11.342031053064195</v>
      </c>
      <c r="BM226" s="746">
        <v>98.458308683570579</v>
      </c>
      <c r="BN226" s="708">
        <v>16.513998375266894</v>
      </c>
      <c r="BO226" s="708">
        <v>2.1204375191988927</v>
      </c>
      <c r="BP226" s="708">
        <v>0</v>
      </c>
      <c r="BQ226" s="727">
        <v>3.2210926015963319</v>
      </c>
      <c r="BR226" s="746">
        <v>16.734246188836075</v>
      </c>
      <c r="BS226" s="708">
        <v>10.513209566482054</v>
      </c>
      <c r="BT226" s="708">
        <v>1.5291373174458267</v>
      </c>
      <c r="BU226" s="708">
        <v>9.4775838235268104</v>
      </c>
      <c r="BV226" s="708">
        <v>95.553486940194219</v>
      </c>
      <c r="BW226" s="708">
        <v>21.972826708370746</v>
      </c>
      <c r="BX226" s="708">
        <v>13.434488931647341</v>
      </c>
      <c r="BY226" s="766">
        <v>39.59503623540553</v>
      </c>
      <c r="BZ226" s="766">
        <v>12.441686146154243</v>
      </c>
      <c r="CA226" s="766">
        <v>35.072495268047945</v>
      </c>
      <c r="CB226" s="766">
        <v>5.8453694745807612</v>
      </c>
      <c r="CC226" s="766">
        <v>4.5375431201944334</v>
      </c>
      <c r="CD226" s="766">
        <v>16.28224506399652</v>
      </c>
      <c r="CE226" s="766">
        <v>0</v>
      </c>
      <c r="CF226" s="766">
        <v>6.3061378417822693</v>
      </c>
      <c r="CG226" s="766">
        <v>5.987499965776621</v>
      </c>
      <c r="CH226" s="1890"/>
      <c r="CI226" s="1890"/>
      <c r="CJ226" s="1890"/>
      <c r="CK226" s="1890"/>
      <c r="CL226" s="1890"/>
      <c r="CM226" s="1890"/>
      <c r="CN226" s="1890"/>
      <c r="CO226" s="1890"/>
      <c r="CP226" s="1890"/>
      <c r="CQ226" s="1890"/>
      <c r="CR226" s="1890"/>
      <c r="CS226" s="1890"/>
      <c r="CT226" s="1890"/>
      <c r="CU226" s="1890"/>
      <c r="CV226" s="1890"/>
      <c r="CW226" s="1890"/>
      <c r="CX226" s="1890"/>
      <c r="CY226" s="1890"/>
      <c r="CZ226" s="1891"/>
    </row>
    <row r="227" spans="1:104" s="130" customFormat="1" ht="15" customHeight="1" x14ac:dyDescent="0.2">
      <c r="A227" s="2585" t="s">
        <v>95</v>
      </c>
      <c r="B227" s="304" t="s">
        <v>61</v>
      </c>
      <c r="C227" s="559">
        <v>85.878863219751906</v>
      </c>
      <c r="D227" s="579">
        <v>92.685632858418714</v>
      </c>
      <c r="E227" s="579">
        <v>94.652288304772995</v>
      </c>
      <c r="F227" s="579">
        <v>94.160352918809423</v>
      </c>
      <c r="G227" s="600">
        <v>97.826958870872289</v>
      </c>
      <c r="H227" s="619">
        <v>85.405473563295104</v>
      </c>
      <c r="I227" s="579">
        <v>93.736834122298035</v>
      </c>
      <c r="J227" s="579">
        <v>94.161119744900063</v>
      </c>
      <c r="K227" s="579">
        <v>93.855432799540893</v>
      </c>
      <c r="L227" s="639">
        <v>97.817393590882332</v>
      </c>
      <c r="M227" s="654">
        <v>85.811927051972631</v>
      </c>
      <c r="N227" s="579">
        <v>94.117455954252165</v>
      </c>
      <c r="O227" s="579">
        <v>95.629958721245458</v>
      </c>
      <c r="P227" s="579">
        <v>96.093669466778991</v>
      </c>
      <c r="Q227" s="639">
        <v>97.892285705154052</v>
      </c>
      <c r="R227" s="654">
        <v>91.188273642678126</v>
      </c>
      <c r="S227" s="579">
        <v>92.871999089421934</v>
      </c>
      <c r="T227" s="579">
        <v>94.079067897000613</v>
      </c>
      <c r="U227" s="579">
        <v>89.456533663984118</v>
      </c>
      <c r="V227" s="579">
        <v>92.678942366180735</v>
      </c>
      <c r="W227" s="579">
        <v>91.577192919071024</v>
      </c>
      <c r="X227" s="579">
        <v>97.843011535376462</v>
      </c>
      <c r="Y227" s="671">
        <v>93.711874949413343</v>
      </c>
      <c r="Z227" s="671">
        <v>91.615093460124029</v>
      </c>
      <c r="AA227" s="671">
        <v>90.149767586822193</v>
      </c>
      <c r="AB227" s="671">
        <v>97.09392809521718</v>
      </c>
      <c r="AC227" s="671">
        <v>92.151318707498149</v>
      </c>
      <c r="AD227" s="671">
        <v>97.593864539336607</v>
      </c>
      <c r="AE227" s="671">
        <v>93.807860188580818</v>
      </c>
      <c r="AF227" s="671">
        <v>97.052811187750038</v>
      </c>
      <c r="AG227" s="671">
        <v>95.501593629669571</v>
      </c>
      <c r="AH227" s="2090"/>
      <c r="AI227" s="2090"/>
      <c r="AJ227" s="2090"/>
      <c r="AK227" s="2090"/>
      <c r="AL227" s="2090"/>
      <c r="AM227" s="2090"/>
      <c r="AN227" s="2090"/>
      <c r="AO227" s="2090"/>
      <c r="AP227" s="2090"/>
      <c r="AQ227" s="2090"/>
      <c r="AR227" s="2090"/>
      <c r="AS227" s="2090"/>
      <c r="AT227" s="2090"/>
      <c r="AU227" s="2090"/>
      <c r="AV227" s="2090"/>
      <c r="AW227" s="2090"/>
      <c r="AX227" s="2090"/>
      <c r="AY227" s="2090"/>
      <c r="AZ227" s="239"/>
      <c r="BA227" s="2425" t="s">
        <v>95</v>
      </c>
      <c r="BB227" s="175" t="s">
        <v>61</v>
      </c>
      <c r="BC227" s="690">
        <v>7689.1919431086108</v>
      </c>
      <c r="BD227" s="708">
        <v>8436.6751462585707</v>
      </c>
      <c r="BE227" s="708">
        <v>8522.2714828185017</v>
      </c>
      <c r="BF227" s="708">
        <v>8555.2177222711689</v>
      </c>
      <c r="BG227" s="727">
        <v>8962.8067124131921</v>
      </c>
      <c r="BH227" s="746">
        <v>5945.5973324128054</v>
      </c>
      <c r="BI227" s="708">
        <v>6614.8814146006935</v>
      </c>
      <c r="BJ227" s="708">
        <v>6529.6017682348311</v>
      </c>
      <c r="BK227" s="708">
        <v>6570.7048586949777</v>
      </c>
      <c r="BL227" s="727">
        <v>6884.02461338183</v>
      </c>
      <c r="BM227" s="746">
        <v>1062.0722268595566</v>
      </c>
      <c r="BN227" s="708">
        <v>1249.7276077335305</v>
      </c>
      <c r="BO227" s="708">
        <v>1290.3785624912375</v>
      </c>
      <c r="BP227" s="708">
        <v>1305.0801771343699</v>
      </c>
      <c r="BQ227" s="727">
        <v>1336.4679666821364</v>
      </c>
      <c r="BR227" s="746">
        <v>385.89709206215804</v>
      </c>
      <c r="BS227" s="708">
        <v>1820.5574929595541</v>
      </c>
      <c r="BT227" s="708">
        <v>2570.3885359631613</v>
      </c>
      <c r="BU227" s="708">
        <v>5531.840517699864</v>
      </c>
      <c r="BV227" s="708">
        <v>6305.196407300622</v>
      </c>
      <c r="BW227" s="708">
        <v>2766.2161669687234</v>
      </c>
      <c r="BX227" s="708">
        <v>3703.5357861199632</v>
      </c>
      <c r="BY227" s="766">
        <v>3382.7080903562223</v>
      </c>
      <c r="BZ227" s="766">
        <v>3267.656728922479</v>
      </c>
      <c r="CA227" s="766">
        <v>3432.574969348203</v>
      </c>
      <c r="CB227" s="766">
        <v>1066.7510576680868</v>
      </c>
      <c r="CC227" s="766">
        <v>1997.4437413067774</v>
      </c>
      <c r="CD227" s="766">
        <v>3079.385538250126</v>
      </c>
      <c r="CE227" s="766">
        <v>633.01900317051582</v>
      </c>
      <c r="CF227" s="766">
        <v>549.88230316399745</v>
      </c>
      <c r="CG227" s="766">
        <v>1673.1095756095197</v>
      </c>
      <c r="CH227" s="1890"/>
      <c r="CI227" s="1890"/>
      <c r="CJ227" s="1890"/>
      <c r="CK227" s="1890"/>
      <c r="CL227" s="1890"/>
      <c r="CM227" s="1890"/>
      <c r="CN227" s="1890"/>
      <c r="CO227" s="1890"/>
      <c r="CP227" s="1890"/>
      <c r="CQ227" s="1890"/>
      <c r="CR227" s="1890"/>
      <c r="CS227" s="1890"/>
      <c r="CT227" s="1890"/>
      <c r="CU227" s="1890"/>
      <c r="CV227" s="1890"/>
      <c r="CW227" s="1890"/>
      <c r="CX227" s="1890"/>
      <c r="CY227" s="1890"/>
      <c r="CZ227" s="1891"/>
    </row>
    <row r="228" spans="1:104" s="130" customFormat="1" ht="15" customHeight="1" x14ac:dyDescent="0.2">
      <c r="A228" s="2585"/>
      <c r="B228" s="304" t="s">
        <v>92</v>
      </c>
      <c r="C228" s="559">
        <v>12.242027873127858</v>
      </c>
      <c r="D228" s="579">
        <v>6.2794186352406234</v>
      </c>
      <c r="E228" s="579">
        <v>5.0584422142330618</v>
      </c>
      <c r="F228" s="579">
        <v>5.1877729902100373</v>
      </c>
      <c r="G228" s="600">
        <v>1.7493288523825159</v>
      </c>
      <c r="H228" s="619">
        <v>12.753683390504184</v>
      </c>
      <c r="I228" s="579">
        <v>5.4280878884138568</v>
      </c>
      <c r="J228" s="579">
        <v>5.2639363726896242</v>
      </c>
      <c r="K228" s="579">
        <v>5.5163259377264264</v>
      </c>
      <c r="L228" s="639">
        <v>1.7479385307039168</v>
      </c>
      <c r="M228" s="654">
        <v>13.310149656198675</v>
      </c>
      <c r="N228" s="579">
        <v>5.4665842966681248</v>
      </c>
      <c r="O228" s="579">
        <v>4.0179179060927828</v>
      </c>
      <c r="P228" s="579">
        <v>3.2307493027556511</v>
      </c>
      <c r="Q228" s="639">
        <v>2.1077142948459437</v>
      </c>
      <c r="R228" s="654">
        <v>7.2044953166390844</v>
      </c>
      <c r="S228" s="579">
        <v>6.441455139602156</v>
      </c>
      <c r="T228" s="579">
        <v>5.6876012821879929</v>
      </c>
      <c r="U228" s="579">
        <v>8.4262474495852757</v>
      </c>
      <c r="V228" s="579">
        <v>6.356227785592294</v>
      </c>
      <c r="W228" s="579">
        <v>7.4183421239221836</v>
      </c>
      <c r="X228" s="579">
        <v>2.0568047506765672</v>
      </c>
      <c r="Y228" s="671">
        <v>5.0156714807005844</v>
      </c>
      <c r="Z228" s="671">
        <v>8.0031372103850966</v>
      </c>
      <c r="AA228" s="671">
        <v>9.5316593504529195</v>
      </c>
      <c r="AB228" s="671">
        <v>2.9060719047827925</v>
      </c>
      <c r="AC228" s="671">
        <v>6.0424471954667993</v>
      </c>
      <c r="AD228" s="671">
        <v>2.1368882601905419</v>
      </c>
      <c r="AE228" s="671">
        <v>5.0970973884363264</v>
      </c>
      <c r="AF228" s="671">
        <v>2.9471888122499879</v>
      </c>
      <c r="AG228" s="671">
        <v>4.3558490404465511</v>
      </c>
      <c r="AH228" s="2090"/>
      <c r="AI228" s="2090"/>
      <c r="AJ228" s="2090"/>
      <c r="AK228" s="2090"/>
      <c r="AL228" s="2090"/>
      <c r="AM228" s="2090"/>
      <c r="AN228" s="2090"/>
      <c r="AO228" s="2090"/>
      <c r="AP228" s="2090"/>
      <c r="AQ228" s="2090"/>
      <c r="AR228" s="2090"/>
      <c r="AS228" s="2090"/>
      <c r="AT228" s="2090"/>
      <c r="AU228" s="2090"/>
      <c r="AV228" s="2090"/>
      <c r="AW228" s="2090"/>
      <c r="AX228" s="2090"/>
      <c r="AY228" s="2090"/>
      <c r="AZ228" s="239"/>
      <c r="BA228" s="2425"/>
      <c r="BB228" s="175" t="s">
        <v>92</v>
      </c>
      <c r="BC228" s="690">
        <v>1096.0939462891706</v>
      </c>
      <c r="BD228" s="708">
        <v>571.58173817308625</v>
      </c>
      <c r="BE228" s="708">
        <v>455.45034992746014</v>
      </c>
      <c r="BF228" s="708">
        <v>471.35047872254501</v>
      </c>
      <c r="BG228" s="727">
        <v>160.27173451285142</v>
      </c>
      <c r="BH228" s="746">
        <v>887.86189902479555</v>
      </c>
      <c r="BI228" s="708">
        <v>383.05280977423814</v>
      </c>
      <c r="BJ228" s="708">
        <v>365.02760736181068</v>
      </c>
      <c r="BK228" s="708">
        <v>386.19127907682997</v>
      </c>
      <c r="BL228" s="727">
        <v>123.01341741297257</v>
      </c>
      <c r="BM228" s="746">
        <v>164.73631080014215</v>
      </c>
      <c r="BN228" s="708">
        <v>72.587398865407664</v>
      </c>
      <c r="BO228" s="708">
        <v>54.215595208868081</v>
      </c>
      <c r="BP228" s="708">
        <v>43.877883899258883</v>
      </c>
      <c r="BQ228" s="727">
        <v>28.775430236290021</v>
      </c>
      <c r="BR228" s="746">
        <v>30.488501222872888</v>
      </c>
      <c r="BS228" s="708">
        <v>126.2709916330555</v>
      </c>
      <c r="BT228" s="708">
        <v>155.39423869367951</v>
      </c>
      <c r="BU228" s="708">
        <v>521.0648696591245</v>
      </c>
      <c r="BV228" s="708">
        <v>432.43118204082384</v>
      </c>
      <c r="BW228" s="708">
        <v>224.08131611364536</v>
      </c>
      <c r="BX228" s="708">
        <v>77.853797421576928</v>
      </c>
      <c r="BY228" s="766">
        <v>181.05018713469946</v>
      </c>
      <c r="BZ228" s="766">
        <v>285.4497460005029</v>
      </c>
      <c r="CA228" s="766">
        <v>362.93088910304721</v>
      </c>
      <c r="CB228" s="766">
        <v>31.928415493154439</v>
      </c>
      <c r="CC228" s="766">
        <v>130.97423348950713</v>
      </c>
      <c r="CD228" s="766">
        <v>67.425373883364799</v>
      </c>
      <c r="CE228" s="766">
        <v>34.395406753812409</v>
      </c>
      <c r="CF228" s="766">
        <v>16.698197116661593</v>
      </c>
      <c r="CG228" s="766">
        <v>76.310901865584682</v>
      </c>
      <c r="CH228" s="1890"/>
      <c r="CI228" s="1890"/>
      <c r="CJ228" s="1890"/>
      <c r="CK228" s="1890"/>
      <c r="CL228" s="1890"/>
      <c r="CM228" s="1890"/>
      <c r="CN228" s="1890"/>
      <c r="CO228" s="1890"/>
      <c r="CP228" s="1890"/>
      <c r="CQ228" s="1890"/>
      <c r="CR228" s="1890"/>
      <c r="CS228" s="1890"/>
      <c r="CT228" s="1890"/>
      <c r="CU228" s="1890"/>
      <c r="CV228" s="1890"/>
      <c r="CW228" s="1890"/>
      <c r="CX228" s="1890"/>
      <c r="CY228" s="1890"/>
      <c r="CZ228" s="1891"/>
    </row>
    <row r="229" spans="1:104" s="130" customFormat="1" ht="15" customHeight="1" x14ac:dyDescent="0.2">
      <c r="A229" s="2585"/>
      <c r="B229" s="304" t="s">
        <v>93</v>
      </c>
      <c r="C229" s="559">
        <v>1.3154135638613127</v>
      </c>
      <c r="D229" s="579">
        <v>0.75548396627133474</v>
      </c>
      <c r="E229" s="579">
        <v>0.23849747628757728</v>
      </c>
      <c r="F229" s="579">
        <v>0.45835305942947457</v>
      </c>
      <c r="G229" s="600">
        <v>0.42371227674523804</v>
      </c>
      <c r="H229" s="619">
        <v>1.5044186814705822</v>
      </c>
      <c r="I229" s="579">
        <v>0.54413283439810489</v>
      </c>
      <c r="J229" s="579">
        <v>0.52212609464825954</v>
      </c>
      <c r="K229" s="579">
        <v>0.40391965650983253</v>
      </c>
      <c r="L229" s="639">
        <v>0.43466787841375332</v>
      </c>
      <c r="M229" s="654">
        <v>0</v>
      </c>
      <c r="N229" s="579">
        <v>0.41595974907973748</v>
      </c>
      <c r="O229" s="579">
        <v>0.35212337266175825</v>
      </c>
      <c r="P229" s="579">
        <v>0.67558123046539942</v>
      </c>
      <c r="Q229" s="639">
        <v>0</v>
      </c>
      <c r="R229" s="654">
        <v>1.1633510549023371</v>
      </c>
      <c r="S229" s="579">
        <v>0.25901605810229805</v>
      </c>
      <c r="T229" s="579">
        <v>0.23333082081140807</v>
      </c>
      <c r="U229" s="579">
        <v>1.8257712061078308</v>
      </c>
      <c r="V229" s="579">
        <v>0.55776882423397556</v>
      </c>
      <c r="W229" s="579">
        <v>0.47058577973780452</v>
      </c>
      <c r="X229" s="579">
        <v>0.10018371394693334</v>
      </c>
      <c r="Y229" s="671">
        <v>1.0540222522690035</v>
      </c>
      <c r="Z229" s="671">
        <v>0.11468357302347755</v>
      </c>
      <c r="AA229" s="671">
        <v>9.4015779711513564E-2</v>
      </c>
      <c r="AB229" s="671">
        <v>0</v>
      </c>
      <c r="AC229" s="671">
        <v>1.8062340970351107</v>
      </c>
      <c r="AD229" s="671">
        <v>0.26924720047285083</v>
      </c>
      <c r="AE229" s="671">
        <v>1.0950424229827931</v>
      </c>
      <c r="AF229" s="671">
        <v>0</v>
      </c>
      <c r="AG229" s="671">
        <v>0.14255732988389677</v>
      </c>
      <c r="AH229" s="2090"/>
      <c r="AI229" s="2090"/>
      <c r="AJ229" s="2090"/>
      <c r="AK229" s="2090"/>
      <c r="AL229" s="2090"/>
      <c r="AM229" s="2090"/>
      <c r="AN229" s="2090"/>
      <c r="AO229" s="2090"/>
      <c r="AP229" s="2090"/>
      <c r="AQ229" s="2090"/>
      <c r="AR229" s="2090"/>
      <c r="AS229" s="2090"/>
      <c r="AT229" s="2090"/>
      <c r="AU229" s="2090"/>
      <c r="AV229" s="2090"/>
      <c r="AW229" s="2090"/>
      <c r="AX229" s="2090"/>
      <c r="AY229" s="2090"/>
      <c r="AZ229" s="239"/>
      <c r="BA229" s="2425"/>
      <c r="BB229" s="175" t="s">
        <v>93</v>
      </c>
      <c r="BC229" s="690">
        <v>117.77598116566463</v>
      </c>
      <c r="BD229" s="708">
        <v>68.767646128871235</v>
      </c>
      <c r="BE229" s="708">
        <v>21.473757024713237</v>
      </c>
      <c r="BF229" s="708">
        <v>41.645024636530785</v>
      </c>
      <c r="BG229" s="727">
        <v>38.820088879148798</v>
      </c>
      <c r="BH229" s="746">
        <v>104.73178505069086</v>
      </c>
      <c r="BI229" s="708">
        <v>38.398717078901271</v>
      </c>
      <c r="BJ229" s="708">
        <v>36.206828042117408</v>
      </c>
      <c r="BK229" s="708">
        <v>28.277924573851042</v>
      </c>
      <c r="BL229" s="727">
        <v>30.590309798702823</v>
      </c>
      <c r="BM229" s="746">
        <v>0</v>
      </c>
      <c r="BN229" s="708">
        <v>5.5232727750688211</v>
      </c>
      <c r="BO229" s="708">
        <v>4.7513609491279754</v>
      </c>
      <c r="BP229" s="708">
        <v>9.1752940315100737</v>
      </c>
      <c r="BQ229" s="727">
        <v>0</v>
      </c>
      <c r="BR229" s="746">
        <v>4.9231526291791203</v>
      </c>
      <c r="BS229" s="708">
        <v>5.0774574683263776</v>
      </c>
      <c r="BT229" s="708">
        <v>6.3749660823291272</v>
      </c>
      <c r="BU229" s="708">
        <v>112.90259884128884</v>
      </c>
      <c r="BV229" s="708">
        <v>37.946505396760742</v>
      </c>
      <c r="BW229" s="708">
        <v>14.214696371035073</v>
      </c>
      <c r="BX229" s="708">
        <v>3.7921356259023251</v>
      </c>
      <c r="BY229" s="766">
        <v>38.046934842468069</v>
      </c>
      <c r="BZ229" s="766">
        <v>4.0904455252250482</v>
      </c>
      <c r="CA229" s="766">
        <v>3.5797786372626184</v>
      </c>
      <c r="CB229" s="766">
        <v>0</v>
      </c>
      <c r="CC229" s="766">
        <v>39.151376703675083</v>
      </c>
      <c r="CD229" s="766">
        <v>8.4955743812792903</v>
      </c>
      <c r="CE229" s="766">
        <v>7.389387857611263</v>
      </c>
      <c r="CF229" s="766">
        <v>0</v>
      </c>
      <c r="CG229" s="766">
        <v>2.4974874725857292</v>
      </c>
      <c r="CH229" s="1890"/>
      <c r="CI229" s="1890"/>
      <c r="CJ229" s="1890"/>
      <c r="CK229" s="1890"/>
      <c r="CL229" s="1890"/>
      <c r="CM229" s="1890"/>
      <c r="CN229" s="1890"/>
      <c r="CO229" s="1890"/>
      <c r="CP229" s="1890"/>
      <c r="CQ229" s="1890"/>
      <c r="CR229" s="1890"/>
      <c r="CS229" s="1890"/>
      <c r="CT229" s="1890"/>
      <c r="CU229" s="1890"/>
      <c r="CV229" s="1890"/>
      <c r="CW229" s="1890"/>
      <c r="CX229" s="1890"/>
      <c r="CY229" s="1890"/>
      <c r="CZ229" s="1891"/>
    </row>
    <row r="230" spans="1:104" s="130" customFormat="1" ht="15" customHeight="1" x14ac:dyDescent="0.2">
      <c r="A230" s="2585"/>
      <c r="B230" s="304" t="s">
        <v>94</v>
      </c>
      <c r="C230" s="559">
        <v>0.5636953432590488</v>
      </c>
      <c r="D230" s="579">
        <v>0.27946454006931787</v>
      </c>
      <c r="E230" s="579">
        <v>5.0772004706342348E-2</v>
      </c>
      <c r="F230" s="579">
        <v>0.19352103155099873</v>
      </c>
      <c r="G230" s="600">
        <v>0</v>
      </c>
      <c r="H230" s="619">
        <v>0.33642436473020693</v>
      </c>
      <c r="I230" s="579">
        <v>0.29094515489000722</v>
      </c>
      <c r="J230" s="579">
        <v>5.2817787762059143E-2</v>
      </c>
      <c r="K230" s="579">
        <v>0.22432160622281255</v>
      </c>
      <c r="L230" s="639">
        <v>0</v>
      </c>
      <c r="M230" s="654">
        <v>0.87792329182862261</v>
      </c>
      <c r="N230" s="579">
        <v>0</v>
      </c>
      <c r="O230" s="579">
        <v>0</v>
      </c>
      <c r="P230" s="579">
        <v>0</v>
      </c>
      <c r="Q230" s="639">
        <v>0</v>
      </c>
      <c r="R230" s="654">
        <v>0.44387998578047877</v>
      </c>
      <c r="S230" s="579">
        <v>0.42752971287353947</v>
      </c>
      <c r="T230" s="579">
        <v>0</v>
      </c>
      <c r="U230" s="579">
        <v>0.29144768032283602</v>
      </c>
      <c r="V230" s="579">
        <v>0.40706102399299021</v>
      </c>
      <c r="W230" s="579">
        <v>0.53387917726901379</v>
      </c>
      <c r="X230" s="579">
        <v>0</v>
      </c>
      <c r="Y230" s="671">
        <v>0.21843131761705034</v>
      </c>
      <c r="Z230" s="671">
        <v>0.26708575646750143</v>
      </c>
      <c r="AA230" s="671">
        <v>0.22455728301337968</v>
      </c>
      <c r="AB230" s="671">
        <v>0</v>
      </c>
      <c r="AC230" s="671">
        <v>0</v>
      </c>
      <c r="AD230" s="671">
        <v>0</v>
      </c>
      <c r="AE230" s="671">
        <v>0</v>
      </c>
      <c r="AF230" s="671">
        <v>0</v>
      </c>
      <c r="AG230" s="671">
        <v>0</v>
      </c>
      <c r="AH230" s="2090"/>
      <c r="AI230" s="2090"/>
      <c r="AJ230" s="2090"/>
      <c r="AK230" s="2090"/>
      <c r="AL230" s="2090"/>
      <c r="AM230" s="2090"/>
      <c r="AN230" s="2090"/>
      <c r="AO230" s="2090"/>
      <c r="AP230" s="2090"/>
      <c r="AQ230" s="2090"/>
      <c r="AR230" s="2090"/>
      <c r="AS230" s="2090"/>
      <c r="AT230" s="2090"/>
      <c r="AU230" s="2090"/>
      <c r="AV230" s="2090"/>
      <c r="AW230" s="2090"/>
      <c r="AX230" s="2090"/>
      <c r="AY230" s="2090"/>
      <c r="AZ230" s="239"/>
      <c r="BA230" s="2425"/>
      <c r="BB230" s="175" t="s">
        <v>94</v>
      </c>
      <c r="BC230" s="690">
        <v>50.470645852219775</v>
      </c>
      <c r="BD230" s="708">
        <v>25.438155480525914</v>
      </c>
      <c r="BE230" s="708">
        <v>4.5713929962385169</v>
      </c>
      <c r="BF230" s="708">
        <v>17.58292643810363</v>
      </c>
      <c r="BG230" s="727">
        <v>0</v>
      </c>
      <c r="BH230" s="746">
        <v>23.420557512817773</v>
      </c>
      <c r="BI230" s="708">
        <v>20.531605486473481</v>
      </c>
      <c r="BJ230" s="708">
        <v>3.6626488862891065</v>
      </c>
      <c r="BK230" s="708">
        <v>15.704483203083219</v>
      </c>
      <c r="BL230" s="727">
        <v>0</v>
      </c>
      <c r="BM230" s="746">
        <v>10.865831564411458</v>
      </c>
      <c r="BN230" s="708">
        <v>0</v>
      </c>
      <c r="BO230" s="708">
        <v>0</v>
      </c>
      <c r="BP230" s="708">
        <v>0</v>
      </c>
      <c r="BQ230" s="727">
        <v>0</v>
      </c>
      <c r="BR230" s="746">
        <v>1.8784432350204117</v>
      </c>
      <c r="BS230" s="708">
        <v>8.3808083153819162</v>
      </c>
      <c r="BT230" s="708">
        <v>0</v>
      </c>
      <c r="BU230" s="708">
        <v>18.022630888598837</v>
      </c>
      <c r="BV230" s="708">
        <v>27.693450534770953</v>
      </c>
      <c r="BW230" s="708">
        <v>16.126561257174728</v>
      </c>
      <c r="BX230" s="708">
        <v>0</v>
      </c>
      <c r="BY230" s="766">
        <v>7.8846932225956001</v>
      </c>
      <c r="BZ230" s="766">
        <v>9.5262094525968948</v>
      </c>
      <c r="CA230" s="766">
        <v>8.5503238609485006</v>
      </c>
      <c r="CB230" s="766">
        <v>0</v>
      </c>
      <c r="CC230" s="766">
        <v>0</v>
      </c>
      <c r="CD230" s="766">
        <v>0</v>
      </c>
      <c r="CE230" s="766">
        <v>0</v>
      </c>
      <c r="CF230" s="766">
        <v>0</v>
      </c>
      <c r="CG230" s="766">
        <v>0</v>
      </c>
      <c r="CH230" s="1890"/>
      <c r="CI230" s="1890"/>
      <c r="CJ230" s="1890"/>
      <c r="CK230" s="1890"/>
      <c r="CL230" s="1890"/>
      <c r="CM230" s="1890"/>
      <c r="CN230" s="1890"/>
      <c r="CO230" s="1890"/>
      <c r="CP230" s="1890"/>
      <c r="CQ230" s="1890"/>
      <c r="CR230" s="1890"/>
      <c r="CS230" s="1890"/>
      <c r="CT230" s="1890"/>
      <c r="CU230" s="1890"/>
      <c r="CV230" s="1890"/>
      <c r="CW230" s="1890"/>
      <c r="CX230" s="1890"/>
      <c r="CY230" s="1890"/>
      <c r="CZ230" s="1891"/>
    </row>
    <row r="231" spans="1:104" s="130" customFormat="1" ht="15" customHeight="1" x14ac:dyDescent="0.2">
      <c r="A231" s="2563" t="s">
        <v>339</v>
      </c>
      <c r="B231" s="304" t="s">
        <v>340</v>
      </c>
      <c r="C231" s="385">
        <v>91.983716093105897</v>
      </c>
      <c r="D231" s="386">
        <v>95.37770666269914</v>
      </c>
      <c r="E231" s="386">
        <v>95.011454592513687</v>
      </c>
      <c r="F231" s="386">
        <v>95.406149335451133</v>
      </c>
      <c r="G231" s="387">
        <v>96.194669720286214</v>
      </c>
      <c r="H231" s="388">
        <v>93.546613667982015</v>
      </c>
      <c r="I231" s="386">
        <v>96.088997826910685</v>
      </c>
      <c r="J231" s="386">
        <v>95.297239794675662</v>
      </c>
      <c r="K231" s="386">
        <v>95.159358085142827</v>
      </c>
      <c r="L231" s="389">
        <v>95.797254139363289</v>
      </c>
      <c r="M231" s="390">
        <v>78.147018981854529</v>
      </c>
      <c r="N231" s="386">
        <v>94.459757238024451</v>
      </c>
      <c r="O231" s="386">
        <v>97.070124203348854</v>
      </c>
      <c r="P231" s="386">
        <v>97.417125549669663</v>
      </c>
      <c r="Q231" s="389">
        <v>97.508847062727355</v>
      </c>
      <c r="R231" s="390">
        <v>84.235699044004292</v>
      </c>
      <c r="S231" s="386">
        <v>95.621856393438549</v>
      </c>
      <c r="T231" s="386">
        <v>97.672325066255794</v>
      </c>
      <c r="U231" s="386">
        <v>95.401704735395683</v>
      </c>
      <c r="V231" s="386">
        <v>95.234744035229795</v>
      </c>
      <c r="W231" s="386">
        <v>96.014778190675372</v>
      </c>
      <c r="X231" s="386">
        <v>92.742033643099191</v>
      </c>
      <c r="Y231" s="391">
        <v>98.061045167762359</v>
      </c>
      <c r="Z231" s="391">
        <v>93.249576026113232</v>
      </c>
      <c r="AA231" s="391">
        <v>92.846988154495264</v>
      </c>
      <c r="AB231" s="391">
        <v>95.115720481672639</v>
      </c>
      <c r="AC231" s="391">
        <v>95.00081763108885</v>
      </c>
      <c r="AD231" s="391">
        <v>93.476092687650052</v>
      </c>
      <c r="AE231" s="391">
        <v>95.197587138953324</v>
      </c>
      <c r="AF231" s="391">
        <v>97.734012620208972</v>
      </c>
      <c r="AG231" s="391">
        <v>92.700912361588067</v>
      </c>
      <c r="AH231" s="2091"/>
      <c r="AI231" s="2091"/>
      <c r="AJ231" s="2091"/>
      <c r="AK231" s="2091"/>
      <c r="AL231" s="2091"/>
      <c r="AM231" s="2091"/>
      <c r="AN231" s="2091"/>
      <c r="AO231" s="2091"/>
      <c r="AP231" s="2091"/>
      <c r="AQ231" s="2091"/>
      <c r="AR231" s="2091"/>
      <c r="AS231" s="2091"/>
      <c r="AT231" s="2091"/>
      <c r="AU231" s="2091"/>
      <c r="AV231" s="2091"/>
      <c r="AW231" s="2091"/>
      <c r="AX231" s="2091"/>
      <c r="AY231" s="2091"/>
      <c r="AZ231" s="239"/>
      <c r="BA231" s="2592" t="s">
        <v>339</v>
      </c>
      <c r="BB231" s="175" t="s">
        <v>340</v>
      </c>
      <c r="BC231" s="517">
        <v>8688.6610309159605</v>
      </c>
      <c r="BD231" s="447">
        <v>8986.8429333877812</v>
      </c>
      <c r="BE231" s="447">
        <v>8939.5310800051866</v>
      </c>
      <c r="BF231" s="447">
        <v>8992.9264394606216</v>
      </c>
      <c r="BG231" s="518">
        <v>9084.5480884802855</v>
      </c>
      <c r="BH231" s="526">
        <v>6813.2322945335827</v>
      </c>
      <c r="BI231" s="447">
        <v>6991.3401203505391</v>
      </c>
      <c r="BJ231" s="447">
        <v>6918.073863722132</v>
      </c>
      <c r="BK231" s="447">
        <v>6931.1782443545335</v>
      </c>
      <c r="BL231" s="518">
        <v>6980.5729664700457</v>
      </c>
      <c r="BM231" s="526">
        <v>1081.4974636775946</v>
      </c>
      <c r="BN231" s="447">
        <v>1304.5886395002767</v>
      </c>
      <c r="BO231" s="447">
        <v>1346.4116637426678</v>
      </c>
      <c r="BP231" s="447">
        <v>1338.4338190496792</v>
      </c>
      <c r="BQ231" s="518">
        <v>1354.4002778031368</v>
      </c>
      <c r="BR231" s="526">
        <v>393.06656521164848</v>
      </c>
      <c r="BS231" s="447">
        <v>1952.1755113935255</v>
      </c>
      <c r="BT231" s="447">
        <v>2720.6137164031561</v>
      </c>
      <c r="BU231" s="447">
        <v>6151.5282671806435</v>
      </c>
      <c r="BV231" s="447">
        <v>6639.7987269125178</v>
      </c>
      <c r="BW231" s="447">
        <v>2984.7777643522195</v>
      </c>
      <c r="BX231" s="447">
        <v>3755.3867861450103</v>
      </c>
      <c r="BY231" s="448">
        <v>3563.593999631209</v>
      </c>
      <c r="BZ231" s="448">
        <v>3500.0785698195814</v>
      </c>
      <c r="CA231" s="448">
        <v>3750.1534218642582</v>
      </c>
      <c r="CB231" s="448">
        <v>1088.0229204873187</v>
      </c>
      <c r="CC231" s="448">
        <v>2147.0779542016253</v>
      </c>
      <c r="CD231" s="448">
        <v>3087.0500834643753</v>
      </c>
      <c r="CE231" s="448">
        <v>674.80379778193992</v>
      </c>
      <c r="CF231" s="448">
        <v>553.97490984237868</v>
      </c>
      <c r="CG231" s="448">
        <v>1730.4065775583676</v>
      </c>
      <c r="CH231" s="1892"/>
      <c r="CI231" s="1892"/>
      <c r="CJ231" s="1892"/>
      <c r="CK231" s="1892"/>
      <c r="CL231" s="1892"/>
      <c r="CM231" s="1892"/>
      <c r="CN231" s="1892"/>
      <c r="CO231" s="1892"/>
      <c r="CP231" s="1892"/>
      <c r="CQ231" s="1892"/>
      <c r="CR231" s="1892"/>
      <c r="CS231" s="1892"/>
      <c r="CT231" s="1892"/>
      <c r="CU231" s="1892"/>
      <c r="CV231" s="1892"/>
      <c r="CW231" s="1892"/>
      <c r="CX231" s="1892"/>
      <c r="CY231" s="1892"/>
      <c r="CZ231" s="1892"/>
    </row>
    <row r="232" spans="1:104" s="130" customFormat="1" ht="15" customHeight="1" x14ac:dyDescent="0.2">
      <c r="A232" s="2563"/>
      <c r="B232" s="304" t="s">
        <v>341</v>
      </c>
      <c r="C232" s="385">
        <v>1.0597991039950525</v>
      </c>
      <c r="D232" s="386">
        <v>0.64725227245275641</v>
      </c>
      <c r="E232" s="386">
        <v>0.3017194511892724</v>
      </c>
      <c r="F232" s="386">
        <v>0.87233133293108978</v>
      </c>
      <c r="G232" s="387">
        <v>0.69329492748179777</v>
      </c>
      <c r="H232" s="388">
        <v>0.91998252184341767</v>
      </c>
      <c r="I232" s="386">
        <v>0.52152655848060192</v>
      </c>
      <c r="J232" s="386">
        <v>6.3120847663548696E-2</v>
      </c>
      <c r="K232" s="386">
        <v>0.83990224204568487</v>
      </c>
      <c r="L232" s="389">
        <v>0.66421627508647707</v>
      </c>
      <c r="M232" s="390">
        <v>4.1706397251424363</v>
      </c>
      <c r="N232" s="386">
        <v>0.48769937244810418</v>
      </c>
      <c r="O232" s="386">
        <v>5.8643674105886542E-2</v>
      </c>
      <c r="P232" s="386">
        <v>1.4338192490166264</v>
      </c>
      <c r="Q232" s="389">
        <v>0.54874104045317862</v>
      </c>
      <c r="R232" s="390">
        <v>2.8687529979191857</v>
      </c>
      <c r="S232" s="386">
        <v>3.0976675208551761E-2</v>
      </c>
      <c r="T232" s="386">
        <v>0.35954288346108509</v>
      </c>
      <c r="U232" s="386">
        <v>0.35398058825230477</v>
      </c>
      <c r="V232" s="386">
        <v>1.0856015975330551</v>
      </c>
      <c r="W232" s="386">
        <v>0.44675607814032448</v>
      </c>
      <c r="X232" s="386">
        <v>0.47038809096743206</v>
      </c>
      <c r="Y232" s="391">
        <v>0.28959328042031729</v>
      </c>
      <c r="Z232" s="391">
        <v>1.4440804436290553</v>
      </c>
      <c r="AA232" s="391">
        <v>0.55483198652675214</v>
      </c>
      <c r="AB232" s="391">
        <v>0.42059698169757753</v>
      </c>
      <c r="AC232" s="391">
        <v>0.70590319663262291</v>
      </c>
      <c r="AD232" s="391">
        <v>1.5737811431445865</v>
      </c>
      <c r="AE232" s="391">
        <v>0</v>
      </c>
      <c r="AF232" s="391">
        <v>1.1113694296041934</v>
      </c>
      <c r="AG232" s="391">
        <v>0.83164185008580327</v>
      </c>
      <c r="AH232" s="2091"/>
      <c r="AI232" s="2091"/>
      <c r="AJ232" s="2091"/>
      <c r="AK232" s="2091"/>
      <c r="AL232" s="2091"/>
      <c r="AM232" s="2091"/>
      <c r="AN232" s="2091"/>
      <c r="AO232" s="2091"/>
      <c r="AP232" s="2091"/>
      <c r="AQ232" s="2091"/>
      <c r="AR232" s="2091"/>
      <c r="AS232" s="2091"/>
      <c r="AT232" s="2091"/>
      <c r="AU232" s="2091"/>
      <c r="AV232" s="2091"/>
      <c r="AW232" s="2091"/>
      <c r="AX232" s="2091"/>
      <c r="AY232" s="2091"/>
      <c r="AZ232" s="239"/>
      <c r="BA232" s="2592"/>
      <c r="BB232" s="175" t="s">
        <v>341</v>
      </c>
      <c r="BC232" s="517">
        <v>100.1072316556649</v>
      </c>
      <c r="BD232" s="447">
        <v>60.986521005186695</v>
      </c>
      <c r="BE232" s="447">
        <v>28.388476136025112</v>
      </c>
      <c r="BF232" s="447">
        <v>82.225428471107364</v>
      </c>
      <c r="BG232" s="518">
        <v>65.474221456572252</v>
      </c>
      <c r="BH232" s="526">
        <v>67.004612807009323</v>
      </c>
      <c r="BI232" s="447">
        <v>37.945754816818663</v>
      </c>
      <c r="BJ232" s="447">
        <v>4.5822385561011787</v>
      </c>
      <c r="BK232" s="447">
        <v>61.176454576783819</v>
      </c>
      <c r="BL232" s="518">
        <v>48.400240856725148</v>
      </c>
      <c r="BM232" s="526">
        <v>57.718596862944914</v>
      </c>
      <c r="BN232" s="447">
        <v>6.7356414984633464</v>
      </c>
      <c r="BO232" s="447">
        <v>0.81341738736711633</v>
      </c>
      <c r="BP232" s="447">
        <v>19.699536015459593</v>
      </c>
      <c r="BQ232" s="518">
        <v>7.6220265136932444</v>
      </c>
      <c r="BR232" s="526">
        <v>13.386377748745879</v>
      </c>
      <c r="BS232" s="447">
        <v>0.63240674305372702</v>
      </c>
      <c r="BT232" s="447">
        <v>10.014887018567698</v>
      </c>
      <c r="BU232" s="447">
        <v>22.824766084702755</v>
      </c>
      <c r="BV232" s="447">
        <v>75.688512404335171</v>
      </c>
      <c r="BW232" s="447">
        <v>13.888149649987371</v>
      </c>
      <c r="BX232" s="447">
        <v>19.047341877115649</v>
      </c>
      <c r="BY232" s="448">
        <v>10.52398406190585</v>
      </c>
      <c r="BZ232" s="448">
        <v>54.202873935064311</v>
      </c>
      <c r="CA232" s="448">
        <v>22.410043817154282</v>
      </c>
      <c r="CB232" s="448">
        <v>4.8111831993421736</v>
      </c>
      <c r="CC232" s="448">
        <v>15.95385417813891</v>
      </c>
      <c r="CD232" s="448">
        <v>51.974157986398531</v>
      </c>
      <c r="CE232" s="448">
        <v>0</v>
      </c>
      <c r="CF232" s="448">
        <v>6.2994525964981554</v>
      </c>
      <c r="CG232" s="448">
        <v>15.523887423545862</v>
      </c>
      <c r="CH232" s="1892"/>
      <c r="CI232" s="1892"/>
      <c r="CJ232" s="1892"/>
      <c r="CK232" s="1892"/>
      <c r="CL232" s="1892"/>
      <c r="CM232" s="1892"/>
      <c r="CN232" s="1892"/>
      <c r="CO232" s="1892"/>
      <c r="CP232" s="1892"/>
      <c r="CQ232" s="1892"/>
      <c r="CR232" s="1892"/>
      <c r="CS232" s="1892"/>
      <c r="CT232" s="1892"/>
      <c r="CU232" s="1892"/>
      <c r="CV232" s="1892"/>
      <c r="CW232" s="1892"/>
      <c r="CX232" s="1892"/>
      <c r="CY232" s="1892"/>
      <c r="CZ232" s="1892"/>
    </row>
    <row r="233" spans="1:104" s="130" customFormat="1" ht="15" customHeight="1" x14ac:dyDescent="0.2">
      <c r="A233" s="2563"/>
      <c r="B233" s="304" t="s">
        <v>342</v>
      </c>
      <c r="C233" s="385">
        <v>1.7868909033154654</v>
      </c>
      <c r="D233" s="386">
        <v>0.61202853254569467</v>
      </c>
      <c r="E233" s="386">
        <v>0.46361015383487503</v>
      </c>
      <c r="F233" s="386">
        <v>0.11292543853709663</v>
      </c>
      <c r="G233" s="387">
        <v>0.15420633546231868</v>
      </c>
      <c r="H233" s="388">
        <v>1.1172853317447196</v>
      </c>
      <c r="I233" s="386">
        <v>0.37904134063600087</v>
      </c>
      <c r="J233" s="386">
        <v>0.31201052902288084</v>
      </c>
      <c r="K233" s="386">
        <v>0.1170253806690472</v>
      </c>
      <c r="L233" s="389">
        <v>0.1556513249651458</v>
      </c>
      <c r="M233" s="390">
        <v>7.1144164235506793</v>
      </c>
      <c r="N233" s="386">
        <v>1.195708923354081</v>
      </c>
      <c r="O233" s="386">
        <v>0.15287384898458276</v>
      </c>
      <c r="P233" s="386">
        <v>0</v>
      </c>
      <c r="Q233" s="389">
        <v>0.23189970573056234</v>
      </c>
      <c r="R233" s="390">
        <v>3.5862142711936196</v>
      </c>
      <c r="S233" s="386">
        <v>0.51496016087337415</v>
      </c>
      <c r="T233" s="386">
        <v>5.489731829256829E-2</v>
      </c>
      <c r="U233" s="386">
        <v>0.14698423127810287</v>
      </c>
      <c r="V233" s="386">
        <v>1.3705252590773247</v>
      </c>
      <c r="W233" s="386">
        <v>0.70682518069623601</v>
      </c>
      <c r="X233" s="386">
        <v>0.33177456688973145</v>
      </c>
      <c r="Y233" s="391">
        <v>1.0895547127706204</v>
      </c>
      <c r="Z233" s="391">
        <v>0.33147311839878318</v>
      </c>
      <c r="AA233" s="391">
        <v>0.86833128845225871</v>
      </c>
      <c r="AB233" s="391">
        <v>0.51100626520561021</v>
      </c>
      <c r="AC233" s="391">
        <v>0.2007706825973552</v>
      </c>
      <c r="AD233" s="391">
        <v>0.49302752064752342</v>
      </c>
      <c r="AE233" s="391">
        <v>0</v>
      </c>
      <c r="AF233" s="391">
        <v>1.1125488618047468</v>
      </c>
      <c r="AG233" s="391">
        <v>0.32076086440658941</v>
      </c>
      <c r="AH233" s="2091"/>
      <c r="AI233" s="2091"/>
      <c r="AJ233" s="2091"/>
      <c r="AK233" s="2091"/>
      <c r="AL233" s="2091"/>
      <c r="AM233" s="2091"/>
      <c r="AN233" s="2091"/>
      <c r="AO233" s="2091"/>
      <c r="AP233" s="2091"/>
      <c r="AQ233" s="2091"/>
      <c r="AR233" s="2091"/>
      <c r="AS233" s="2091"/>
      <c r="AT233" s="2091"/>
      <c r="AU233" s="2091"/>
      <c r="AV233" s="2091"/>
      <c r="AW233" s="2091"/>
      <c r="AX233" s="2091"/>
      <c r="AY233" s="2091"/>
      <c r="AZ233" s="239"/>
      <c r="BA233" s="2592"/>
      <c r="BB233" s="175" t="s">
        <v>342</v>
      </c>
      <c r="BC233" s="517">
        <v>168.78736821656787</v>
      </c>
      <c r="BD233" s="447">
        <v>57.667608974823679</v>
      </c>
      <c r="BE233" s="447">
        <v>43.62060760976297</v>
      </c>
      <c r="BF233" s="447">
        <v>10.644284136626295</v>
      </c>
      <c r="BG233" s="518">
        <v>14.563123654660528</v>
      </c>
      <c r="BH233" s="526">
        <v>81.374666660512631</v>
      </c>
      <c r="BI233" s="447">
        <v>27.578671772948464</v>
      </c>
      <c r="BJ233" s="447">
        <v>22.6503085576242</v>
      </c>
      <c r="BK233" s="447">
        <v>8.5238466174274024</v>
      </c>
      <c r="BL233" s="518">
        <v>11.342031053064195</v>
      </c>
      <c r="BM233" s="526">
        <v>98.458308683570579</v>
      </c>
      <c r="BN233" s="447">
        <v>16.513998375266894</v>
      </c>
      <c r="BO233" s="447">
        <v>2.1204375191988927</v>
      </c>
      <c r="BP233" s="447">
        <v>0</v>
      </c>
      <c r="BQ233" s="518">
        <v>3.2210926015963319</v>
      </c>
      <c r="BR233" s="526">
        <v>16.734246188836075</v>
      </c>
      <c r="BS233" s="447">
        <v>10.513209566482054</v>
      </c>
      <c r="BT233" s="447">
        <v>1.5291373174458267</v>
      </c>
      <c r="BU233" s="447">
        <v>9.4775838235268104</v>
      </c>
      <c r="BV233" s="447">
        <v>95.553486940194219</v>
      </c>
      <c r="BW233" s="447">
        <v>21.972826708370746</v>
      </c>
      <c r="BX233" s="447">
        <v>13.434488931647341</v>
      </c>
      <c r="BY233" s="448">
        <v>39.59503623540553</v>
      </c>
      <c r="BZ233" s="448">
        <v>12.441686146154243</v>
      </c>
      <c r="CA233" s="448">
        <v>35.072495268047945</v>
      </c>
      <c r="CB233" s="448">
        <v>5.8453694745807612</v>
      </c>
      <c r="CC233" s="448">
        <v>4.5375431201944334</v>
      </c>
      <c r="CD233" s="448">
        <v>16.28224506399652</v>
      </c>
      <c r="CE233" s="448">
        <v>0</v>
      </c>
      <c r="CF233" s="448">
        <v>6.3061378417822693</v>
      </c>
      <c r="CG233" s="448">
        <v>5.987499965776621</v>
      </c>
      <c r="CH233" s="1892"/>
      <c r="CI233" s="1892"/>
      <c r="CJ233" s="1892"/>
      <c r="CK233" s="1892"/>
      <c r="CL233" s="1892"/>
      <c r="CM233" s="1892"/>
      <c r="CN233" s="1892"/>
      <c r="CO233" s="1892"/>
      <c r="CP233" s="1892"/>
      <c r="CQ233" s="1892"/>
      <c r="CR233" s="1892"/>
      <c r="CS233" s="1892"/>
      <c r="CT233" s="1892"/>
      <c r="CU233" s="1892"/>
      <c r="CV233" s="1892"/>
      <c r="CW233" s="1892"/>
      <c r="CX233" s="1892"/>
      <c r="CY233" s="1892"/>
      <c r="CZ233" s="1892"/>
    </row>
    <row r="234" spans="1:104" s="130" customFormat="1" ht="15" customHeight="1" x14ac:dyDescent="0.2">
      <c r="A234" s="2563"/>
      <c r="B234" s="304" t="s">
        <v>343</v>
      </c>
      <c r="C234" s="385">
        <v>1.5709994227968669</v>
      </c>
      <c r="D234" s="386">
        <v>0.73613429917665585</v>
      </c>
      <c r="E234" s="386">
        <v>0.49478685972058623</v>
      </c>
      <c r="F234" s="386">
        <v>0.46497441127419475</v>
      </c>
      <c r="G234" s="387">
        <v>0.19613279785894994</v>
      </c>
      <c r="H234" s="388">
        <v>0.85558312968851102</v>
      </c>
      <c r="I234" s="386">
        <v>0.53655251404388837</v>
      </c>
      <c r="J234" s="386">
        <v>0.26093896135149397</v>
      </c>
      <c r="K234" s="386">
        <v>0.4607456725378522</v>
      </c>
      <c r="L234" s="389">
        <v>7.3196496668855304E-2</v>
      </c>
      <c r="M234" s="390">
        <v>7.6625568753134363</v>
      </c>
      <c r="N234" s="386">
        <v>2.0742056736020862</v>
      </c>
      <c r="O234" s="386">
        <v>9.8274442353661687E-2</v>
      </c>
      <c r="P234" s="386">
        <v>0</v>
      </c>
      <c r="Q234" s="389">
        <v>0.94952523740638883</v>
      </c>
      <c r="R234" s="390">
        <v>2.3007454640602463</v>
      </c>
      <c r="S234" s="386">
        <v>0.83048740013966005</v>
      </c>
      <c r="T234" s="386">
        <v>0.36126976729079296</v>
      </c>
      <c r="U234" s="386">
        <v>0.21584360892695406</v>
      </c>
      <c r="V234" s="386">
        <v>1.3970495756727623</v>
      </c>
      <c r="W234" s="386">
        <v>0</v>
      </c>
      <c r="X234" s="386">
        <v>0.44387849653080785</v>
      </c>
      <c r="Y234" s="391">
        <v>0.28547755071148273</v>
      </c>
      <c r="Z234" s="391">
        <v>1.0776179520964506</v>
      </c>
      <c r="AA234" s="391">
        <v>0.76116224214302275</v>
      </c>
      <c r="AB234" s="391">
        <v>0</v>
      </c>
      <c r="AC234" s="391">
        <v>0.81229925489729315</v>
      </c>
      <c r="AD234" s="391">
        <v>1.6566572883007817</v>
      </c>
      <c r="AE234" s="391">
        <v>0</v>
      </c>
      <c r="AF234" s="391">
        <v>0</v>
      </c>
      <c r="AG234" s="391">
        <v>0.26661701223425088</v>
      </c>
      <c r="AH234" s="2091"/>
      <c r="AI234" s="2091"/>
      <c r="AJ234" s="2091"/>
      <c r="AK234" s="2091"/>
      <c r="AL234" s="2091"/>
      <c r="AM234" s="2091"/>
      <c r="AN234" s="2091"/>
      <c r="AO234" s="2091"/>
      <c r="AP234" s="2091"/>
      <c r="AQ234" s="2091"/>
      <c r="AR234" s="2091"/>
      <c r="AS234" s="2091"/>
      <c r="AT234" s="2091"/>
      <c r="AU234" s="2091"/>
      <c r="AV234" s="2091"/>
      <c r="AW234" s="2091"/>
      <c r="AX234" s="2091"/>
      <c r="AY234" s="2091"/>
      <c r="AZ234" s="239"/>
      <c r="BA234" s="2592"/>
      <c r="BB234" s="175" t="s">
        <v>343</v>
      </c>
      <c r="BC234" s="517">
        <v>148.3945424713022</v>
      </c>
      <c r="BD234" s="447">
        <v>69.361316769501784</v>
      </c>
      <c r="BE234" s="447">
        <v>46.553992141478744</v>
      </c>
      <c r="BF234" s="447">
        <v>43.828209250098972</v>
      </c>
      <c r="BG234" s="518">
        <v>18.522625412186017</v>
      </c>
      <c r="BH234" s="526">
        <v>62.314245072957185</v>
      </c>
      <c r="BI234" s="447">
        <v>39.039028431405036</v>
      </c>
      <c r="BJ234" s="447">
        <v>18.942783783055887</v>
      </c>
      <c r="BK234" s="447">
        <v>33.559604078218982</v>
      </c>
      <c r="BL234" s="518">
        <v>5.3336965707138599</v>
      </c>
      <c r="BM234" s="526">
        <v>106.04417076819037</v>
      </c>
      <c r="BN234" s="447">
        <v>28.646962864298111</v>
      </c>
      <c r="BO234" s="447">
        <v>1.3631161649241164</v>
      </c>
      <c r="BP234" s="447">
        <v>0</v>
      </c>
      <c r="BQ234" s="518">
        <v>13.188928841472158</v>
      </c>
      <c r="BR234" s="526">
        <v>10.735900897694403</v>
      </c>
      <c r="BS234" s="447">
        <v>16.954880675008198</v>
      </c>
      <c r="BT234" s="447">
        <v>10.062988503103375</v>
      </c>
      <c r="BU234" s="447">
        <v>13.917655510319383</v>
      </c>
      <c r="BV234" s="447">
        <v>97.402771309535964</v>
      </c>
      <c r="BW234" s="447">
        <v>0</v>
      </c>
      <c r="BX234" s="447">
        <v>17.973893552308837</v>
      </c>
      <c r="BY234" s="448">
        <v>10.374416109928438</v>
      </c>
      <c r="BZ234" s="448">
        <v>40.447878278067734</v>
      </c>
      <c r="CA234" s="448">
        <v>30.743864111313407</v>
      </c>
      <c r="CB234" s="448">
        <v>0</v>
      </c>
      <c r="CC234" s="448">
        <v>18.35847170470711</v>
      </c>
      <c r="CD234" s="448">
        <v>54.71114456195572</v>
      </c>
      <c r="CE234" s="448">
        <v>0</v>
      </c>
      <c r="CF234" s="448">
        <v>0</v>
      </c>
      <c r="CG234" s="448">
        <v>4.9768208306251456</v>
      </c>
      <c r="CH234" s="1892"/>
      <c r="CI234" s="1892"/>
      <c r="CJ234" s="1892"/>
      <c r="CK234" s="1892"/>
      <c r="CL234" s="1892"/>
      <c r="CM234" s="1892"/>
      <c r="CN234" s="1892"/>
      <c r="CO234" s="1892"/>
      <c r="CP234" s="1892"/>
      <c r="CQ234" s="1892"/>
      <c r="CR234" s="1892"/>
      <c r="CS234" s="1892"/>
      <c r="CT234" s="1892"/>
      <c r="CU234" s="1892"/>
      <c r="CV234" s="1892"/>
      <c r="CW234" s="1892"/>
      <c r="CX234" s="1892"/>
      <c r="CY234" s="1892"/>
      <c r="CZ234" s="1892"/>
    </row>
    <row r="235" spans="1:104" s="130" customFormat="1" ht="15" customHeight="1" x14ac:dyDescent="0.2">
      <c r="A235" s="2563"/>
      <c r="B235" s="304" t="s">
        <v>344</v>
      </c>
      <c r="C235" s="385">
        <v>2.985223386067966</v>
      </c>
      <c r="D235" s="386">
        <v>2.5749573888388291</v>
      </c>
      <c r="E235" s="386">
        <v>3.4926935610631529</v>
      </c>
      <c r="F235" s="386">
        <v>2.9096197536122794</v>
      </c>
      <c r="G235" s="387">
        <v>2.3875781140269159</v>
      </c>
      <c r="H235" s="388">
        <v>3.0821956611997212</v>
      </c>
      <c r="I235" s="386">
        <v>2.4233513458505049</v>
      </c>
      <c r="J235" s="386">
        <v>3.8978372189079997</v>
      </c>
      <c r="K235" s="386">
        <v>3.1686417720411884</v>
      </c>
      <c r="L235" s="389">
        <v>2.8827523531993338</v>
      </c>
      <c r="M235" s="390">
        <v>2.7268445585550642</v>
      </c>
      <c r="N235" s="386">
        <v>1.5381092410155164</v>
      </c>
      <c r="O235" s="386">
        <v>2.1941939051685591</v>
      </c>
      <c r="P235" s="386">
        <v>1.1490552013137343</v>
      </c>
      <c r="Q235" s="389">
        <v>0.60606917545111771</v>
      </c>
      <c r="R235" s="390">
        <v>7.0085882228226541</v>
      </c>
      <c r="S235" s="386">
        <v>2.7443436080975054</v>
      </c>
      <c r="T235" s="386">
        <v>1.5519649646997364</v>
      </c>
      <c r="U235" s="386">
        <v>3.4226339900048144</v>
      </c>
      <c r="V235" s="386">
        <v>0.86516125982971903</v>
      </c>
      <c r="W235" s="386">
        <v>2.831640550488109</v>
      </c>
      <c r="X235" s="386">
        <v>5.811217029019109</v>
      </c>
      <c r="Y235" s="391">
        <v>0.11893744488642401</v>
      </c>
      <c r="Z235" s="391">
        <v>3.8972524597624756</v>
      </c>
      <c r="AA235" s="391">
        <v>4.4673627407062915</v>
      </c>
      <c r="AB235" s="391">
        <v>3.9526762714242136</v>
      </c>
      <c r="AC235" s="391">
        <v>2.8673996462398361</v>
      </c>
      <c r="AD235" s="391">
        <v>2.3058496460573221</v>
      </c>
      <c r="AE235" s="391">
        <v>4.802412861046661</v>
      </c>
      <c r="AF235" s="391">
        <v>4.2069088382114789E-2</v>
      </c>
      <c r="AG235" s="391">
        <v>3.4908065799515797</v>
      </c>
      <c r="AH235" s="2091"/>
      <c r="AI235" s="2091"/>
      <c r="AJ235" s="2091"/>
      <c r="AK235" s="2091"/>
      <c r="AL235" s="2091"/>
      <c r="AM235" s="2091"/>
      <c r="AN235" s="2091"/>
      <c r="AO235" s="2091"/>
      <c r="AP235" s="2091"/>
      <c r="AQ235" s="2091"/>
      <c r="AR235" s="2091"/>
      <c r="AS235" s="2091"/>
      <c r="AT235" s="2091"/>
      <c r="AU235" s="2091"/>
      <c r="AV235" s="2091"/>
      <c r="AW235" s="2091"/>
      <c r="AX235" s="2091"/>
      <c r="AY235" s="2091"/>
      <c r="AZ235" s="239"/>
      <c r="BA235" s="2592"/>
      <c r="BB235" s="175" t="s">
        <v>344</v>
      </c>
      <c r="BC235" s="517">
        <v>281.98028091030483</v>
      </c>
      <c r="BD235" s="447">
        <v>242.62208039345629</v>
      </c>
      <c r="BE235" s="447">
        <v>328.62398303412812</v>
      </c>
      <c r="BF235" s="447">
        <v>274.25901363062326</v>
      </c>
      <c r="BG235" s="518">
        <v>225.48097784368639</v>
      </c>
      <c r="BH235" s="526">
        <v>224.48396786964352</v>
      </c>
      <c r="BI235" s="447">
        <v>176.32063891923747</v>
      </c>
      <c r="BJ235" s="447">
        <v>282.96229615117755</v>
      </c>
      <c r="BK235" s="447">
        <v>230.79622810059564</v>
      </c>
      <c r="BL235" s="518">
        <v>210.06095974834929</v>
      </c>
      <c r="BM235" s="526">
        <v>37.737530008727745</v>
      </c>
      <c r="BN235" s="447">
        <v>21.242907041174206</v>
      </c>
      <c r="BO235" s="447">
        <v>30.43457799892359</v>
      </c>
      <c r="BP235" s="447">
        <v>15.787104502576391</v>
      </c>
      <c r="BQ235" s="518">
        <v>8.4183157151971368</v>
      </c>
      <c r="BR235" s="526">
        <v>32.703969112770075</v>
      </c>
      <c r="BS235" s="447">
        <v>56.027362243773815</v>
      </c>
      <c r="BT235" s="447">
        <v>43.229207121618714</v>
      </c>
      <c r="BU235" s="447">
        <v>220.6923848596212</v>
      </c>
      <c r="BV235" s="447">
        <v>60.319337126231595</v>
      </c>
      <c r="BW235" s="447">
        <v>88.026217536539576</v>
      </c>
      <c r="BX235" s="447">
        <v>235.31258464939944</v>
      </c>
      <c r="BY235" s="448">
        <v>4.322254206077619</v>
      </c>
      <c r="BZ235" s="448">
        <v>146.28152102022864</v>
      </c>
      <c r="CA235" s="448">
        <v>180.43983980278921</v>
      </c>
      <c r="CB235" s="448">
        <v>45.214422587531786</v>
      </c>
      <c r="CC235" s="448">
        <v>64.805027154970276</v>
      </c>
      <c r="CD235" s="448">
        <v>76.150736917333887</v>
      </c>
      <c r="CE235" s="448">
        <v>34.041686712299899</v>
      </c>
      <c r="CF235" s="448">
        <v>0.23845556750234317</v>
      </c>
      <c r="CG235" s="448">
        <v>65.161329193510895</v>
      </c>
      <c r="CH235" s="1892"/>
      <c r="CI235" s="1892"/>
      <c r="CJ235" s="1892"/>
      <c r="CK235" s="1892"/>
      <c r="CL235" s="1892"/>
      <c r="CM235" s="1892"/>
      <c r="CN235" s="1892"/>
      <c r="CO235" s="1892"/>
      <c r="CP235" s="1892"/>
      <c r="CQ235" s="1892"/>
      <c r="CR235" s="1892"/>
      <c r="CS235" s="1892"/>
      <c r="CT235" s="1892"/>
      <c r="CU235" s="1892"/>
      <c r="CV235" s="1892"/>
      <c r="CW235" s="1892"/>
      <c r="CX235" s="1892"/>
      <c r="CY235" s="1892"/>
      <c r="CZ235" s="1892"/>
    </row>
    <row r="236" spans="1:104" s="130" customFormat="1" ht="15" customHeight="1" x14ac:dyDescent="0.2">
      <c r="A236" s="2564"/>
      <c r="B236" s="304" t="s">
        <v>345</v>
      </c>
      <c r="C236" s="385">
        <v>0.61337109071877927</v>
      </c>
      <c r="D236" s="386">
        <v>5.1920844286898818E-2</v>
      </c>
      <c r="E236" s="386">
        <v>0.23573538167843919</v>
      </c>
      <c r="F236" s="386">
        <v>0.23399972819425477</v>
      </c>
      <c r="G236" s="387">
        <v>0.37411810488364727</v>
      </c>
      <c r="H236" s="388">
        <v>0.47833968754163214</v>
      </c>
      <c r="I236" s="386">
        <v>5.0530414078354693E-2</v>
      </c>
      <c r="J236" s="386">
        <v>0.1688526483784647</v>
      </c>
      <c r="K236" s="386">
        <v>0.25432684756344864</v>
      </c>
      <c r="L236" s="389">
        <v>0.42692941071689455</v>
      </c>
      <c r="M236" s="390">
        <v>0.17852343558386141</v>
      </c>
      <c r="N236" s="386">
        <v>0.24451955155578145</v>
      </c>
      <c r="O236" s="386">
        <v>0.42588992603847581</v>
      </c>
      <c r="P236" s="386">
        <v>0</v>
      </c>
      <c r="Q236" s="389">
        <v>0.1549177782313933</v>
      </c>
      <c r="R236" s="390">
        <v>0</v>
      </c>
      <c r="S236" s="386">
        <v>0.25737576224236297</v>
      </c>
      <c r="T236" s="386">
        <v>0</v>
      </c>
      <c r="U236" s="386">
        <v>0.4588528461421636</v>
      </c>
      <c r="V236" s="386">
        <v>4.6918272657446962E-2</v>
      </c>
      <c r="W236" s="386">
        <v>0</v>
      </c>
      <c r="X236" s="386">
        <v>0.20070817349369419</v>
      </c>
      <c r="Y236" s="391">
        <v>0.15539184344881798</v>
      </c>
      <c r="Z236" s="391">
        <v>0</v>
      </c>
      <c r="AA236" s="391">
        <v>0.50132358767637109</v>
      </c>
      <c r="AB236" s="391">
        <v>0</v>
      </c>
      <c r="AC236" s="391">
        <v>0.4128095885440391</v>
      </c>
      <c r="AD236" s="391">
        <v>0.4945917141997368</v>
      </c>
      <c r="AE236" s="391">
        <v>0</v>
      </c>
      <c r="AF236" s="391">
        <v>0</v>
      </c>
      <c r="AG236" s="391">
        <v>2.3892613317337932</v>
      </c>
      <c r="AH236" s="2091"/>
      <c r="AI236" s="2091"/>
      <c r="AJ236" s="2091"/>
      <c r="AK236" s="2091"/>
      <c r="AL236" s="2091"/>
      <c r="AM236" s="2091"/>
      <c r="AN236" s="2091"/>
      <c r="AO236" s="2091"/>
      <c r="AP236" s="2091"/>
      <c r="AQ236" s="2091"/>
      <c r="AR236" s="2091"/>
      <c r="AS236" s="2091"/>
      <c r="AT236" s="2091"/>
      <c r="AU236" s="2091"/>
      <c r="AV236" s="2091"/>
      <c r="AW236" s="2091"/>
      <c r="AX236" s="2091"/>
      <c r="AY236" s="2091"/>
      <c r="AZ236" s="239"/>
      <c r="BA236" s="2593"/>
      <c r="BB236" s="175" t="s">
        <v>345</v>
      </c>
      <c r="BC236" s="517">
        <v>57.938227762230056</v>
      </c>
      <c r="BD236" s="447">
        <v>4.8921754244456608</v>
      </c>
      <c r="BE236" s="447">
        <v>22.180102180409513</v>
      </c>
      <c r="BF236" s="447">
        <v>22.056674094515405</v>
      </c>
      <c r="BG236" s="518">
        <v>35.33141622575647</v>
      </c>
      <c r="BH236" s="526">
        <v>34.838667901788682</v>
      </c>
      <c r="BI236" s="447">
        <v>3.6765427804783353</v>
      </c>
      <c r="BJ236" s="447">
        <v>12.257806166098261</v>
      </c>
      <c r="BK236" s="447">
        <v>18.524554476395419</v>
      </c>
      <c r="BL236" s="518">
        <v>31.109575423798773</v>
      </c>
      <c r="BM236" s="526">
        <v>2.4706334970472432</v>
      </c>
      <c r="BN236" s="447">
        <v>3.3770722943057003</v>
      </c>
      <c r="BO236" s="447">
        <v>5.9073084390771102</v>
      </c>
      <c r="BP236" s="447">
        <v>0</v>
      </c>
      <c r="BQ236" s="518">
        <v>2.1518117401005301</v>
      </c>
      <c r="BR236" s="526">
        <v>0</v>
      </c>
      <c r="BS236" s="447">
        <v>5.2544750669603228</v>
      </c>
      <c r="BT236" s="447">
        <v>0</v>
      </c>
      <c r="BU236" s="447">
        <v>29.586958234642111</v>
      </c>
      <c r="BV236" s="447">
        <v>3.2711579184232229</v>
      </c>
      <c r="BW236" s="447">
        <v>0</v>
      </c>
      <c r="BX236" s="447">
        <v>8.1272406157291979</v>
      </c>
      <c r="BY236" s="448">
        <v>5.6470277260300588</v>
      </c>
      <c r="BZ236" s="448">
        <v>0</v>
      </c>
      <c r="CA236" s="448">
        <v>20.248802951555792</v>
      </c>
      <c r="CB236" s="448">
        <v>0</v>
      </c>
      <c r="CC236" s="448">
        <v>9.3297551426115177</v>
      </c>
      <c r="CD236" s="448">
        <v>16.33390259157472</v>
      </c>
      <c r="CE236" s="448">
        <v>0</v>
      </c>
      <c r="CF236" s="448">
        <v>0</v>
      </c>
      <c r="CG236" s="448">
        <v>44.599275439830144</v>
      </c>
      <c r="CH236" s="1892"/>
      <c r="CI236" s="1892"/>
      <c r="CJ236" s="1892"/>
      <c r="CK236" s="1892"/>
      <c r="CL236" s="1892"/>
      <c r="CM236" s="1892"/>
      <c r="CN236" s="1892"/>
      <c r="CO236" s="1892"/>
      <c r="CP236" s="1892"/>
      <c r="CQ236" s="1892"/>
      <c r="CR236" s="1892"/>
      <c r="CS236" s="1892"/>
      <c r="CT236" s="1892"/>
      <c r="CU236" s="1892"/>
      <c r="CV236" s="1892"/>
      <c r="CW236" s="1892"/>
      <c r="CX236" s="1892"/>
      <c r="CY236" s="1892"/>
      <c r="CZ236" s="1892"/>
    </row>
    <row r="237" spans="1:104" s="130" customFormat="1" ht="15" customHeight="1" x14ac:dyDescent="0.2">
      <c r="A237" s="861"/>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391"/>
      <c r="AC237" s="391"/>
      <c r="AD237" s="391"/>
      <c r="AE237" s="391"/>
      <c r="AF237" s="391"/>
      <c r="AG237" s="391"/>
      <c r="AH237" s="2091"/>
      <c r="AI237" s="2091"/>
      <c r="AJ237" s="2091"/>
      <c r="AK237" s="2091"/>
      <c r="AL237" s="2091"/>
      <c r="AM237" s="2091"/>
      <c r="AN237" s="2091"/>
      <c r="AO237" s="2091"/>
      <c r="AP237" s="2091"/>
      <c r="AQ237" s="2091"/>
      <c r="AR237" s="2091"/>
      <c r="AS237" s="2091"/>
      <c r="AT237" s="2091"/>
      <c r="AU237" s="2091"/>
      <c r="AV237" s="2091"/>
      <c r="AW237" s="2091"/>
      <c r="AX237" s="2091"/>
      <c r="AY237" s="2091"/>
      <c r="AZ237" s="239"/>
      <c r="BA237" s="862"/>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448"/>
      <c r="CE237" s="448"/>
      <c r="CF237" s="448"/>
      <c r="CG237" s="448"/>
      <c r="CH237" s="1892"/>
      <c r="CI237" s="1892"/>
      <c r="CJ237" s="1892"/>
      <c r="CK237" s="1892"/>
      <c r="CL237" s="1892"/>
      <c r="CM237" s="1892"/>
      <c r="CN237" s="1892"/>
      <c r="CO237" s="1892"/>
      <c r="CP237" s="1892"/>
      <c r="CQ237" s="1892"/>
      <c r="CR237" s="1892"/>
      <c r="CS237" s="1892"/>
      <c r="CT237" s="1892"/>
      <c r="CU237" s="1892"/>
      <c r="CV237" s="1892"/>
      <c r="CW237" s="1892"/>
      <c r="CX237" s="1892"/>
      <c r="CY237" s="1892"/>
      <c r="CZ237" s="1892"/>
    </row>
    <row r="238" spans="1:104" s="130" customFormat="1" ht="15" customHeight="1" x14ac:dyDescent="0.2">
      <c r="A238" s="861"/>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391"/>
      <c r="AC238" s="391"/>
      <c r="AD238" s="391"/>
      <c r="AE238" s="391"/>
      <c r="AF238" s="391"/>
      <c r="AG238" s="391"/>
      <c r="AH238" s="2091"/>
      <c r="AI238" s="2091"/>
      <c r="AJ238" s="2091"/>
      <c r="AK238" s="2091"/>
      <c r="AL238" s="2091"/>
      <c r="AM238" s="2091"/>
      <c r="AN238" s="2091"/>
      <c r="AO238" s="2091"/>
      <c r="AP238" s="2091"/>
      <c r="AQ238" s="2091"/>
      <c r="AR238" s="2091"/>
      <c r="AS238" s="2091"/>
      <c r="AT238" s="2091"/>
      <c r="AU238" s="2091"/>
      <c r="AV238" s="2091"/>
      <c r="AW238" s="2091"/>
      <c r="AX238" s="2091"/>
      <c r="AY238" s="2091"/>
      <c r="AZ238" s="239"/>
      <c r="BA238" s="862"/>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448"/>
      <c r="CE238" s="448"/>
      <c r="CF238" s="448"/>
      <c r="CG238" s="448"/>
      <c r="CH238" s="1892"/>
      <c r="CI238" s="1892"/>
      <c r="CJ238" s="1892"/>
      <c r="CK238" s="1892"/>
      <c r="CL238" s="1892"/>
      <c r="CM238" s="1892"/>
      <c r="CN238" s="1892"/>
      <c r="CO238" s="1892"/>
      <c r="CP238" s="1892"/>
      <c r="CQ238" s="1892"/>
      <c r="CR238" s="1892"/>
      <c r="CS238" s="1892"/>
      <c r="CT238" s="1892"/>
      <c r="CU238" s="1892"/>
      <c r="CV238" s="1892"/>
      <c r="CW238" s="1892"/>
      <c r="CX238" s="1892"/>
      <c r="CY238" s="1892"/>
      <c r="CZ238" s="1892"/>
    </row>
    <row r="239" spans="1:104" s="130" customFormat="1" ht="15" customHeight="1" x14ac:dyDescent="0.2">
      <c r="A239" s="861"/>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391"/>
      <c r="AC239" s="391"/>
      <c r="AD239" s="391"/>
      <c r="AE239" s="391"/>
      <c r="AF239" s="391"/>
      <c r="AG239" s="391"/>
      <c r="AH239" s="2091"/>
      <c r="AI239" s="2091"/>
      <c r="AJ239" s="2091"/>
      <c r="AK239" s="2091"/>
      <c r="AL239" s="2091"/>
      <c r="AM239" s="2091"/>
      <c r="AN239" s="2091"/>
      <c r="AO239" s="2091"/>
      <c r="AP239" s="2091"/>
      <c r="AQ239" s="2091"/>
      <c r="AR239" s="2091"/>
      <c r="AS239" s="2091"/>
      <c r="AT239" s="2091"/>
      <c r="AU239" s="2091"/>
      <c r="AV239" s="2091"/>
      <c r="AW239" s="2091"/>
      <c r="AX239" s="2091"/>
      <c r="AY239" s="2091"/>
      <c r="AZ239" s="239"/>
      <c r="BA239" s="862"/>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448"/>
      <c r="CE239" s="448"/>
      <c r="CF239" s="448"/>
      <c r="CG239" s="448"/>
      <c r="CH239" s="1892"/>
      <c r="CI239" s="1892"/>
      <c r="CJ239" s="1892"/>
      <c r="CK239" s="1892"/>
      <c r="CL239" s="1892"/>
      <c r="CM239" s="1892"/>
      <c r="CN239" s="1892"/>
      <c r="CO239" s="1892"/>
      <c r="CP239" s="1892"/>
      <c r="CQ239" s="1892"/>
      <c r="CR239" s="1892"/>
      <c r="CS239" s="1892"/>
      <c r="CT239" s="1892"/>
      <c r="CU239" s="1892"/>
      <c r="CV239" s="1892"/>
      <c r="CW239" s="1892"/>
      <c r="CX239" s="1892"/>
      <c r="CY239" s="1892"/>
      <c r="CZ239" s="1892"/>
    </row>
    <row r="240" spans="1:104" s="130" customFormat="1" ht="15" customHeight="1" x14ac:dyDescent="0.2">
      <c r="A240" s="861"/>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391"/>
      <c r="AC240" s="391"/>
      <c r="AD240" s="391"/>
      <c r="AE240" s="391"/>
      <c r="AF240" s="391"/>
      <c r="AG240" s="391"/>
      <c r="AH240" s="2091"/>
      <c r="AI240" s="2091"/>
      <c r="AJ240" s="2091"/>
      <c r="AK240" s="2091"/>
      <c r="AL240" s="2091"/>
      <c r="AM240" s="2091"/>
      <c r="AN240" s="2091"/>
      <c r="AO240" s="2091"/>
      <c r="AP240" s="2091"/>
      <c r="AQ240" s="2091"/>
      <c r="AR240" s="2091"/>
      <c r="AS240" s="2091"/>
      <c r="AT240" s="2091"/>
      <c r="AU240" s="2091"/>
      <c r="AV240" s="2091"/>
      <c r="AW240" s="2091"/>
      <c r="AX240" s="2091"/>
      <c r="AY240" s="2091"/>
      <c r="AZ240" s="239"/>
      <c r="BA240" s="862"/>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448"/>
      <c r="CE240" s="448"/>
      <c r="CF240" s="448"/>
      <c r="CG240" s="448"/>
      <c r="CH240" s="1892"/>
      <c r="CI240" s="1892"/>
      <c r="CJ240" s="1892"/>
      <c r="CK240" s="1892"/>
      <c r="CL240" s="1892"/>
      <c r="CM240" s="1892"/>
      <c r="CN240" s="1892"/>
      <c r="CO240" s="1892"/>
      <c r="CP240" s="1892"/>
      <c r="CQ240" s="1892"/>
      <c r="CR240" s="1892"/>
      <c r="CS240" s="1892"/>
      <c r="CT240" s="1892"/>
      <c r="CU240" s="1892"/>
      <c r="CV240" s="1892"/>
      <c r="CW240" s="1892"/>
      <c r="CX240" s="1892"/>
      <c r="CY240" s="1892"/>
      <c r="CZ240" s="1892"/>
    </row>
    <row r="241" spans="1:104" s="130" customFormat="1" ht="15" customHeight="1" x14ac:dyDescent="0.2">
      <c r="A241" s="861"/>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391"/>
      <c r="AC241" s="391"/>
      <c r="AD241" s="391"/>
      <c r="AE241" s="391"/>
      <c r="AF241" s="391"/>
      <c r="AG241" s="391"/>
      <c r="AH241" s="2091"/>
      <c r="AI241" s="2091"/>
      <c r="AJ241" s="2091"/>
      <c r="AK241" s="2091"/>
      <c r="AL241" s="2091"/>
      <c r="AM241" s="2091"/>
      <c r="AN241" s="2091"/>
      <c r="AO241" s="2091"/>
      <c r="AP241" s="2091"/>
      <c r="AQ241" s="2091"/>
      <c r="AR241" s="2091"/>
      <c r="AS241" s="2091"/>
      <c r="AT241" s="2091"/>
      <c r="AU241" s="2091"/>
      <c r="AV241" s="2091"/>
      <c r="AW241" s="2091"/>
      <c r="AX241" s="2091"/>
      <c r="AY241" s="2091"/>
      <c r="AZ241" s="239"/>
      <c r="BA241" s="862"/>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448"/>
      <c r="CE241" s="448"/>
      <c r="CF241" s="448"/>
      <c r="CG241" s="448"/>
      <c r="CH241" s="1892"/>
      <c r="CI241" s="1892"/>
      <c r="CJ241" s="1892"/>
      <c r="CK241" s="1892"/>
      <c r="CL241" s="1892"/>
      <c r="CM241" s="1892"/>
      <c r="CN241" s="1892"/>
      <c r="CO241" s="1892"/>
      <c r="CP241" s="1892"/>
      <c r="CQ241" s="1892"/>
      <c r="CR241" s="1892"/>
      <c r="CS241" s="1892"/>
      <c r="CT241" s="1892"/>
      <c r="CU241" s="1892"/>
      <c r="CV241" s="1892"/>
      <c r="CW241" s="1892"/>
      <c r="CX241" s="1892"/>
      <c r="CY241" s="1892"/>
      <c r="CZ241" s="1892"/>
    </row>
    <row r="242" spans="1:104" s="130" customFormat="1" ht="15" customHeight="1" x14ac:dyDescent="0.2">
      <c r="A242" s="861"/>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391"/>
      <c r="AC242" s="391"/>
      <c r="AD242" s="391"/>
      <c r="AE242" s="391"/>
      <c r="AF242" s="391"/>
      <c r="AG242" s="391"/>
      <c r="AH242" s="2091"/>
      <c r="AI242" s="2091"/>
      <c r="AJ242" s="2091"/>
      <c r="AK242" s="2091"/>
      <c r="AL242" s="2091"/>
      <c r="AM242" s="2091"/>
      <c r="AN242" s="2091"/>
      <c r="AO242" s="2091"/>
      <c r="AP242" s="2091"/>
      <c r="AQ242" s="2091"/>
      <c r="AR242" s="2091"/>
      <c r="AS242" s="2091"/>
      <c r="AT242" s="2091"/>
      <c r="AU242" s="2091"/>
      <c r="AV242" s="2091"/>
      <c r="AW242" s="2091"/>
      <c r="AX242" s="2091"/>
      <c r="AY242" s="2091"/>
      <c r="AZ242" s="239"/>
      <c r="BA242" s="862"/>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448"/>
      <c r="CE242" s="448"/>
      <c r="CF242" s="448"/>
      <c r="CG242" s="448"/>
      <c r="CH242" s="1892"/>
      <c r="CI242" s="1892"/>
      <c r="CJ242" s="1892"/>
      <c r="CK242" s="1892"/>
      <c r="CL242" s="1892"/>
      <c r="CM242" s="1892"/>
      <c r="CN242" s="1892"/>
      <c r="CO242" s="1892"/>
      <c r="CP242" s="1892"/>
      <c r="CQ242" s="1892"/>
      <c r="CR242" s="1892"/>
      <c r="CS242" s="1892"/>
      <c r="CT242" s="1892"/>
      <c r="CU242" s="1892"/>
      <c r="CV242" s="1892"/>
      <c r="CW242" s="1892"/>
      <c r="CX242" s="1892"/>
      <c r="CY242" s="1892"/>
      <c r="CZ242" s="1892"/>
    </row>
    <row r="243" spans="1:104" s="130" customFormat="1" ht="15" customHeight="1" x14ac:dyDescent="0.2">
      <c r="A243" s="861"/>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391"/>
      <c r="AC243" s="391"/>
      <c r="AD243" s="391"/>
      <c r="AE243" s="391"/>
      <c r="AF243" s="391"/>
      <c r="AG243" s="391"/>
      <c r="AH243" s="2091"/>
      <c r="AI243" s="2091"/>
      <c r="AJ243" s="2091"/>
      <c r="AK243" s="2091"/>
      <c r="AL243" s="2091"/>
      <c r="AM243" s="2091"/>
      <c r="AN243" s="2091"/>
      <c r="AO243" s="2091"/>
      <c r="AP243" s="2091"/>
      <c r="AQ243" s="2091"/>
      <c r="AR243" s="2091"/>
      <c r="AS243" s="2091"/>
      <c r="AT243" s="2091"/>
      <c r="AU243" s="2091"/>
      <c r="AV243" s="2091"/>
      <c r="AW243" s="2091"/>
      <c r="AX243" s="2091"/>
      <c r="AY243" s="2091"/>
      <c r="AZ243" s="239"/>
      <c r="BA243" s="862"/>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448"/>
      <c r="CE243" s="448"/>
      <c r="CF243" s="448"/>
      <c r="CG243" s="448"/>
      <c r="CH243" s="1892"/>
      <c r="CI243" s="1892"/>
      <c r="CJ243" s="1892"/>
      <c r="CK243" s="1892"/>
      <c r="CL243" s="1892"/>
      <c r="CM243" s="1892"/>
      <c r="CN243" s="1892"/>
      <c r="CO243" s="1892"/>
      <c r="CP243" s="1892"/>
      <c r="CQ243" s="1892"/>
      <c r="CR243" s="1892"/>
      <c r="CS243" s="1892"/>
      <c r="CT243" s="1892"/>
      <c r="CU243" s="1892"/>
      <c r="CV243" s="1892"/>
      <c r="CW243" s="1892"/>
      <c r="CX243" s="1892"/>
      <c r="CY243" s="1892"/>
      <c r="CZ243" s="1892"/>
    </row>
    <row r="244" spans="1:104" s="130" customFormat="1" ht="15" customHeight="1" x14ac:dyDescent="0.2">
      <c r="A244" s="861"/>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391"/>
      <c r="AC244" s="391"/>
      <c r="AD244" s="391"/>
      <c r="AE244" s="391"/>
      <c r="AF244" s="391"/>
      <c r="AG244" s="391"/>
      <c r="AH244" s="2091"/>
      <c r="AI244" s="2091"/>
      <c r="AJ244" s="2091"/>
      <c r="AK244" s="2091"/>
      <c r="AL244" s="2091"/>
      <c r="AM244" s="2091"/>
      <c r="AN244" s="2091"/>
      <c r="AO244" s="2091"/>
      <c r="AP244" s="2091"/>
      <c r="AQ244" s="2091"/>
      <c r="AR244" s="2091"/>
      <c r="AS244" s="2091"/>
      <c r="AT244" s="2091"/>
      <c r="AU244" s="2091"/>
      <c r="AV244" s="2091"/>
      <c r="AW244" s="2091"/>
      <c r="AX244" s="2091"/>
      <c r="AY244" s="2091"/>
      <c r="AZ244" s="239"/>
      <c r="BA244" s="862"/>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448"/>
      <c r="CE244" s="448"/>
      <c r="CF244" s="448"/>
      <c r="CG244" s="448"/>
      <c r="CH244" s="1892"/>
      <c r="CI244" s="1892"/>
      <c r="CJ244" s="1892"/>
      <c r="CK244" s="1892"/>
      <c r="CL244" s="1892"/>
      <c r="CM244" s="1892"/>
      <c r="CN244" s="1892"/>
      <c r="CO244" s="1892"/>
      <c r="CP244" s="1892"/>
      <c r="CQ244" s="1892"/>
      <c r="CR244" s="1892"/>
      <c r="CS244" s="1892"/>
      <c r="CT244" s="1892"/>
      <c r="CU244" s="1892"/>
      <c r="CV244" s="1892"/>
      <c r="CW244" s="1892"/>
      <c r="CX244" s="1892"/>
      <c r="CY244" s="1892"/>
      <c r="CZ244" s="1892"/>
    </row>
    <row r="245" spans="1:104" s="130" customFormat="1" ht="15" customHeight="1" x14ac:dyDescent="0.2">
      <c r="A245" s="861"/>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391"/>
      <c r="AC245" s="391"/>
      <c r="AD245" s="391"/>
      <c r="AE245" s="391"/>
      <c r="AF245" s="391"/>
      <c r="AG245" s="391"/>
      <c r="AH245" s="2091"/>
      <c r="AI245" s="2091"/>
      <c r="AJ245" s="2091"/>
      <c r="AK245" s="2091"/>
      <c r="AL245" s="2091"/>
      <c r="AM245" s="2091"/>
      <c r="AN245" s="2091"/>
      <c r="AO245" s="2091"/>
      <c r="AP245" s="2091"/>
      <c r="AQ245" s="2091"/>
      <c r="AR245" s="2091"/>
      <c r="AS245" s="2091"/>
      <c r="AT245" s="2091"/>
      <c r="AU245" s="2091"/>
      <c r="AV245" s="2091"/>
      <c r="AW245" s="2091"/>
      <c r="AX245" s="2091"/>
      <c r="AY245" s="2091"/>
      <c r="AZ245" s="239"/>
      <c r="BA245" s="862"/>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448"/>
      <c r="CE245" s="448"/>
      <c r="CF245" s="448"/>
      <c r="CG245" s="448"/>
      <c r="CH245" s="1892"/>
      <c r="CI245" s="1892"/>
      <c r="CJ245" s="1892"/>
      <c r="CK245" s="1892"/>
      <c r="CL245" s="1892"/>
      <c r="CM245" s="1892"/>
      <c r="CN245" s="1892"/>
      <c r="CO245" s="1892"/>
      <c r="CP245" s="1892"/>
      <c r="CQ245" s="1892"/>
      <c r="CR245" s="1892"/>
      <c r="CS245" s="1892"/>
      <c r="CT245" s="1892"/>
      <c r="CU245" s="1892"/>
      <c r="CV245" s="1892"/>
      <c r="CW245" s="1892"/>
      <c r="CX245" s="1892"/>
      <c r="CY245" s="1892"/>
      <c r="CZ245" s="1892"/>
    </row>
    <row r="246" spans="1:104" s="130" customFormat="1" ht="15" customHeight="1" x14ac:dyDescent="0.2">
      <c r="A246" s="861"/>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391"/>
      <c r="AC246" s="391"/>
      <c r="AD246" s="391"/>
      <c r="AE246" s="391"/>
      <c r="AF246" s="391"/>
      <c r="AG246" s="391"/>
      <c r="AH246" s="2091"/>
      <c r="AI246" s="2091"/>
      <c r="AJ246" s="2091"/>
      <c r="AK246" s="2091"/>
      <c r="AL246" s="2091"/>
      <c r="AM246" s="2091"/>
      <c r="AN246" s="2091"/>
      <c r="AO246" s="2091"/>
      <c r="AP246" s="2091"/>
      <c r="AQ246" s="2091"/>
      <c r="AR246" s="2091"/>
      <c r="AS246" s="2091"/>
      <c r="AT246" s="2091"/>
      <c r="AU246" s="2091"/>
      <c r="AV246" s="2091"/>
      <c r="AW246" s="2091"/>
      <c r="AX246" s="2091"/>
      <c r="AY246" s="2091"/>
      <c r="AZ246" s="239"/>
      <c r="BA246" s="862"/>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448"/>
      <c r="CE246" s="448"/>
      <c r="CF246" s="448"/>
      <c r="CG246" s="448"/>
      <c r="CH246" s="1892"/>
      <c r="CI246" s="1892"/>
      <c r="CJ246" s="1892"/>
      <c r="CK246" s="1892"/>
      <c r="CL246" s="1892"/>
      <c r="CM246" s="1892"/>
      <c r="CN246" s="1892"/>
      <c r="CO246" s="1892"/>
      <c r="CP246" s="1892"/>
      <c r="CQ246" s="1892"/>
      <c r="CR246" s="1892"/>
      <c r="CS246" s="1892"/>
      <c r="CT246" s="1892"/>
      <c r="CU246" s="1892"/>
      <c r="CV246" s="1892"/>
      <c r="CW246" s="1892"/>
      <c r="CX246" s="1892"/>
      <c r="CY246" s="1892"/>
      <c r="CZ246" s="1892"/>
    </row>
    <row r="247" spans="1:104" s="130" customFormat="1" ht="15" customHeight="1" x14ac:dyDescent="0.2">
      <c r="A247" s="861"/>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391"/>
      <c r="AC247" s="391"/>
      <c r="AD247" s="391"/>
      <c r="AE247" s="391"/>
      <c r="AF247" s="391"/>
      <c r="AG247" s="391"/>
      <c r="AH247" s="2091"/>
      <c r="AI247" s="2091"/>
      <c r="AJ247" s="2091"/>
      <c r="AK247" s="2091"/>
      <c r="AL247" s="2091"/>
      <c r="AM247" s="2091"/>
      <c r="AN247" s="2091"/>
      <c r="AO247" s="2091"/>
      <c r="AP247" s="2091"/>
      <c r="AQ247" s="2091"/>
      <c r="AR247" s="2091"/>
      <c r="AS247" s="2091"/>
      <c r="AT247" s="2091"/>
      <c r="AU247" s="2091"/>
      <c r="AV247" s="2091"/>
      <c r="AW247" s="2091"/>
      <c r="AX247" s="2091"/>
      <c r="AY247" s="2091"/>
      <c r="AZ247" s="239"/>
      <c r="BA247" s="862"/>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448"/>
      <c r="CE247" s="448"/>
      <c r="CF247" s="448"/>
      <c r="CG247" s="448"/>
      <c r="CH247" s="1892"/>
      <c r="CI247" s="1892"/>
      <c r="CJ247" s="1892"/>
      <c r="CK247" s="1892"/>
      <c r="CL247" s="1892"/>
      <c r="CM247" s="1892"/>
      <c r="CN247" s="1892"/>
      <c r="CO247" s="1892"/>
      <c r="CP247" s="1892"/>
      <c r="CQ247" s="1892"/>
      <c r="CR247" s="1892"/>
      <c r="CS247" s="1892"/>
      <c r="CT247" s="1892"/>
      <c r="CU247" s="1892"/>
      <c r="CV247" s="1892"/>
      <c r="CW247" s="1892"/>
      <c r="CX247" s="1892"/>
      <c r="CY247" s="1892"/>
      <c r="CZ247" s="1892"/>
    </row>
    <row r="248" spans="1:104" s="130" customFormat="1" ht="15" customHeight="1"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398"/>
      <c r="AC248" s="398"/>
      <c r="AD248" s="398"/>
      <c r="AE248" s="398"/>
      <c r="AF248" s="398"/>
      <c r="AG248" s="398"/>
      <c r="AH248" s="2091"/>
      <c r="AI248" s="2091"/>
      <c r="AJ248" s="2091"/>
      <c r="AK248" s="2091"/>
      <c r="AL248" s="2091"/>
      <c r="AM248" s="2091"/>
      <c r="AN248" s="2091"/>
      <c r="AO248" s="2091"/>
      <c r="AP248" s="2091"/>
      <c r="AQ248" s="2091"/>
      <c r="AR248" s="2091"/>
      <c r="AS248" s="2091"/>
      <c r="AT248" s="2091"/>
      <c r="AU248" s="2091"/>
      <c r="AV248" s="2091"/>
      <c r="AW248" s="2091"/>
      <c r="AX248" s="2091"/>
      <c r="AY248" s="2091"/>
      <c r="AZ248" s="239"/>
      <c r="BA248" s="862"/>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537"/>
      <c r="CE248" s="537"/>
      <c r="CF248" s="537"/>
      <c r="CG248" s="537"/>
      <c r="CH248" s="1892"/>
      <c r="CI248" s="1892"/>
      <c r="CJ248" s="1892"/>
      <c r="CK248" s="1892"/>
      <c r="CL248" s="1892"/>
      <c r="CM248" s="1892"/>
      <c r="CN248" s="1892"/>
      <c r="CO248" s="1892"/>
      <c r="CP248" s="1892"/>
      <c r="CQ248" s="1892"/>
      <c r="CR248" s="1892"/>
      <c r="CS248" s="1892"/>
      <c r="CT248" s="1892"/>
      <c r="CU248" s="1892"/>
      <c r="CV248" s="1892"/>
      <c r="CW248" s="1892"/>
      <c r="CX248" s="1892"/>
      <c r="CY248" s="1892"/>
      <c r="CZ248" s="1892"/>
    </row>
    <row r="249" spans="1:104" s="130" customFormat="1" ht="250.15" customHeight="1" x14ac:dyDescent="0.2">
      <c r="A249" s="132"/>
      <c r="B249" s="132"/>
      <c r="C249" s="132"/>
      <c r="D249" s="132"/>
      <c r="E249" s="132"/>
      <c r="F249" s="132"/>
      <c r="G249" s="132"/>
      <c r="H249" s="132"/>
      <c r="I249" s="132"/>
      <c r="J249" s="132"/>
      <c r="K249" s="132"/>
      <c r="L249" s="132"/>
      <c r="M249" s="132"/>
      <c r="N249" s="132"/>
      <c r="O249" s="132"/>
      <c r="P249" s="132"/>
      <c r="Q249" s="132"/>
      <c r="R249" s="773"/>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pans="1:104" ht="19.149999999999999" customHeight="1" x14ac:dyDescent="0.2">
      <c r="R250" s="468"/>
      <c r="S250" s="468"/>
      <c r="T250" s="468"/>
      <c r="U250" s="468"/>
      <c r="V250" s="468"/>
      <c r="W250" s="468"/>
      <c r="X250" s="468"/>
      <c r="Y250" s="468"/>
    </row>
    <row r="251" spans="1:104" ht="22.5" customHeight="1" x14ac:dyDescent="0.35">
      <c r="A251" s="2285" t="str">
        <f>A1026</f>
        <v>State of Palestine</v>
      </c>
      <c r="B251" s="2286"/>
      <c r="R251" s="468"/>
      <c r="S251" s="468"/>
      <c r="T251" s="468"/>
      <c r="U251" s="468"/>
      <c r="V251" s="468"/>
      <c r="W251" s="468"/>
      <c r="X251" s="468"/>
      <c r="Y251" s="468"/>
    </row>
    <row r="252" spans="1:104" ht="22.5" customHeight="1" x14ac:dyDescent="0.35">
      <c r="A252" s="257" t="str">
        <f>A1034</f>
        <v>2020</v>
      </c>
      <c r="B252" s="139"/>
      <c r="R252" s="468"/>
      <c r="S252" s="468"/>
      <c r="T252" s="468"/>
      <c r="U252" s="468"/>
      <c r="V252" s="468"/>
      <c r="W252" s="468"/>
      <c r="X252" s="468"/>
      <c r="Y252" s="468"/>
    </row>
    <row r="253" spans="1:104" ht="22.5" customHeight="1" x14ac:dyDescent="0.35">
      <c r="A253" s="2586" t="s">
        <v>129</v>
      </c>
      <c r="B253" s="2587"/>
      <c r="R253" s="468"/>
      <c r="S253" s="468"/>
      <c r="T253" s="468"/>
      <c r="U253" s="468"/>
      <c r="V253" s="468"/>
      <c r="W253" s="468"/>
      <c r="X253" s="468"/>
      <c r="Y253" s="468"/>
    </row>
    <row r="254" spans="1:104" ht="22.5" customHeight="1" x14ac:dyDescent="0.35">
      <c r="A254" s="2586" t="s">
        <v>97</v>
      </c>
      <c r="B254" s="2587"/>
      <c r="R254" s="468"/>
      <c r="S254" s="468"/>
      <c r="T254" s="468"/>
      <c r="U254" s="468"/>
      <c r="V254" s="468"/>
      <c r="W254" s="468"/>
      <c r="X254" s="468"/>
      <c r="Y254" s="468"/>
    </row>
    <row r="255" spans="1:104" ht="15" customHeight="1" x14ac:dyDescent="0.2">
      <c r="A255" s="2588" t="s">
        <v>98</v>
      </c>
      <c r="B255" s="2589"/>
      <c r="R255" s="468"/>
      <c r="S255" s="468"/>
      <c r="T255" s="468"/>
      <c r="U255" s="468"/>
      <c r="V255" s="468"/>
      <c r="W255" s="468"/>
      <c r="X255" s="468"/>
      <c r="Y255" s="468"/>
    </row>
    <row r="256" spans="1:104" ht="15" customHeight="1" x14ac:dyDescent="0.2">
      <c r="A256" s="152" t="s">
        <v>40</v>
      </c>
      <c r="B256" s="151"/>
      <c r="R256" s="468"/>
      <c r="S256" s="468"/>
      <c r="T256" s="468"/>
      <c r="U256" s="468"/>
      <c r="V256" s="468"/>
      <c r="W256" s="468"/>
      <c r="X256" s="468"/>
      <c r="Y256" s="468"/>
    </row>
    <row r="257" spans="1:104" ht="18" customHeight="1" x14ac:dyDescent="0.2">
      <c r="A257" s="150" t="s">
        <v>39</v>
      </c>
      <c r="B257" s="153"/>
      <c r="R257" s="468"/>
      <c r="S257" s="468"/>
      <c r="T257" s="468"/>
      <c r="U257" s="468"/>
      <c r="V257" s="468"/>
      <c r="W257" s="468"/>
      <c r="X257" s="468"/>
      <c r="Y257" s="468"/>
    </row>
    <row r="258" spans="1:104" ht="18" customHeight="1" x14ac:dyDescent="0.2">
      <c r="A258" s="245" t="s">
        <v>136</v>
      </c>
      <c r="B258" s="246" t="str">
        <f>A1025</f>
        <v>MICS20</v>
      </c>
      <c r="R258" s="468"/>
      <c r="S258" s="468"/>
      <c r="T258" s="468"/>
      <c r="U258" s="468"/>
      <c r="V258" s="468"/>
      <c r="W258" s="468"/>
      <c r="X258" s="468"/>
      <c r="Y258" s="468"/>
    </row>
    <row r="259" spans="1:104" s="130" customFormat="1" ht="15" customHeight="1" x14ac:dyDescent="0.2">
      <c r="A259" s="137" t="s">
        <v>85</v>
      </c>
      <c r="B259" s="229"/>
      <c r="C259" s="2578" t="s">
        <v>115</v>
      </c>
      <c r="D259" s="2579"/>
      <c r="E259" s="2579"/>
      <c r="F259" s="2579"/>
      <c r="G259" s="2580"/>
      <c r="H259" s="2581" t="s">
        <v>38</v>
      </c>
      <c r="I259" s="2582"/>
      <c r="J259" s="2582"/>
      <c r="K259" s="2582"/>
      <c r="L259" s="2583"/>
      <c r="M259" s="2581" t="s">
        <v>37</v>
      </c>
      <c r="N259" s="2582"/>
      <c r="O259" s="2582"/>
      <c r="P259" s="2582"/>
      <c r="Q259" s="2584"/>
      <c r="R259" s="787" t="s">
        <v>140</v>
      </c>
      <c r="S259" s="459"/>
      <c r="T259" s="459"/>
      <c r="U259" s="459"/>
      <c r="V259" s="459"/>
      <c r="W259" s="459"/>
      <c r="X259" s="459"/>
      <c r="Y259" s="460"/>
      <c r="Z259" s="461"/>
      <c r="AA259" s="461"/>
      <c r="AB259" s="461"/>
      <c r="AC259" s="461"/>
      <c r="AD259" s="461"/>
      <c r="AE259" s="461"/>
      <c r="AF259" s="461"/>
      <c r="AG259" s="461"/>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2426" t="s">
        <v>115</v>
      </c>
      <c r="BD259" s="2427"/>
      <c r="BE259" s="2427"/>
      <c r="BF259" s="2427"/>
      <c r="BG259" s="2428"/>
      <c r="BH259" s="2429" t="s">
        <v>38</v>
      </c>
      <c r="BI259" s="2427"/>
      <c r="BJ259" s="2427"/>
      <c r="BK259" s="2427"/>
      <c r="BL259" s="2428"/>
      <c r="BM259" s="2429" t="s">
        <v>37</v>
      </c>
      <c r="BN259" s="2427"/>
      <c r="BO259" s="2427"/>
      <c r="BP259" s="2427"/>
      <c r="BQ259" s="2428"/>
      <c r="BR259" s="789" t="s">
        <v>140</v>
      </c>
      <c r="BS259" s="541"/>
      <c r="BT259" s="541"/>
      <c r="BU259" s="541"/>
      <c r="BV259" s="541"/>
      <c r="BW259" s="541"/>
      <c r="BX259" s="541"/>
      <c r="BY259" s="542"/>
      <c r="BZ259" s="461"/>
      <c r="CA259" s="461"/>
      <c r="CB259" s="461"/>
      <c r="CC259" s="461"/>
      <c r="CD259" s="461"/>
      <c r="CE259" s="461"/>
      <c r="CF259" s="461"/>
      <c r="CG259" s="461"/>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pans="1:104" s="130" customFormat="1" ht="24"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311</v>
      </c>
      <c r="S260" s="192" t="s">
        <v>156</v>
      </c>
      <c r="T260" s="192" t="s">
        <v>312</v>
      </c>
      <c r="U260" s="192" t="s">
        <v>158</v>
      </c>
      <c r="V260" s="192" t="s">
        <v>159</v>
      </c>
      <c r="W260" s="192" t="s">
        <v>160</v>
      </c>
      <c r="X260" s="192" t="s">
        <v>162</v>
      </c>
      <c r="Y260" s="194" t="s">
        <v>163</v>
      </c>
      <c r="Z260" s="194" t="s">
        <v>164</v>
      </c>
      <c r="AA260" s="194" t="s">
        <v>165</v>
      </c>
      <c r="AB260" s="194" t="s">
        <v>313</v>
      </c>
      <c r="AC260" s="194" t="s">
        <v>167</v>
      </c>
      <c r="AD260" s="194" t="s">
        <v>314</v>
      </c>
      <c r="AE260" s="194" t="s">
        <v>169</v>
      </c>
      <c r="AF260" s="194" t="s">
        <v>315</v>
      </c>
      <c r="AG260" s="194" t="s">
        <v>171</v>
      </c>
      <c r="AH260" s="2092"/>
      <c r="AI260" s="2092"/>
      <c r="AJ260" s="2092"/>
      <c r="AK260" s="2092"/>
      <c r="AL260" s="2092"/>
      <c r="AM260" s="2092"/>
      <c r="AN260" s="2092"/>
      <c r="AO260" s="2092"/>
      <c r="AP260" s="2092"/>
      <c r="AQ260" s="2092"/>
      <c r="AR260" s="2092"/>
      <c r="AS260" s="2092"/>
      <c r="AT260" s="2092"/>
      <c r="AU260" s="2092"/>
      <c r="AV260" s="2092"/>
      <c r="AW260" s="2092"/>
      <c r="AX260" s="2092"/>
      <c r="AY260" s="2092"/>
      <c r="AZ260" s="239"/>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311</v>
      </c>
      <c r="BS260" s="195" t="s">
        <v>156</v>
      </c>
      <c r="BT260" s="195" t="s">
        <v>312</v>
      </c>
      <c r="BU260" s="195" t="s">
        <v>158</v>
      </c>
      <c r="BV260" s="195" t="s">
        <v>159</v>
      </c>
      <c r="BW260" s="195" t="s">
        <v>160</v>
      </c>
      <c r="BX260" s="195" t="s">
        <v>162</v>
      </c>
      <c r="BY260" s="196" t="s">
        <v>163</v>
      </c>
      <c r="BZ260" s="196" t="s">
        <v>164</v>
      </c>
      <c r="CA260" s="196" t="s">
        <v>165</v>
      </c>
      <c r="CB260" s="196" t="s">
        <v>313</v>
      </c>
      <c r="CC260" s="196" t="s">
        <v>167</v>
      </c>
      <c r="CD260" s="196" t="s">
        <v>314</v>
      </c>
      <c r="CE260" s="196" t="s">
        <v>169</v>
      </c>
      <c r="CF260" s="196" t="s">
        <v>315</v>
      </c>
      <c r="CG260" s="196" t="s">
        <v>171</v>
      </c>
      <c r="CH260" s="1893"/>
      <c r="CI260" s="1893"/>
      <c r="CJ260" s="1893"/>
      <c r="CK260" s="1893"/>
      <c r="CL260" s="1893"/>
      <c r="CM260" s="1893"/>
      <c r="CN260" s="1893"/>
      <c r="CO260" s="1893"/>
      <c r="CP260" s="1893"/>
      <c r="CQ260" s="1893"/>
      <c r="CR260" s="1893"/>
      <c r="CS260" s="1893"/>
      <c r="CT260" s="1893"/>
      <c r="CU260" s="1893"/>
      <c r="CV260" s="1893"/>
      <c r="CW260" s="1893"/>
      <c r="CX260" s="1893"/>
      <c r="CY260" s="1893"/>
      <c r="CZ260" s="1893"/>
    </row>
    <row r="261" spans="1:104" s="130" customFormat="1" ht="15" customHeight="1" x14ac:dyDescent="0.2">
      <c r="A261" s="2577" t="s">
        <v>73</v>
      </c>
      <c r="B261" s="154" t="s">
        <v>49</v>
      </c>
      <c r="C261" s="560">
        <v>78.666381646914459</v>
      </c>
      <c r="D261" s="580">
        <v>76.102834994580888</v>
      </c>
      <c r="E261" s="580">
        <v>82.887168152548014</v>
      </c>
      <c r="F261" s="580">
        <v>80.864460917951746</v>
      </c>
      <c r="G261" s="601">
        <v>85.482775191514733</v>
      </c>
      <c r="H261" s="620">
        <v>79.105656534633866</v>
      </c>
      <c r="I261" s="580">
        <v>74.922526603731257</v>
      </c>
      <c r="J261" s="580">
        <v>83.644927916793193</v>
      </c>
      <c r="K261" s="580">
        <v>80.427401700244559</v>
      </c>
      <c r="L261" s="601">
        <v>85.230051828208929</v>
      </c>
      <c r="M261" s="620">
        <v>79.477899291977096</v>
      </c>
      <c r="N261" s="580">
        <v>80.962131188743115</v>
      </c>
      <c r="O261" s="580">
        <v>80.394121758369977</v>
      </c>
      <c r="P261" s="580">
        <v>84.862623236050155</v>
      </c>
      <c r="Q261" s="655">
        <v>88.375149766863615</v>
      </c>
      <c r="R261" s="620">
        <v>77.489578731756751</v>
      </c>
      <c r="S261" s="580">
        <v>82.42500592356312</v>
      </c>
      <c r="T261" s="580"/>
      <c r="U261" s="580"/>
      <c r="V261" s="580"/>
      <c r="W261" s="580"/>
      <c r="X261" s="580"/>
      <c r="Y261" s="672"/>
      <c r="Z261" s="672"/>
      <c r="AA261" s="672"/>
      <c r="AB261" s="672"/>
      <c r="AC261" s="672"/>
      <c r="AD261" s="672"/>
      <c r="AE261" s="672"/>
      <c r="AF261" s="672"/>
      <c r="AG261" s="672"/>
      <c r="AH261" s="2093"/>
      <c r="AI261" s="2093"/>
      <c r="AJ261" s="2093"/>
      <c r="AK261" s="2093"/>
      <c r="AL261" s="2093"/>
      <c r="AM261" s="2093"/>
      <c r="AN261" s="2093"/>
      <c r="AO261" s="2093"/>
      <c r="AP261" s="2093"/>
      <c r="AQ261" s="2093"/>
      <c r="AR261" s="2093"/>
      <c r="AS261" s="2093"/>
      <c r="AT261" s="2093"/>
      <c r="AU261" s="2093"/>
      <c r="AV261" s="2093"/>
      <c r="AW261" s="2093"/>
      <c r="AX261" s="2093"/>
      <c r="AY261" s="2093"/>
      <c r="AZ261" s="239"/>
      <c r="BA261" s="2431" t="s">
        <v>73</v>
      </c>
      <c r="BB261" s="430" t="s">
        <v>49</v>
      </c>
      <c r="BC261" s="691">
        <v>1242.5572263783538</v>
      </c>
      <c r="BD261" s="709">
        <v>1031.3036321180055</v>
      </c>
      <c r="BE261" s="709">
        <v>968.83539970306038</v>
      </c>
      <c r="BF261" s="709">
        <v>930.88597082302874</v>
      </c>
      <c r="BG261" s="728">
        <v>992.82831781713423</v>
      </c>
      <c r="BH261" s="747">
        <v>956.46401307374697</v>
      </c>
      <c r="BI261" s="709">
        <v>815.71770781175735</v>
      </c>
      <c r="BJ261" s="709">
        <v>786.08126606425117</v>
      </c>
      <c r="BK261" s="709">
        <v>740.02042687882408</v>
      </c>
      <c r="BL261" s="728">
        <v>692.27691760923346</v>
      </c>
      <c r="BM261" s="747">
        <v>119.34624158841621</v>
      </c>
      <c r="BN261" s="709">
        <v>147.35462559576766</v>
      </c>
      <c r="BO261" s="709">
        <v>162.27817694343511</v>
      </c>
      <c r="BP261" s="709">
        <v>180.08053249057798</v>
      </c>
      <c r="BQ261" s="728">
        <v>174.19660337096207</v>
      </c>
      <c r="BR261" s="747">
        <v>1970.7581387090449</v>
      </c>
      <c r="BS261" s="709">
        <v>3199.0802600867551</v>
      </c>
      <c r="BT261" s="709"/>
      <c r="BU261" s="709"/>
      <c r="BV261" s="709"/>
      <c r="BW261" s="709"/>
      <c r="BX261" s="709"/>
      <c r="BY261" s="767"/>
      <c r="BZ261" s="767"/>
      <c r="CA261" s="767"/>
      <c r="CB261" s="767"/>
      <c r="CC261" s="767"/>
      <c r="CD261" s="767"/>
      <c r="CE261" s="767"/>
      <c r="CF261" s="767"/>
      <c r="CG261" s="767"/>
      <c r="CH261" s="2111"/>
      <c r="CI261" s="2111"/>
      <c r="CJ261" s="2111"/>
      <c r="CK261" s="2111"/>
      <c r="CL261" s="2111"/>
      <c r="CM261" s="2111"/>
      <c r="CN261" s="2111"/>
      <c r="CO261" s="2111"/>
      <c r="CP261" s="2111"/>
      <c r="CQ261" s="2111"/>
      <c r="CR261" s="2111"/>
      <c r="CS261" s="2111"/>
      <c r="CT261" s="2111"/>
      <c r="CU261" s="2111"/>
      <c r="CV261" s="2111"/>
      <c r="CW261" s="2111"/>
      <c r="CX261" s="2111"/>
      <c r="CY261" s="2111"/>
      <c r="CZ261" s="1894"/>
    </row>
    <row r="262" spans="1:104" s="130" customFormat="1" ht="15" customHeight="1" x14ac:dyDescent="0.2">
      <c r="A262" s="2575"/>
      <c r="B262" s="155" t="s">
        <v>48</v>
      </c>
      <c r="C262" s="561">
        <v>21.079564467417029</v>
      </c>
      <c r="D262" s="581">
        <v>23.897165005419776</v>
      </c>
      <c r="E262" s="581">
        <v>17.112831847452288</v>
      </c>
      <c r="F262" s="581">
        <v>18.944703744554626</v>
      </c>
      <c r="G262" s="602">
        <v>14.360234934550187</v>
      </c>
      <c r="H262" s="621">
        <v>20.759860717027674</v>
      </c>
      <c r="I262" s="581">
        <v>24.85824690649067</v>
      </c>
      <c r="J262" s="581">
        <v>16.355072083206966</v>
      </c>
      <c r="K262" s="581">
        <v>19.392515009087063</v>
      </c>
      <c r="L262" s="602">
        <v>14.54546691524741</v>
      </c>
      <c r="M262" s="621">
        <v>20.522100708022727</v>
      </c>
      <c r="N262" s="581">
        <v>19.037868811256885</v>
      </c>
      <c r="O262" s="581">
        <v>19.60587824162997</v>
      </c>
      <c r="P262" s="581">
        <v>15.137376763949826</v>
      </c>
      <c r="Q262" s="656">
        <v>11.624850233136337</v>
      </c>
      <c r="R262" s="621">
        <v>22.331409658700949</v>
      </c>
      <c r="S262" s="581">
        <v>17.485323329142595</v>
      </c>
      <c r="T262" s="581"/>
      <c r="U262" s="581"/>
      <c r="V262" s="581"/>
      <c r="W262" s="581"/>
      <c r="X262" s="581"/>
      <c r="Y262" s="673"/>
      <c r="Z262" s="673"/>
      <c r="AA262" s="673"/>
      <c r="AB262" s="673"/>
      <c r="AC262" s="673"/>
      <c r="AD262" s="673"/>
      <c r="AE262" s="673"/>
      <c r="AF262" s="673"/>
      <c r="AG262" s="673"/>
      <c r="AH262" s="2094"/>
      <c r="AI262" s="2094"/>
      <c r="AJ262" s="2094"/>
      <c r="AK262" s="2094"/>
      <c r="AL262" s="2094"/>
      <c r="AM262" s="2094"/>
      <c r="AN262" s="2094"/>
      <c r="AO262" s="2094"/>
      <c r="AP262" s="2094"/>
      <c r="AQ262" s="2094"/>
      <c r="AR262" s="2094"/>
      <c r="AS262" s="2094"/>
      <c r="AT262" s="2094"/>
      <c r="AU262" s="2094"/>
      <c r="AV262" s="2094"/>
      <c r="AW262" s="2094"/>
      <c r="AX262" s="2094"/>
      <c r="AY262" s="2094"/>
      <c r="AZ262" s="239"/>
      <c r="BA262" s="2432"/>
      <c r="BB262" s="431" t="s">
        <v>48</v>
      </c>
      <c r="BC262" s="562">
        <v>332.95754310220974</v>
      </c>
      <c r="BD262" s="710">
        <v>323.84119552402541</v>
      </c>
      <c r="BE262" s="710">
        <v>200.02513842027102</v>
      </c>
      <c r="BF262" s="710">
        <v>218.08540781713646</v>
      </c>
      <c r="BG262" s="729">
        <v>166.78503782295923</v>
      </c>
      <c r="BH262" s="748">
        <v>251.00682507535964</v>
      </c>
      <c r="BI262" s="710">
        <v>270.64373167804297</v>
      </c>
      <c r="BJ262" s="710">
        <v>153.70227567807217</v>
      </c>
      <c r="BK262" s="710">
        <v>178.43243635750792</v>
      </c>
      <c r="BL262" s="729">
        <v>118.14484193404915</v>
      </c>
      <c r="BM262" s="748">
        <v>30.81656172118689</v>
      </c>
      <c r="BN262" s="710">
        <v>34.649755257605534</v>
      </c>
      <c r="BO262" s="710">
        <v>39.575109583126086</v>
      </c>
      <c r="BP262" s="710">
        <v>32.121878445593325</v>
      </c>
      <c r="BQ262" s="729">
        <v>22.913787763308171</v>
      </c>
      <c r="BR262" s="748">
        <v>567.94485212105803</v>
      </c>
      <c r="BS262" s="710">
        <v>678.64056637578722</v>
      </c>
      <c r="BT262" s="710"/>
      <c r="BU262" s="710"/>
      <c r="BV262" s="710"/>
      <c r="BW262" s="710"/>
      <c r="BX262" s="710"/>
      <c r="BY262" s="768"/>
      <c r="BZ262" s="768"/>
      <c r="CA262" s="768"/>
      <c r="CB262" s="768"/>
      <c r="CC262" s="768"/>
      <c r="CD262" s="768"/>
      <c r="CE262" s="768"/>
      <c r="CF262" s="768"/>
      <c r="CG262" s="768"/>
      <c r="CH262" s="2112"/>
      <c r="CI262" s="2112"/>
      <c r="CJ262" s="2112"/>
      <c r="CK262" s="2112"/>
      <c r="CL262" s="2112"/>
      <c r="CM262" s="2112"/>
      <c r="CN262" s="2112"/>
      <c r="CO262" s="2112"/>
      <c r="CP262" s="2112"/>
      <c r="CQ262" s="2112"/>
      <c r="CR262" s="2112"/>
      <c r="CS262" s="2112"/>
      <c r="CT262" s="2112"/>
      <c r="CU262" s="2112"/>
      <c r="CV262" s="2112"/>
      <c r="CW262" s="2112"/>
      <c r="CX262" s="2112"/>
      <c r="CY262" s="2112"/>
      <c r="CZ262" s="1895"/>
    </row>
    <row r="263" spans="1:104" s="130" customFormat="1" ht="15" customHeight="1" x14ac:dyDescent="0.2">
      <c r="A263" s="2575"/>
      <c r="B263" s="155" t="s">
        <v>113</v>
      </c>
      <c r="C263" s="561">
        <v>0.25405388566910336</v>
      </c>
      <c r="D263" s="581">
        <v>0</v>
      </c>
      <c r="E263" s="581">
        <v>0</v>
      </c>
      <c r="F263" s="586">
        <v>0.19083533749321291</v>
      </c>
      <c r="G263" s="602">
        <v>0.15698987393491065</v>
      </c>
      <c r="H263" s="622">
        <v>0.13448274833803145</v>
      </c>
      <c r="I263" s="586">
        <v>0.21922648977819092</v>
      </c>
      <c r="J263" s="586">
        <v>0</v>
      </c>
      <c r="K263" s="586">
        <v>0.1800832906682901</v>
      </c>
      <c r="L263" s="640">
        <v>0.22448125654355458</v>
      </c>
      <c r="M263" s="621">
        <v>0</v>
      </c>
      <c r="N263" s="581">
        <v>0</v>
      </c>
      <c r="O263" s="581">
        <v>0</v>
      </c>
      <c r="P263" s="586">
        <v>0</v>
      </c>
      <c r="Q263" s="656">
        <v>0</v>
      </c>
      <c r="R263" s="621">
        <v>0.17901160954265177</v>
      </c>
      <c r="S263" s="586">
        <v>8.9670747294094119E-2</v>
      </c>
      <c r="T263" s="581"/>
      <c r="U263" s="581"/>
      <c r="V263" s="581"/>
      <c r="W263" s="586"/>
      <c r="X263" s="581"/>
      <c r="Y263" s="673"/>
      <c r="Z263" s="673"/>
      <c r="AA263" s="673"/>
      <c r="AB263" s="673"/>
      <c r="AC263" s="673"/>
      <c r="AD263" s="673"/>
      <c r="AE263" s="673"/>
      <c r="AF263" s="673"/>
      <c r="AG263" s="673"/>
      <c r="AH263" s="2094"/>
      <c r="AI263" s="2094"/>
      <c r="AJ263" s="2094"/>
      <c r="AK263" s="2094"/>
      <c r="AL263" s="2094"/>
      <c r="AM263" s="2094"/>
      <c r="AN263" s="2094"/>
      <c r="AO263" s="2094"/>
      <c r="AP263" s="2094"/>
      <c r="AQ263" s="2094"/>
      <c r="AR263" s="2094"/>
      <c r="AS263" s="2094"/>
      <c r="AT263" s="2094"/>
      <c r="AU263" s="2094"/>
      <c r="AV263" s="2094"/>
      <c r="AW263" s="2094"/>
      <c r="AX263" s="2094"/>
      <c r="AY263" s="2094"/>
      <c r="AZ263" s="239"/>
      <c r="BA263" s="2432"/>
      <c r="BB263" s="431" t="s">
        <v>113</v>
      </c>
      <c r="BC263" s="562">
        <v>4.0128512957990647</v>
      </c>
      <c r="BD263" s="710">
        <v>0</v>
      </c>
      <c r="BE263" s="710">
        <v>0</v>
      </c>
      <c r="BF263" s="710">
        <v>2.1968357470404256</v>
      </c>
      <c r="BG263" s="729">
        <v>1.8233380011812348</v>
      </c>
      <c r="BH263" s="748">
        <v>1.6260266939098691</v>
      </c>
      <c r="BI263" s="710">
        <v>2.3868246018891961</v>
      </c>
      <c r="BJ263" s="710">
        <v>0</v>
      </c>
      <c r="BK263" s="710">
        <v>1.6569640547480993</v>
      </c>
      <c r="BL263" s="729">
        <v>1.8233380011812348</v>
      </c>
      <c r="BM263" s="748">
        <v>0</v>
      </c>
      <c r="BN263" s="710">
        <v>0</v>
      </c>
      <c r="BO263" s="710">
        <v>0</v>
      </c>
      <c r="BP263" s="710">
        <v>0</v>
      </c>
      <c r="BQ263" s="729">
        <v>0</v>
      </c>
      <c r="BR263" s="748">
        <v>4.5527229880913911</v>
      </c>
      <c r="BS263" s="710">
        <v>3.4803020559293341</v>
      </c>
      <c r="BT263" s="710"/>
      <c r="BU263" s="710"/>
      <c r="BV263" s="710"/>
      <c r="BW263" s="710"/>
      <c r="BX263" s="710"/>
      <c r="BY263" s="768"/>
      <c r="BZ263" s="768"/>
      <c r="CA263" s="768"/>
      <c r="CB263" s="768"/>
      <c r="CC263" s="768"/>
      <c r="CD263" s="768"/>
      <c r="CE263" s="768"/>
      <c r="CF263" s="768"/>
      <c r="CG263" s="768"/>
      <c r="CH263" s="2112"/>
      <c r="CI263" s="2112"/>
      <c r="CJ263" s="2112"/>
      <c r="CK263" s="2112"/>
      <c r="CL263" s="2112"/>
      <c r="CM263" s="2112"/>
      <c r="CN263" s="2112"/>
      <c r="CO263" s="2112"/>
      <c r="CP263" s="2112"/>
      <c r="CQ263" s="2112"/>
      <c r="CR263" s="2112"/>
      <c r="CS263" s="2112"/>
      <c r="CT263" s="2112"/>
      <c r="CU263" s="2112"/>
      <c r="CV263" s="2112"/>
      <c r="CW263" s="2112"/>
      <c r="CX263" s="2112"/>
      <c r="CY263" s="2112"/>
      <c r="CZ263" s="1895"/>
    </row>
    <row r="264" spans="1:104" s="130" customFormat="1" ht="15" customHeight="1" x14ac:dyDescent="0.2">
      <c r="A264" s="2575" t="s">
        <v>74</v>
      </c>
      <c r="B264" s="155" t="s">
        <v>89</v>
      </c>
      <c r="C264" s="561">
        <v>2.7558802730711642</v>
      </c>
      <c r="D264" s="581">
        <v>1.8864540158381384</v>
      </c>
      <c r="E264" s="581">
        <v>2.0708278556822899</v>
      </c>
      <c r="F264" s="581">
        <v>1.7333800590256652</v>
      </c>
      <c r="G264" s="602">
        <v>2.032744147233728</v>
      </c>
      <c r="H264" s="621">
        <v>3.3396498765270408</v>
      </c>
      <c r="I264" s="581">
        <v>1.51816872373873</v>
      </c>
      <c r="J264" s="581">
        <v>2.0620430080167713</v>
      </c>
      <c r="K264" s="581">
        <v>2.0590213830038251</v>
      </c>
      <c r="L264" s="602">
        <v>1.5641016570840094</v>
      </c>
      <c r="M264" s="621">
        <v>2.1283345674620575</v>
      </c>
      <c r="N264" s="581">
        <v>2.2198952083601604</v>
      </c>
      <c r="O264" s="581">
        <v>0.72718160435515267</v>
      </c>
      <c r="P264" s="581">
        <v>2.2410462768902564</v>
      </c>
      <c r="Q264" s="656">
        <v>2.743702708146571</v>
      </c>
      <c r="R264" s="621">
        <v>1.9762880692859777</v>
      </c>
      <c r="S264" s="581">
        <v>2.2312590401975965</v>
      </c>
      <c r="T264" s="581"/>
      <c r="U264" s="581"/>
      <c r="V264" s="581"/>
      <c r="W264" s="581"/>
      <c r="X264" s="581"/>
      <c r="Y264" s="673"/>
      <c r="Z264" s="673"/>
      <c r="AA264" s="673"/>
      <c r="AB264" s="673"/>
      <c r="AC264" s="673"/>
      <c r="AD264" s="673"/>
      <c r="AE264" s="673"/>
      <c r="AF264" s="673"/>
      <c r="AG264" s="673"/>
      <c r="AH264" s="2094"/>
      <c r="AI264" s="2094"/>
      <c r="AJ264" s="2094"/>
      <c r="AK264" s="2094"/>
      <c r="AL264" s="2094"/>
      <c r="AM264" s="2094"/>
      <c r="AN264" s="2094"/>
      <c r="AO264" s="2094"/>
      <c r="AP264" s="2094"/>
      <c r="AQ264" s="2094"/>
      <c r="AR264" s="2094"/>
      <c r="AS264" s="2094"/>
      <c r="AT264" s="2094"/>
      <c r="AU264" s="2094"/>
      <c r="AV264" s="2094"/>
      <c r="AW264" s="2094"/>
      <c r="AX264" s="2094"/>
      <c r="AY264" s="2094"/>
      <c r="AZ264" s="239"/>
      <c r="BA264" s="2432" t="s">
        <v>74</v>
      </c>
      <c r="BB264" s="431" t="s">
        <v>89</v>
      </c>
      <c r="BC264" s="562">
        <v>43.529890108685827</v>
      </c>
      <c r="BD264" s="710">
        <v>25.564184021475739</v>
      </c>
      <c r="BE264" s="710">
        <v>24.212965283180583</v>
      </c>
      <c r="BF264" s="710">
        <v>19.954120274029723</v>
      </c>
      <c r="BG264" s="729">
        <v>23.609036413817972</v>
      </c>
      <c r="BH264" s="748">
        <v>40.379601953822295</v>
      </c>
      <c r="BI264" s="710">
        <v>16.529035625688362</v>
      </c>
      <c r="BJ264" s="710">
        <v>19.378740812989921</v>
      </c>
      <c r="BK264" s="710">
        <v>18.945258091042923</v>
      </c>
      <c r="BL264" s="729">
        <v>12.7043390302766</v>
      </c>
      <c r="BM264" s="748">
        <v>3.1959668503083467</v>
      </c>
      <c r="BN264" s="710">
        <v>4.0403065295696088</v>
      </c>
      <c r="BO264" s="710">
        <v>1.4678399674074516</v>
      </c>
      <c r="BP264" s="710">
        <v>4.7555542297564299</v>
      </c>
      <c r="BQ264" s="729">
        <v>5.4081231395892742</v>
      </c>
      <c r="BR264" s="748">
        <v>50.26205924362273</v>
      </c>
      <c r="BS264" s="710">
        <v>86.608136857567104</v>
      </c>
      <c r="BT264" s="710"/>
      <c r="BU264" s="710"/>
      <c r="BV264" s="710"/>
      <c r="BW264" s="710"/>
      <c r="BX264" s="710"/>
      <c r="BY264" s="768"/>
      <c r="BZ264" s="768"/>
      <c r="CA264" s="768"/>
      <c r="CB264" s="768"/>
      <c r="CC264" s="768"/>
      <c r="CD264" s="768"/>
      <c r="CE264" s="768"/>
      <c r="CF264" s="768"/>
      <c r="CG264" s="768"/>
      <c r="CH264" s="2112"/>
      <c r="CI264" s="2112"/>
      <c r="CJ264" s="2112"/>
      <c r="CK264" s="2112"/>
      <c r="CL264" s="2112"/>
      <c r="CM264" s="2112"/>
      <c r="CN264" s="2112"/>
      <c r="CO264" s="2112"/>
      <c r="CP264" s="2112"/>
      <c r="CQ264" s="2112"/>
      <c r="CR264" s="2112"/>
      <c r="CS264" s="2112"/>
      <c r="CT264" s="2112"/>
      <c r="CU264" s="2112"/>
      <c r="CV264" s="2112"/>
      <c r="CW264" s="2112"/>
      <c r="CX264" s="2112"/>
      <c r="CY264" s="2112"/>
      <c r="CZ264" s="1895"/>
    </row>
    <row r="265" spans="1:104" s="130" customFormat="1" ht="15" customHeight="1" x14ac:dyDescent="0.2">
      <c r="A265" s="2575"/>
      <c r="B265" s="155" t="s">
        <v>90</v>
      </c>
      <c r="C265" s="561">
        <v>94.82674885400192</v>
      </c>
      <c r="D265" s="581">
        <v>94.532262456705666</v>
      </c>
      <c r="E265" s="581">
        <v>93.548044926685492</v>
      </c>
      <c r="F265" s="581">
        <v>93.83607276820068</v>
      </c>
      <c r="G265" s="602">
        <v>93.564169927488265</v>
      </c>
      <c r="H265" s="621">
        <v>94.26277462916083</v>
      </c>
      <c r="I265" s="581">
        <v>95.619220053197523</v>
      </c>
      <c r="J265" s="581">
        <v>94.000794776535713</v>
      </c>
      <c r="K265" s="581">
        <v>94.423945378494992</v>
      </c>
      <c r="L265" s="602">
        <v>93.662259932276285</v>
      </c>
      <c r="M265" s="621">
        <v>89.899648570486391</v>
      </c>
      <c r="N265" s="581">
        <v>92.336401182000728</v>
      </c>
      <c r="O265" s="581">
        <v>93.029602747680187</v>
      </c>
      <c r="P265" s="581">
        <v>93.469452099970908</v>
      </c>
      <c r="Q265" s="656">
        <v>92.849881972557057</v>
      </c>
      <c r="R265" s="621">
        <v>95.812142044811139</v>
      </c>
      <c r="S265" s="581">
        <v>93.032610083037071</v>
      </c>
      <c r="T265" s="581"/>
      <c r="U265" s="581"/>
      <c r="V265" s="581"/>
      <c r="W265" s="581"/>
      <c r="X265" s="581"/>
      <c r="Y265" s="673"/>
      <c r="Z265" s="673"/>
      <c r="AA265" s="673"/>
      <c r="AB265" s="673"/>
      <c r="AC265" s="673"/>
      <c r="AD265" s="673"/>
      <c r="AE265" s="673"/>
      <c r="AF265" s="673"/>
      <c r="AG265" s="673"/>
      <c r="AH265" s="2094"/>
      <c r="AI265" s="2094"/>
      <c r="AJ265" s="2094"/>
      <c r="AK265" s="2094"/>
      <c r="AL265" s="2094"/>
      <c r="AM265" s="2094"/>
      <c r="AN265" s="2094"/>
      <c r="AO265" s="2094"/>
      <c r="AP265" s="2094"/>
      <c r="AQ265" s="2094"/>
      <c r="AR265" s="2094"/>
      <c r="AS265" s="2094"/>
      <c r="AT265" s="2094"/>
      <c r="AU265" s="2094"/>
      <c r="AV265" s="2094"/>
      <c r="AW265" s="2094"/>
      <c r="AX265" s="2094"/>
      <c r="AY265" s="2094"/>
      <c r="AZ265" s="239"/>
      <c r="BA265" s="2432"/>
      <c r="BB265" s="431" t="s">
        <v>90</v>
      </c>
      <c r="BC265" s="562">
        <v>1497.8146900331842</v>
      </c>
      <c r="BD265" s="710">
        <v>1281.0490651350278</v>
      </c>
      <c r="BE265" s="710">
        <v>1093.8019584312399</v>
      </c>
      <c r="BF265" s="710">
        <v>1080.2110433367791</v>
      </c>
      <c r="BG265" s="729">
        <v>1086.6886016387255</v>
      </c>
      <c r="BH265" s="748">
        <v>1139.7282527552268</v>
      </c>
      <c r="BI265" s="710">
        <v>1041.0525984671995</v>
      </c>
      <c r="BJ265" s="710">
        <v>883.40399841685883</v>
      </c>
      <c r="BK265" s="710">
        <v>868.80400074349484</v>
      </c>
      <c r="BL265" s="729">
        <v>760.76711454926749</v>
      </c>
      <c r="BM265" s="748">
        <v>134.99583245892413</v>
      </c>
      <c r="BN265" s="710">
        <v>168.05629527358718</v>
      </c>
      <c r="BO265" s="710">
        <v>187.78331058879664</v>
      </c>
      <c r="BP265" s="710">
        <v>198.34443084496812</v>
      </c>
      <c r="BQ265" s="729">
        <v>183.01676552381559</v>
      </c>
      <c r="BR265" s="748">
        <v>2436.7477770862556</v>
      </c>
      <c r="BS265" s="710">
        <v>3611.1365292551618</v>
      </c>
      <c r="BT265" s="710"/>
      <c r="BU265" s="710"/>
      <c r="BV265" s="710"/>
      <c r="BW265" s="710"/>
      <c r="BX265" s="710"/>
      <c r="BY265" s="768"/>
      <c r="BZ265" s="768"/>
      <c r="CA265" s="768"/>
      <c r="CB265" s="768"/>
      <c r="CC265" s="768"/>
      <c r="CD265" s="768"/>
      <c r="CE265" s="768"/>
      <c r="CF265" s="768"/>
      <c r="CG265" s="768"/>
      <c r="CH265" s="2112"/>
      <c r="CI265" s="2112"/>
      <c r="CJ265" s="2112"/>
      <c r="CK265" s="2112"/>
      <c r="CL265" s="2112"/>
      <c r="CM265" s="2112"/>
      <c r="CN265" s="2112"/>
      <c r="CO265" s="2112"/>
      <c r="CP265" s="2112"/>
      <c r="CQ265" s="2112"/>
      <c r="CR265" s="2112"/>
      <c r="CS265" s="2112"/>
      <c r="CT265" s="2112"/>
      <c r="CU265" s="2112"/>
      <c r="CV265" s="2112"/>
      <c r="CW265" s="2112"/>
      <c r="CX265" s="2112"/>
      <c r="CY265" s="2112"/>
      <c r="CZ265" s="1895"/>
    </row>
    <row r="266" spans="1:104" s="130" customFormat="1" ht="15" customHeight="1" x14ac:dyDescent="0.2">
      <c r="A266" s="2575"/>
      <c r="B266" s="155" t="s">
        <v>91</v>
      </c>
      <c r="C266" s="561">
        <v>1.6371530714254294</v>
      </c>
      <c r="D266" s="581">
        <v>3.0881166163000122</v>
      </c>
      <c r="E266" s="581">
        <v>3.9344994405150056</v>
      </c>
      <c r="F266" s="581">
        <v>3.9057125976583928</v>
      </c>
      <c r="G266" s="602">
        <v>4.0013757684513562</v>
      </c>
      <c r="H266" s="621">
        <v>1.4956966628836592</v>
      </c>
      <c r="I266" s="581">
        <v>2.4738686412625319</v>
      </c>
      <c r="J266" s="581">
        <v>3.668515811368092</v>
      </c>
      <c r="K266" s="581">
        <v>3.1530482332348209</v>
      </c>
      <c r="L266" s="602">
        <v>4.2960495891737756</v>
      </c>
      <c r="M266" s="621">
        <v>7.1249650945754039</v>
      </c>
      <c r="N266" s="581">
        <v>4.5777101178647825</v>
      </c>
      <c r="O266" s="581">
        <v>5.5782460493162977</v>
      </c>
      <c r="P266" s="581">
        <v>3.4159266834543187</v>
      </c>
      <c r="Q266" s="656">
        <v>4.17966237043834</v>
      </c>
      <c r="R266" s="621">
        <v>1.6071200853598029</v>
      </c>
      <c r="S266" s="581">
        <v>4.2321180108195566</v>
      </c>
      <c r="T266" s="581"/>
      <c r="U266" s="581"/>
      <c r="V266" s="581"/>
      <c r="W266" s="581"/>
      <c r="X266" s="581"/>
      <c r="Y266" s="673"/>
      <c r="Z266" s="673"/>
      <c r="AA266" s="673"/>
      <c r="AB266" s="673"/>
      <c r="AC266" s="673"/>
      <c r="AD266" s="673"/>
      <c r="AE266" s="673"/>
      <c r="AF266" s="673"/>
      <c r="AG266" s="673"/>
      <c r="AH266" s="2094"/>
      <c r="AI266" s="2094"/>
      <c r="AJ266" s="2094"/>
      <c r="AK266" s="2094"/>
      <c r="AL266" s="2094"/>
      <c r="AM266" s="2094"/>
      <c r="AN266" s="2094"/>
      <c r="AO266" s="2094"/>
      <c r="AP266" s="2094"/>
      <c r="AQ266" s="2094"/>
      <c r="AR266" s="2094"/>
      <c r="AS266" s="2094"/>
      <c r="AT266" s="2094"/>
      <c r="AU266" s="2094"/>
      <c r="AV266" s="2094"/>
      <c r="AW266" s="2094"/>
      <c r="AX266" s="2094"/>
      <c r="AY266" s="2094"/>
      <c r="AZ266" s="239"/>
      <c r="BA266" s="2432"/>
      <c r="BB266" s="431" t="s">
        <v>91</v>
      </c>
      <c r="BC266" s="562">
        <v>25.859284957553072</v>
      </c>
      <c r="BD266" s="710">
        <v>41.848452597343439</v>
      </c>
      <c r="BE266" s="710">
        <v>46.00377481811271</v>
      </c>
      <c r="BF266" s="710">
        <v>44.961321969560451</v>
      </c>
      <c r="BG266" s="729">
        <v>46.473446425264655</v>
      </c>
      <c r="BH266" s="748">
        <v>18.084421458488023</v>
      </c>
      <c r="BI266" s="710">
        <v>26.934201887654449</v>
      </c>
      <c r="BJ266" s="710">
        <v>34.476107821452132</v>
      </c>
      <c r="BK266" s="710">
        <v>29.011506653221392</v>
      </c>
      <c r="BL266" s="729">
        <v>34.894452176143105</v>
      </c>
      <c r="BM266" s="748">
        <v>10.699047320845159</v>
      </c>
      <c r="BN266" s="710">
        <v>8.331632957282018</v>
      </c>
      <c r="BO266" s="710">
        <v>11.259872981083014</v>
      </c>
      <c r="BP266" s="710">
        <v>7.2486787781020627</v>
      </c>
      <c r="BQ266" s="729">
        <v>8.2385488464629262</v>
      </c>
      <c r="BR266" s="748">
        <v>40.87317339883289</v>
      </c>
      <c r="BS266" s="710">
        <v>164.27310736900145</v>
      </c>
      <c r="BT266" s="710"/>
      <c r="BU266" s="710"/>
      <c r="BV266" s="710"/>
      <c r="BW266" s="710"/>
      <c r="BX266" s="710"/>
      <c r="BY266" s="768"/>
      <c r="BZ266" s="768"/>
      <c r="CA266" s="768"/>
      <c r="CB266" s="768"/>
      <c r="CC266" s="768"/>
      <c r="CD266" s="768"/>
      <c r="CE266" s="768"/>
      <c r="CF266" s="768"/>
      <c r="CG266" s="768"/>
      <c r="CH266" s="2112"/>
      <c r="CI266" s="2112"/>
      <c r="CJ266" s="2112"/>
      <c r="CK266" s="2112"/>
      <c r="CL266" s="2112"/>
      <c r="CM266" s="2112"/>
      <c r="CN266" s="2112"/>
      <c r="CO266" s="2112"/>
      <c r="CP266" s="2112"/>
      <c r="CQ266" s="2112"/>
      <c r="CR266" s="2112"/>
      <c r="CS266" s="2112"/>
      <c r="CT266" s="2112"/>
      <c r="CU266" s="2112"/>
      <c r="CV266" s="2112"/>
      <c r="CW266" s="2112"/>
      <c r="CX266" s="2112"/>
      <c r="CY266" s="2112"/>
      <c r="CZ266" s="1895"/>
    </row>
    <row r="267" spans="1:104" s="130" customFormat="1" ht="15" customHeight="1" x14ac:dyDescent="0.2">
      <c r="A267" s="2575"/>
      <c r="B267" s="155" t="s">
        <v>113</v>
      </c>
      <c r="C267" s="561">
        <v>0.78021780150151698</v>
      </c>
      <c r="D267" s="581">
        <v>0.49316691115646477</v>
      </c>
      <c r="E267" s="581">
        <v>0.4466277771173458</v>
      </c>
      <c r="F267" s="581">
        <v>0.52483457511518505</v>
      </c>
      <c r="G267" s="602">
        <v>0.40171015682652589</v>
      </c>
      <c r="H267" s="621">
        <v>0.90187883142832626</v>
      </c>
      <c r="I267" s="581">
        <v>0.38874258180118232</v>
      </c>
      <c r="J267" s="581">
        <v>0.26864640407947943</v>
      </c>
      <c r="K267" s="581">
        <v>0.36398500526635913</v>
      </c>
      <c r="L267" s="602">
        <v>0.47758882146578158</v>
      </c>
      <c r="M267" s="621">
        <v>0.84705176747620126</v>
      </c>
      <c r="N267" s="581">
        <v>0.86599349177430862</v>
      </c>
      <c r="O267" s="581">
        <v>0.66496959864831506</v>
      </c>
      <c r="P267" s="581">
        <v>0.87357493968449085</v>
      </c>
      <c r="Q267" s="656">
        <v>0.22675294885800673</v>
      </c>
      <c r="R267" s="621">
        <v>0.60444980054307018</v>
      </c>
      <c r="S267" s="581">
        <v>0.50401286594551575</v>
      </c>
      <c r="T267" s="581"/>
      <c r="U267" s="581"/>
      <c r="V267" s="581"/>
      <c r="W267" s="581"/>
      <c r="X267" s="581"/>
      <c r="Y267" s="673"/>
      <c r="Z267" s="673"/>
      <c r="AA267" s="673"/>
      <c r="AB267" s="673"/>
      <c r="AC267" s="673"/>
      <c r="AD267" s="673"/>
      <c r="AE267" s="673"/>
      <c r="AF267" s="673"/>
      <c r="AG267" s="673"/>
      <c r="AH267" s="2094"/>
      <c r="AI267" s="2094"/>
      <c r="AJ267" s="2094"/>
      <c r="AK267" s="2094"/>
      <c r="AL267" s="2094"/>
      <c r="AM267" s="2094"/>
      <c r="AN267" s="2094"/>
      <c r="AO267" s="2094"/>
      <c r="AP267" s="2094"/>
      <c r="AQ267" s="2094"/>
      <c r="AR267" s="2094"/>
      <c r="AS267" s="2094"/>
      <c r="AT267" s="2094"/>
      <c r="AU267" s="2094"/>
      <c r="AV267" s="2094"/>
      <c r="AW267" s="2094"/>
      <c r="AX267" s="2094"/>
      <c r="AY267" s="2094"/>
      <c r="AZ267" s="239"/>
      <c r="BA267" s="2432"/>
      <c r="BB267" s="431" t="s">
        <v>113</v>
      </c>
      <c r="BC267" s="562">
        <v>12.32375567693048</v>
      </c>
      <c r="BD267" s="710">
        <v>6.6831258881787576</v>
      </c>
      <c r="BE267" s="710">
        <v>5.2221544307377439</v>
      </c>
      <c r="BF267" s="710">
        <v>6.0417288068401778</v>
      </c>
      <c r="BG267" s="729">
        <v>4.665609163467189</v>
      </c>
      <c r="BH267" s="748">
        <v>10.904588675482772</v>
      </c>
      <c r="BI267" s="710">
        <v>4.2324281111455839</v>
      </c>
      <c r="BJ267" s="710">
        <v>2.5246946910215211</v>
      </c>
      <c r="BK267" s="710">
        <v>3.349061803321729</v>
      </c>
      <c r="BL267" s="729">
        <v>3.8791917887761964</v>
      </c>
      <c r="BM267" s="748">
        <v>1.2719566795258068</v>
      </c>
      <c r="BN267" s="710">
        <v>1.5761460929343376</v>
      </c>
      <c r="BO267" s="710">
        <v>1.3422629892741083</v>
      </c>
      <c r="BP267" s="710">
        <v>1.8537470833446945</v>
      </c>
      <c r="BQ267" s="729">
        <v>0.44695362440250908</v>
      </c>
      <c r="BR267" s="748">
        <v>15.372704089474258</v>
      </c>
      <c r="BS267" s="710">
        <v>19.563669876680091</v>
      </c>
      <c r="BT267" s="710"/>
      <c r="BU267" s="710"/>
      <c r="BV267" s="710"/>
      <c r="BW267" s="710"/>
      <c r="BX267" s="710"/>
      <c r="BY267" s="768"/>
      <c r="BZ267" s="768"/>
      <c r="CA267" s="768"/>
      <c r="CB267" s="768"/>
      <c r="CC267" s="768"/>
      <c r="CD267" s="768"/>
      <c r="CE267" s="768"/>
      <c r="CF267" s="768"/>
      <c r="CG267" s="768"/>
      <c r="CH267" s="2112"/>
      <c r="CI267" s="2112"/>
      <c r="CJ267" s="2112"/>
      <c r="CK267" s="2112"/>
      <c r="CL267" s="2112"/>
      <c r="CM267" s="2112"/>
      <c r="CN267" s="2112"/>
      <c r="CO267" s="2112"/>
      <c r="CP267" s="2112"/>
      <c r="CQ267" s="2112"/>
      <c r="CR267" s="2112"/>
      <c r="CS267" s="2112"/>
      <c r="CT267" s="2112"/>
      <c r="CU267" s="2112"/>
      <c r="CV267" s="2112"/>
      <c r="CW267" s="2112"/>
      <c r="CX267" s="2112"/>
      <c r="CY267" s="2112"/>
      <c r="CZ267" s="1895"/>
    </row>
    <row r="268" spans="1:104" s="130" customFormat="1" ht="15" customHeight="1" x14ac:dyDescent="0.2">
      <c r="A268" s="2575" t="s">
        <v>116</v>
      </c>
      <c r="B268" s="155" t="s">
        <v>89</v>
      </c>
      <c r="C268" s="561">
        <v>3.091139657730011</v>
      </c>
      <c r="D268" s="581">
        <v>1.8940218298990501</v>
      </c>
      <c r="E268" s="581">
        <v>1.6457186528594212</v>
      </c>
      <c r="F268" s="581">
        <v>1.6678831598243495</v>
      </c>
      <c r="G268" s="602">
        <v>1.9265255021419372</v>
      </c>
      <c r="H268" s="621">
        <v>3.7053666485327335</v>
      </c>
      <c r="I268" s="581">
        <v>1.4725412718442561</v>
      </c>
      <c r="J268" s="581">
        <v>1.7607027870582284</v>
      </c>
      <c r="K268" s="581">
        <v>1.6455907607602633</v>
      </c>
      <c r="L268" s="602">
        <v>1.3756136875356635</v>
      </c>
      <c r="M268" s="621">
        <v>2.2592471808725811</v>
      </c>
      <c r="N268" s="581">
        <v>1.7845200042423626</v>
      </c>
      <c r="O268" s="581">
        <v>0.68648589269256266</v>
      </c>
      <c r="P268" s="581">
        <v>2.6682601152741356</v>
      </c>
      <c r="Q268" s="656">
        <v>3.1046088356110788</v>
      </c>
      <c r="R268" s="621">
        <v>2.3032684846825284</v>
      </c>
      <c r="S268" s="581">
        <v>1.9744628311965107</v>
      </c>
      <c r="T268" s="581"/>
      <c r="U268" s="581"/>
      <c r="V268" s="581"/>
      <c r="W268" s="581"/>
      <c r="X268" s="581"/>
      <c r="Y268" s="673"/>
      <c r="Z268" s="673"/>
      <c r="AA268" s="673"/>
      <c r="AB268" s="673"/>
      <c r="AC268" s="673"/>
      <c r="AD268" s="673"/>
      <c r="AE268" s="673"/>
      <c r="AF268" s="673"/>
      <c r="AG268" s="673"/>
      <c r="AH268" s="2094"/>
      <c r="AI268" s="2094"/>
      <c r="AJ268" s="2094"/>
      <c r="AK268" s="2094"/>
      <c r="AL268" s="2094"/>
      <c r="AM268" s="2094"/>
      <c r="AN268" s="2094"/>
      <c r="AO268" s="2094"/>
      <c r="AP268" s="2094"/>
      <c r="AQ268" s="2094"/>
      <c r="AR268" s="2094"/>
      <c r="AS268" s="2094"/>
      <c r="AT268" s="2094"/>
      <c r="AU268" s="2094"/>
      <c r="AV268" s="2094"/>
      <c r="AW268" s="2094"/>
      <c r="AX268" s="2094"/>
      <c r="AY268" s="2094"/>
      <c r="AZ268" s="239"/>
      <c r="BA268" s="2432" t="s">
        <v>116</v>
      </c>
      <c r="BB268" s="431" t="s">
        <v>89</v>
      </c>
      <c r="BC268" s="562">
        <v>38.300067943039018</v>
      </c>
      <c r="BD268" s="710">
        <v>19.427525543939808</v>
      </c>
      <c r="BE268" s="710">
        <v>15.885120026559777</v>
      </c>
      <c r="BF268" s="710">
        <v>15.443729940937546</v>
      </c>
      <c r="BG268" s="729">
        <v>19.045817260426286</v>
      </c>
      <c r="BH268" s="748">
        <v>35.35059971754383</v>
      </c>
      <c r="BI268" s="710">
        <v>11.949455658532308</v>
      </c>
      <c r="BJ268" s="710">
        <v>13.796102390346354</v>
      </c>
      <c r="BK268" s="710">
        <v>12.140758451415998</v>
      </c>
      <c r="BL268" s="729">
        <v>9.4696933410704371</v>
      </c>
      <c r="BM268" s="748">
        <v>2.685498034277841</v>
      </c>
      <c r="BN268" s="710">
        <v>2.6236731597778862</v>
      </c>
      <c r="BO268" s="710">
        <v>1.1048023455711569</v>
      </c>
      <c r="BP268" s="710">
        <v>4.7555542297564299</v>
      </c>
      <c r="BQ268" s="729">
        <v>5.4081231395892742</v>
      </c>
      <c r="BR268" s="748">
        <v>45.233057007344264</v>
      </c>
      <c r="BS268" s="710">
        <v>62.869203707558178</v>
      </c>
      <c r="BT268" s="710"/>
      <c r="BU268" s="710"/>
      <c r="BV268" s="710"/>
      <c r="BW268" s="710"/>
      <c r="BX268" s="710"/>
      <c r="BY268" s="768"/>
      <c r="BZ268" s="768"/>
      <c r="CA268" s="768"/>
      <c r="CB268" s="768"/>
      <c r="CC268" s="768"/>
      <c r="CD268" s="768"/>
      <c r="CE268" s="768"/>
      <c r="CF268" s="768"/>
      <c r="CG268" s="768"/>
      <c r="CH268" s="2112"/>
      <c r="CI268" s="2112"/>
      <c r="CJ268" s="2112"/>
      <c r="CK268" s="2112"/>
      <c r="CL268" s="2112"/>
      <c r="CM268" s="2112"/>
      <c r="CN268" s="2112"/>
      <c r="CO268" s="2112"/>
      <c r="CP268" s="2112"/>
      <c r="CQ268" s="2112"/>
      <c r="CR268" s="2112"/>
      <c r="CS268" s="2112"/>
      <c r="CT268" s="2112"/>
      <c r="CU268" s="2112"/>
      <c r="CV268" s="2112"/>
      <c r="CW268" s="2112"/>
      <c r="CX268" s="2112"/>
      <c r="CY268" s="2112"/>
      <c r="CZ268" s="1895"/>
    </row>
    <row r="269" spans="1:104" s="130" customFormat="1" ht="15" customHeight="1" x14ac:dyDescent="0.2">
      <c r="A269" s="2575"/>
      <c r="B269" s="155" t="s">
        <v>90</v>
      </c>
      <c r="C269" s="561">
        <v>95.981073940173246</v>
      </c>
      <c r="D269" s="581">
        <v>96.233968541915232</v>
      </c>
      <c r="E269" s="581">
        <v>95.698078846519266</v>
      </c>
      <c r="F269" s="581">
        <v>95.723326425276809</v>
      </c>
      <c r="G269" s="602">
        <v>95.331645483179329</v>
      </c>
      <c r="H269" s="621">
        <v>95.395831407818733</v>
      </c>
      <c r="I269" s="581">
        <v>97.278112617256667</v>
      </c>
      <c r="J269" s="581">
        <v>95.44088915967636</v>
      </c>
      <c r="K269" s="581">
        <v>96.241582108809325</v>
      </c>
      <c r="L269" s="602">
        <v>95.814166057595401</v>
      </c>
      <c r="M269" s="621">
        <v>92.847743639440623</v>
      </c>
      <c r="N269" s="581">
        <v>94.611459761135947</v>
      </c>
      <c r="O269" s="581">
        <v>96.060120009096252</v>
      </c>
      <c r="P269" s="581">
        <v>94.703429925885729</v>
      </c>
      <c r="Q269" s="656">
        <v>93.521445055540923</v>
      </c>
      <c r="R269" s="621">
        <v>96.624498752557699</v>
      </c>
      <c r="S269" s="581">
        <v>95.307646659259902</v>
      </c>
      <c r="T269" s="581"/>
      <c r="U269" s="581"/>
      <c r="V269" s="581"/>
      <c r="W269" s="581"/>
      <c r="X269" s="581"/>
      <c r="Y269" s="673"/>
      <c r="Z269" s="673"/>
      <c r="AA269" s="673"/>
      <c r="AB269" s="673"/>
      <c r="AC269" s="673"/>
      <c r="AD269" s="673"/>
      <c r="AE269" s="673"/>
      <c r="AF269" s="673"/>
      <c r="AG269" s="673"/>
      <c r="AH269" s="2094"/>
      <c r="AI269" s="2094"/>
      <c r="AJ269" s="2094"/>
      <c r="AK269" s="2094"/>
      <c r="AL269" s="2094"/>
      <c r="AM269" s="2094"/>
      <c r="AN269" s="2094"/>
      <c r="AO269" s="2094"/>
      <c r="AP269" s="2094"/>
      <c r="AQ269" s="2094"/>
      <c r="AR269" s="2094"/>
      <c r="AS269" s="2094"/>
      <c r="AT269" s="2094"/>
      <c r="AU269" s="2094"/>
      <c r="AV269" s="2094"/>
      <c r="AW269" s="2094"/>
      <c r="AX269" s="2094"/>
      <c r="AY269" s="2094"/>
      <c r="AZ269" s="239"/>
      <c r="BA269" s="2432"/>
      <c r="BB269" s="431" t="s">
        <v>90</v>
      </c>
      <c r="BC269" s="562">
        <v>1189.2318239202527</v>
      </c>
      <c r="BD269" s="710">
        <v>987.09943704418959</v>
      </c>
      <c r="BE269" s="710">
        <v>923.71528155608416</v>
      </c>
      <c r="BF269" s="710">
        <v>886.34817951868604</v>
      </c>
      <c r="BG269" s="729">
        <v>942.45785845538558</v>
      </c>
      <c r="BH269" s="748">
        <v>910.11232374412202</v>
      </c>
      <c r="BI269" s="710">
        <v>789.39756425962139</v>
      </c>
      <c r="BJ269" s="710">
        <v>747.83335878768457</v>
      </c>
      <c r="BK269" s="710">
        <v>710.04640353313073</v>
      </c>
      <c r="BL269" s="729">
        <v>659.58254015432317</v>
      </c>
      <c r="BM269" s="748">
        <v>110.36527350431307</v>
      </c>
      <c r="BN269" s="710">
        <v>139.10157745084311</v>
      </c>
      <c r="BO269" s="710">
        <v>154.59523208210297</v>
      </c>
      <c r="BP269" s="710">
        <v>168.78687882729793</v>
      </c>
      <c r="BQ269" s="729">
        <v>162.91118071019284</v>
      </c>
      <c r="BR269" s="748">
        <v>1897.5735957169286</v>
      </c>
      <c r="BS269" s="710">
        <v>3034.706836733882</v>
      </c>
      <c r="BT269" s="710"/>
      <c r="BU269" s="710"/>
      <c r="BV269" s="710"/>
      <c r="BW269" s="710"/>
      <c r="BX269" s="710"/>
      <c r="BY269" s="768"/>
      <c r="BZ269" s="768"/>
      <c r="CA269" s="768"/>
      <c r="CB269" s="768"/>
      <c r="CC269" s="768"/>
      <c r="CD269" s="768"/>
      <c r="CE269" s="768"/>
      <c r="CF269" s="768"/>
      <c r="CG269" s="768"/>
      <c r="CH269" s="2112"/>
      <c r="CI269" s="2112"/>
      <c r="CJ269" s="2112"/>
      <c r="CK269" s="2112"/>
      <c r="CL269" s="2112"/>
      <c r="CM269" s="2112"/>
      <c r="CN269" s="2112"/>
      <c r="CO269" s="2112"/>
      <c r="CP269" s="2112"/>
      <c r="CQ269" s="2112"/>
      <c r="CR269" s="2112"/>
      <c r="CS269" s="2112"/>
      <c r="CT269" s="2112"/>
      <c r="CU269" s="2112"/>
      <c r="CV269" s="2112"/>
      <c r="CW269" s="2112"/>
      <c r="CX269" s="2112"/>
      <c r="CY269" s="2112"/>
      <c r="CZ269" s="1895"/>
    </row>
    <row r="270" spans="1:104" s="130" customFormat="1" ht="15" customHeight="1" x14ac:dyDescent="0.2">
      <c r="A270" s="2575"/>
      <c r="B270" s="155" t="s">
        <v>91</v>
      </c>
      <c r="C270" s="561">
        <v>0.92778640209665286</v>
      </c>
      <c r="D270" s="581">
        <v>1.8720096281856933</v>
      </c>
      <c r="E270" s="581">
        <v>2.6562025006214891</v>
      </c>
      <c r="F270" s="581">
        <v>2.6087904148988614</v>
      </c>
      <c r="G270" s="602">
        <v>2.7418290146786481</v>
      </c>
      <c r="H270" s="621">
        <v>0.8988019436485114</v>
      </c>
      <c r="I270" s="581">
        <v>1.2493461108990693</v>
      </c>
      <c r="J270" s="581">
        <v>2.7984080532654305</v>
      </c>
      <c r="K270" s="581">
        <v>2.11282713043048</v>
      </c>
      <c r="L270" s="602">
        <v>2.8102202548689545</v>
      </c>
      <c r="M270" s="621">
        <v>4.8930091796868425</v>
      </c>
      <c r="N270" s="581">
        <v>3.6040202346216743</v>
      </c>
      <c r="O270" s="581">
        <v>3.2533940982112353</v>
      </c>
      <c r="P270" s="581">
        <v>2.6283099588400982</v>
      </c>
      <c r="Q270" s="656">
        <v>3.3739461088479374</v>
      </c>
      <c r="R270" s="621">
        <v>1.0722327627599009</v>
      </c>
      <c r="S270" s="581">
        <v>2.7178905095433921</v>
      </c>
      <c r="T270" s="581"/>
      <c r="U270" s="581"/>
      <c r="V270" s="581"/>
      <c r="W270" s="581"/>
      <c r="X270" s="581"/>
      <c r="Y270" s="673"/>
      <c r="Z270" s="673"/>
      <c r="AA270" s="673"/>
      <c r="AB270" s="673"/>
      <c r="AC270" s="673"/>
      <c r="AD270" s="673"/>
      <c r="AE270" s="673"/>
      <c r="AF270" s="673"/>
      <c r="AG270" s="673"/>
      <c r="AH270" s="2094"/>
      <c r="AI270" s="2094"/>
      <c r="AJ270" s="2094"/>
      <c r="AK270" s="2094"/>
      <c r="AL270" s="2094"/>
      <c r="AM270" s="2094"/>
      <c r="AN270" s="2094"/>
      <c r="AO270" s="2094"/>
      <c r="AP270" s="2094"/>
      <c r="AQ270" s="2094"/>
      <c r="AR270" s="2094"/>
      <c r="AS270" s="2094"/>
      <c r="AT270" s="2094"/>
      <c r="AU270" s="2094"/>
      <c r="AV270" s="2094"/>
      <c r="AW270" s="2094"/>
      <c r="AX270" s="2094"/>
      <c r="AY270" s="2094"/>
      <c r="AZ270" s="239"/>
      <c r="BA270" s="2432"/>
      <c r="BB270" s="431" t="s">
        <v>91</v>
      </c>
      <c r="BC270" s="562">
        <v>11.495527918989024</v>
      </c>
      <c r="BD270" s="710">
        <v>19.20174007287827</v>
      </c>
      <c r="BE270" s="710">
        <v>25.638705293829364</v>
      </c>
      <c r="BF270" s="710">
        <v>24.15604138868304</v>
      </c>
      <c r="BG270" s="729">
        <v>27.1059865622567</v>
      </c>
      <c r="BH270" s="748">
        <v>8.5749105956493104</v>
      </c>
      <c r="BI270" s="710">
        <v>10.138259782458029</v>
      </c>
      <c r="BJ270" s="710">
        <v>21.927110195198953</v>
      </c>
      <c r="BK270" s="710">
        <v>15.587911923073719</v>
      </c>
      <c r="BL270" s="729">
        <v>19.345492325063738</v>
      </c>
      <c r="BM270" s="748">
        <v>5.8161703796737125</v>
      </c>
      <c r="BN270" s="710">
        <v>5.2987756564196307</v>
      </c>
      <c r="BO270" s="710">
        <v>5.2358795264869871</v>
      </c>
      <c r="BP270" s="710">
        <v>4.6843523501788837</v>
      </c>
      <c r="BQ270" s="729">
        <v>5.8772995211798502</v>
      </c>
      <c r="BR270" s="748">
        <v>21.057191554351462</v>
      </c>
      <c r="BS270" s="710">
        <v>86.540809682284888</v>
      </c>
      <c r="BT270" s="710"/>
      <c r="BU270" s="710"/>
      <c r="BV270" s="710"/>
      <c r="BW270" s="710"/>
      <c r="BX270" s="710"/>
      <c r="BY270" s="768"/>
      <c r="BZ270" s="768"/>
      <c r="CA270" s="768"/>
      <c r="CB270" s="768"/>
      <c r="CC270" s="768"/>
      <c r="CD270" s="768"/>
      <c r="CE270" s="768"/>
      <c r="CF270" s="768"/>
      <c r="CG270" s="768"/>
      <c r="CH270" s="2112"/>
      <c r="CI270" s="2112"/>
      <c r="CJ270" s="2112"/>
      <c r="CK270" s="2112"/>
      <c r="CL270" s="2112"/>
      <c r="CM270" s="2112"/>
      <c r="CN270" s="2112"/>
      <c r="CO270" s="2112"/>
      <c r="CP270" s="2112"/>
      <c r="CQ270" s="2112"/>
      <c r="CR270" s="2112"/>
      <c r="CS270" s="2112"/>
      <c r="CT270" s="2112"/>
      <c r="CU270" s="2112"/>
      <c r="CV270" s="2112"/>
      <c r="CW270" s="2112"/>
      <c r="CX270" s="2112"/>
      <c r="CY270" s="2112"/>
      <c r="CZ270" s="1895"/>
    </row>
    <row r="271" spans="1:104" s="130" customFormat="1" ht="15" customHeight="1" x14ac:dyDescent="0.2">
      <c r="A271" s="2575" t="s">
        <v>75</v>
      </c>
      <c r="B271" s="155" t="s">
        <v>49</v>
      </c>
      <c r="C271" s="1489" t="s">
        <v>35</v>
      </c>
      <c r="D271" s="1509" t="s">
        <v>35</v>
      </c>
      <c r="E271" s="1509" t="s">
        <v>35</v>
      </c>
      <c r="F271" s="1509" t="s">
        <v>35</v>
      </c>
      <c r="G271" s="1529" t="s">
        <v>35</v>
      </c>
      <c r="H271" s="1489" t="s">
        <v>35</v>
      </c>
      <c r="I271" s="1509" t="s">
        <v>35</v>
      </c>
      <c r="J271" s="1509" t="s">
        <v>35</v>
      </c>
      <c r="K271" s="1509" t="s">
        <v>35</v>
      </c>
      <c r="L271" s="1529" t="s">
        <v>35</v>
      </c>
      <c r="M271" s="1489" t="s">
        <v>35</v>
      </c>
      <c r="N271" s="1509" t="s">
        <v>35</v>
      </c>
      <c r="O271" s="1509" t="s">
        <v>35</v>
      </c>
      <c r="P271" s="1509" t="s">
        <v>35</v>
      </c>
      <c r="Q271" s="1567" t="s">
        <v>35</v>
      </c>
      <c r="R271" s="1489" t="s">
        <v>35</v>
      </c>
      <c r="S271" s="1509" t="s">
        <v>35</v>
      </c>
      <c r="T271" s="1509" t="s">
        <v>35</v>
      </c>
      <c r="U271" s="1509" t="s">
        <v>35</v>
      </c>
      <c r="V271" s="1509" t="s">
        <v>35</v>
      </c>
      <c r="W271" s="1509" t="s">
        <v>35</v>
      </c>
      <c r="X271" s="1509" t="s">
        <v>35</v>
      </c>
      <c r="Y271" s="1567" t="s">
        <v>35</v>
      </c>
      <c r="Z271" s="1567" t="s">
        <v>35</v>
      </c>
      <c r="AA271" s="1567" t="s">
        <v>35</v>
      </c>
      <c r="AB271" s="1567" t="s">
        <v>35</v>
      </c>
      <c r="AC271" s="1567" t="s">
        <v>35</v>
      </c>
      <c r="AD271" s="1567" t="s">
        <v>35</v>
      </c>
      <c r="AE271" s="1567" t="s">
        <v>35</v>
      </c>
      <c r="AF271" s="1567" t="s">
        <v>35</v>
      </c>
      <c r="AG271" s="1567" t="s">
        <v>35</v>
      </c>
      <c r="AH271" s="1896"/>
      <c r="AI271" s="1896"/>
      <c r="AJ271" s="1896"/>
      <c r="AK271" s="1896"/>
      <c r="AL271" s="1896"/>
      <c r="AM271" s="1896"/>
      <c r="AN271" s="1896"/>
      <c r="AO271" s="1896"/>
      <c r="AP271" s="1896"/>
      <c r="AQ271" s="1896"/>
      <c r="AR271" s="1896"/>
      <c r="AS271" s="1896"/>
      <c r="AT271" s="1896"/>
      <c r="AU271" s="1896"/>
      <c r="AV271" s="1896"/>
      <c r="AW271" s="1896"/>
      <c r="AX271" s="1896"/>
      <c r="AY271" s="1896"/>
      <c r="AZ271" s="239"/>
      <c r="BA271" s="2432" t="s">
        <v>75</v>
      </c>
      <c r="BB271" s="431" t="s">
        <v>49</v>
      </c>
      <c r="BC271" s="1489" t="s">
        <v>35</v>
      </c>
      <c r="BD271" s="1509" t="s">
        <v>35</v>
      </c>
      <c r="BE271" s="1509" t="s">
        <v>35</v>
      </c>
      <c r="BF271" s="1509" t="s">
        <v>35</v>
      </c>
      <c r="BG271" s="1529" t="s">
        <v>35</v>
      </c>
      <c r="BH271" s="1489" t="s">
        <v>35</v>
      </c>
      <c r="BI271" s="1509" t="s">
        <v>35</v>
      </c>
      <c r="BJ271" s="1509" t="s">
        <v>35</v>
      </c>
      <c r="BK271" s="1509" t="s">
        <v>35</v>
      </c>
      <c r="BL271" s="1529" t="s">
        <v>35</v>
      </c>
      <c r="BM271" s="1489" t="s">
        <v>35</v>
      </c>
      <c r="BN271" s="1509" t="s">
        <v>35</v>
      </c>
      <c r="BO271" s="1509" t="s">
        <v>35</v>
      </c>
      <c r="BP271" s="1509" t="s">
        <v>35</v>
      </c>
      <c r="BQ271" s="1529" t="s">
        <v>35</v>
      </c>
      <c r="BR271" s="1489" t="s">
        <v>35</v>
      </c>
      <c r="BS271" s="1509" t="s">
        <v>35</v>
      </c>
      <c r="BT271" s="1509" t="s">
        <v>35</v>
      </c>
      <c r="BU271" s="1509" t="s">
        <v>35</v>
      </c>
      <c r="BV271" s="1509" t="s">
        <v>35</v>
      </c>
      <c r="BW271" s="1509" t="s">
        <v>35</v>
      </c>
      <c r="BX271" s="1509" t="s">
        <v>35</v>
      </c>
      <c r="BY271" s="1567" t="s">
        <v>35</v>
      </c>
      <c r="BZ271" s="1567" t="s">
        <v>35</v>
      </c>
      <c r="CA271" s="1567" t="s">
        <v>35</v>
      </c>
      <c r="CB271" s="1567" t="s">
        <v>35</v>
      </c>
      <c r="CC271" s="1567" t="s">
        <v>35</v>
      </c>
      <c r="CD271" s="1567" t="s">
        <v>35</v>
      </c>
      <c r="CE271" s="1567" t="s">
        <v>35</v>
      </c>
      <c r="CF271" s="1567" t="s">
        <v>35</v>
      </c>
      <c r="CG271" s="1567" t="s">
        <v>35</v>
      </c>
      <c r="CH271" s="1896"/>
      <c r="CI271" s="1896"/>
      <c r="CJ271" s="1896"/>
      <c r="CK271" s="1896"/>
      <c r="CL271" s="1896"/>
      <c r="CM271" s="1896"/>
      <c r="CN271" s="1896"/>
      <c r="CO271" s="1896"/>
      <c r="CP271" s="1896"/>
      <c r="CQ271" s="1896"/>
      <c r="CR271" s="1896"/>
      <c r="CS271" s="1896"/>
      <c r="CT271" s="1896"/>
      <c r="CU271" s="1896"/>
      <c r="CV271" s="1896"/>
      <c r="CW271" s="1896"/>
      <c r="CX271" s="1896"/>
      <c r="CY271" s="1896"/>
      <c r="CZ271" s="1896"/>
    </row>
    <row r="272" spans="1:104" s="130" customFormat="1" ht="15" customHeight="1" x14ac:dyDescent="0.2">
      <c r="A272" s="2575"/>
      <c r="B272" s="155" t="s">
        <v>48</v>
      </c>
      <c r="C272" s="1489" t="s">
        <v>35</v>
      </c>
      <c r="D272" s="1509" t="s">
        <v>35</v>
      </c>
      <c r="E272" s="1509" t="s">
        <v>35</v>
      </c>
      <c r="F272" s="1509" t="s">
        <v>35</v>
      </c>
      <c r="G272" s="1529" t="s">
        <v>35</v>
      </c>
      <c r="H272" s="1489" t="s">
        <v>35</v>
      </c>
      <c r="I272" s="1509" t="s">
        <v>35</v>
      </c>
      <c r="J272" s="1509" t="s">
        <v>35</v>
      </c>
      <c r="K272" s="1509" t="s">
        <v>35</v>
      </c>
      <c r="L272" s="1529" t="s">
        <v>35</v>
      </c>
      <c r="M272" s="1489" t="s">
        <v>35</v>
      </c>
      <c r="N272" s="1509" t="s">
        <v>35</v>
      </c>
      <c r="O272" s="1509" t="s">
        <v>35</v>
      </c>
      <c r="P272" s="1509" t="s">
        <v>35</v>
      </c>
      <c r="Q272" s="1567" t="s">
        <v>35</v>
      </c>
      <c r="R272" s="1489" t="s">
        <v>35</v>
      </c>
      <c r="S272" s="1509" t="s">
        <v>35</v>
      </c>
      <c r="T272" s="1509" t="s">
        <v>35</v>
      </c>
      <c r="U272" s="1509" t="s">
        <v>35</v>
      </c>
      <c r="V272" s="1509" t="s">
        <v>35</v>
      </c>
      <c r="W272" s="1509" t="s">
        <v>35</v>
      </c>
      <c r="X272" s="1509" t="s">
        <v>35</v>
      </c>
      <c r="Y272" s="1567" t="s">
        <v>35</v>
      </c>
      <c r="Z272" s="1567" t="s">
        <v>35</v>
      </c>
      <c r="AA272" s="1567" t="s">
        <v>35</v>
      </c>
      <c r="AB272" s="1567" t="s">
        <v>35</v>
      </c>
      <c r="AC272" s="1567" t="s">
        <v>35</v>
      </c>
      <c r="AD272" s="1567" t="s">
        <v>35</v>
      </c>
      <c r="AE272" s="1567" t="s">
        <v>35</v>
      </c>
      <c r="AF272" s="1567" t="s">
        <v>35</v>
      </c>
      <c r="AG272" s="1567" t="s">
        <v>35</v>
      </c>
      <c r="AH272" s="1896"/>
      <c r="AI272" s="1896"/>
      <c r="AJ272" s="1896"/>
      <c r="AK272" s="1896"/>
      <c r="AL272" s="1896"/>
      <c r="AM272" s="1896"/>
      <c r="AN272" s="1896"/>
      <c r="AO272" s="1896"/>
      <c r="AP272" s="1896"/>
      <c r="AQ272" s="1896"/>
      <c r="AR272" s="1896"/>
      <c r="AS272" s="1896"/>
      <c r="AT272" s="1896"/>
      <c r="AU272" s="1896"/>
      <c r="AV272" s="1896"/>
      <c r="AW272" s="1896"/>
      <c r="AX272" s="1896"/>
      <c r="AY272" s="1896"/>
      <c r="AZ272" s="239"/>
      <c r="BA272" s="2432"/>
      <c r="BB272" s="431" t="s">
        <v>48</v>
      </c>
      <c r="BC272" s="1489" t="s">
        <v>35</v>
      </c>
      <c r="BD272" s="1509" t="s">
        <v>35</v>
      </c>
      <c r="BE272" s="1509" t="s">
        <v>35</v>
      </c>
      <c r="BF272" s="1509" t="s">
        <v>35</v>
      </c>
      <c r="BG272" s="1529" t="s">
        <v>35</v>
      </c>
      <c r="BH272" s="1489" t="s">
        <v>35</v>
      </c>
      <c r="BI272" s="1509" t="s">
        <v>35</v>
      </c>
      <c r="BJ272" s="1509" t="s">
        <v>35</v>
      </c>
      <c r="BK272" s="1509" t="s">
        <v>35</v>
      </c>
      <c r="BL272" s="1529" t="s">
        <v>35</v>
      </c>
      <c r="BM272" s="1489" t="s">
        <v>35</v>
      </c>
      <c r="BN272" s="1509" t="s">
        <v>35</v>
      </c>
      <c r="BO272" s="1509" t="s">
        <v>35</v>
      </c>
      <c r="BP272" s="1509" t="s">
        <v>35</v>
      </c>
      <c r="BQ272" s="1529" t="s">
        <v>35</v>
      </c>
      <c r="BR272" s="1489" t="s">
        <v>35</v>
      </c>
      <c r="BS272" s="1509" t="s">
        <v>35</v>
      </c>
      <c r="BT272" s="1509" t="s">
        <v>35</v>
      </c>
      <c r="BU272" s="1509" t="s">
        <v>35</v>
      </c>
      <c r="BV272" s="1509" t="s">
        <v>35</v>
      </c>
      <c r="BW272" s="1509" t="s">
        <v>35</v>
      </c>
      <c r="BX272" s="1509" t="s">
        <v>35</v>
      </c>
      <c r="BY272" s="1567" t="s">
        <v>35</v>
      </c>
      <c r="BZ272" s="1567" t="s">
        <v>35</v>
      </c>
      <c r="CA272" s="1567" t="s">
        <v>35</v>
      </c>
      <c r="CB272" s="1567" t="s">
        <v>35</v>
      </c>
      <c r="CC272" s="1567" t="s">
        <v>35</v>
      </c>
      <c r="CD272" s="1567" t="s">
        <v>35</v>
      </c>
      <c r="CE272" s="1567" t="s">
        <v>35</v>
      </c>
      <c r="CF272" s="1567" t="s">
        <v>35</v>
      </c>
      <c r="CG272" s="1567" t="s">
        <v>35</v>
      </c>
      <c r="CH272" s="1896"/>
      <c r="CI272" s="1896"/>
      <c r="CJ272" s="1896"/>
      <c r="CK272" s="1896"/>
      <c r="CL272" s="1896"/>
      <c r="CM272" s="1896"/>
      <c r="CN272" s="1896"/>
      <c r="CO272" s="1896"/>
      <c r="CP272" s="1896"/>
      <c r="CQ272" s="1896"/>
      <c r="CR272" s="1896"/>
      <c r="CS272" s="1896"/>
      <c r="CT272" s="1896"/>
      <c r="CU272" s="1896"/>
      <c r="CV272" s="1896"/>
      <c r="CW272" s="1896"/>
      <c r="CX272" s="1896"/>
      <c r="CY272" s="1896"/>
      <c r="CZ272" s="1896"/>
    </row>
    <row r="273" spans="1:104" s="130" customFormat="1" ht="15" customHeight="1" x14ac:dyDescent="0.2">
      <c r="A273" s="2575"/>
      <c r="B273" s="155" t="s">
        <v>113</v>
      </c>
      <c r="C273" s="1489" t="s">
        <v>35</v>
      </c>
      <c r="D273" s="1509" t="s">
        <v>35</v>
      </c>
      <c r="E273" s="1509" t="s">
        <v>35</v>
      </c>
      <c r="F273" s="1509" t="s">
        <v>35</v>
      </c>
      <c r="G273" s="1529" t="s">
        <v>35</v>
      </c>
      <c r="H273" s="1489" t="s">
        <v>35</v>
      </c>
      <c r="I273" s="1509" t="s">
        <v>35</v>
      </c>
      <c r="J273" s="1509" t="s">
        <v>35</v>
      </c>
      <c r="K273" s="1509" t="s">
        <v>35</v>
      </c>
      <c r="L273" s="1529" t="s">
        <v>35</v>
      </c>
      <c r="M273" s="1489" t="s">
        <v>35</v>
      </c>
      <c r="N273" s="1509" t="s">
        <v>35</v>
      </c>
      <c r="O273" s="1509" t="s">
        <v>35</v>
      </c>
      <c r="P273" s="1509" t="s">
        <v>35</v>
      </c>
      <c r="Q273" s="1567" t="s">
        <v>35</v>
      </c>
      <c r="R273" s="1489" t="s">
        <v>35</v>
      </c>
      <c r="S273" s="1509" t="s">
        <v>35</v>
      </c>
      <c r="T273" s="1509" t="s">
        <v>35</v>
      </c>
      <c r="U273" s="1509" t="s">
        <v>35</v>
      </c>
      <c r="V273" s="1509" t="s">
        <v>35</v>
      </c>
      <c r="W273" s="1509" t="s">
        <v>35</v>
      </c>
      <c r="X273" s="1509" t="s">
        <v>35</v>
      </c>
      <c r="Y273" s="1567" t="s">
        <v>35</v>
      </c>
      <c r="Z273" s="1567" t="s">
        <v>35</v>
      </c>
      <c r="AA273" s="1567" t="s">
        <v>35</v>
      </c>
      <c r="AB273" s="1567" t="s">
        <v>35</v>
      </c>
      <c r="AC273" s="1567" t="s">
        <v>35</v>
      </c>
      <c r="AD273" s="1567" t="s">
        <v>35</v>
      </c>
      <c r="AE273" s="1567" t="s">
        <v>35</v>
      </c>
      <c r="AF273" s="1567" t="s">
        <v>35</v>
      </c>
      <c r="AG273" s="1567" t="s">
        <v>35</v>
      </c>
      <c r="AH273" s="1896"/>
      <c r="AI273" s="1896"/>
      <c r="AJ273" s="1896"/>
      <c r="AK273" s="1896"/>
      <c r="AL273" s="1896"/>
      <c r="AM273" s="1896"/>
      <c r="AN273" s="1896"/>
      <c r="AO273" s="1896"/>
      <c r="AP273" s="1896"/>
      <c r="AQ273" s="1896"/>
      <c r="AR273" s="1896"/>
      <c r="AS273" s="1896"/>
      <c r="AT273" s="1896"/>
      <c r="AU273" s="1896"/>
      <c r="AV273" s="1896"/>
      <c r="AW273" s="1896"/>
      <c r="AX273" s="1896"/>
      <c r="AY273" s="1896"/>
      <c r="AZ273" s="239"/>
      <c r="BA273" s="2432"/>
      <c r="BB273" s="431" t="s">
        <v>113</v>
      </c>
      <c r="BC273" s="1489" t="s">
        <v>35</v>
      </c>
      <c r="BD273" s="1509" t="s">
        <v>35</v>
      </c>
      <c r="BE273" s="1509" t="s">
        <v>35</v>
      </c>
      <c r="BF273" s="1509" t="s">
        <v>35</v>
      </c>
      <c r="BG273" s="1529" t="s">
        <v>35</v>
      </c>
      <c r="BH273" s="1489" t="s">
        <v>35</v>
      </c>
      <c r="BI273" s="1509" t="s">
        <v>35</v>
      </c>
      <c r="BJ273" s="1509" t="s">
        <v>35</v>
      </c>
      <c r="BK273" s="1509" t="s">
        <v>35</v>
      </c>
      <c r="BL273" s="1529" t="s">
        <v>35</v>
      </c>
      <c r="BM273" s="1489" t="s">
        <v>35</v>
      </c>
      <c r="BN273" s="1509" t="s">
        <v>35</v>
      </c>
      <c r="BO273" s="1509" t="s">
        <v>35</v>
      </c>
      <c r="BP273" s="1509" t="s">
        <v>35</v>
      </c>
      <c r="BQ273" s="1529" t="s">
        <v>35</v>
      </c>
      <c r="BR273" s="1489" t="s">
        <v>35</v>
      </c>
      <c r="BS273" s="1509" t="s">
        <v>35</v>
      </c>
      <c r="BT273" s="1509" t="s">
        <v>35</v>
      </c>
      <c r="BU273" s="1509" t="s">
        <v>35</v>
      </c>
      <c r="BV273" s="1509" t="s">
        <v>35</v>
      </c>
      <c r="BW273" s="1509" t="s">
        <v>35</v>
      </c>
      <c r="BX273" s="1509" t="s">
        <v>35</v>
      </c>
      <c r="BY273" s="1567" t="s">
        <v>35</v>
      </c>
      <c r="BZ273" s="1567" t="s">
        <v>35</v>
      </c>
      <c r="CA273" s="1567" t="s">
        <v>35</v>
      </c>
      <c r="CB273" s="1567" t="s">
        <v>35</v>
      </c>
      <c r="CC273" s="1567" t="s">
        <v>35</v>
      </c>
      <c r="CD273" s="1567" t="s">
        <v>35</v>
      </c>
      <c r="CE273" s="1567" t="s">
        <v>35</v>
      </c>
      <c r="CF273" s="1567" t="s">
        <v>35</v>
      </c>
      <c r="CG273" s="1567" t="s">
        <v>35</v>
      </c>
      <c r="CH273" s="1896"/>
      <c r="CI273" s="1896"/>
      <c r="CJ273" s="1896"/>
      <c r="CK273" s="1896"/>
      <c r="CL273" s="1896"/>
      <c r="CM273" s="1896"/>
      <c r="CN273" s="1896"/>
      <c r="CO273" s="1896"/>
      <c r="CP273" s="1896"/>
      <c r="CQ273" s="1896"/>
      <c r="CR273" s="1896"/>
      <c r="CS273" s="1896"/>
      <c r="CT273" s="1896"/>
      <c r="CU273" s="1896"/>
      <c r="CV273" s="1896"/>
      <c r="CW273" s="1896"/>
      <c r="CX273" s="1896"/>
      <c r="CY273" s="1896"/>
      <c r="CZ273" s="1896"/>
    </row>
    <row r="274" spans="1:104" s="130" customFormat="1" ht="15" customHeight="1" x14ac:dyDescent="0.2">
      <c r="A274" s="2575" t="s">
        <v>76</v>
      </c>
      <c r="B274" s="155" t="s">
        <v>49</v>
      </c>
      <c r="C274" s="561">
        <v>84.32545299533399</v>
      </c>
      <c r="D274" s="581">
        <v>84.393649991290744</v>
      </c>
      <c r="E274" s="581">
        <v>86.511764572082043</v>
      </c>
      <c r="F274" s="581">
        <v>86.185049258402714</v>
      </c>
      <c r="G274" s="602">
        <v>87.548159581407063</v>
      </c>
      <c r="H274" s="621">
        <v>84.926156240774247</v>
      </c>
      <c r="I274" s="581">
        <v>83.580092592672827</v>
      </c>
      <c r="J274" s="581">
        <v>87.005974565678272</v>
      </c>
      <c r="K274" s="581">
        <v>85.931510032275753</v>
      </c>
      <c r="L274" s="602">
        <v>85.887659692443719</v>
      </c>
      <c r="M274" s="621">
        <v>84.769508318812896</v>
      </c>
      <c r="N274" s="581">
        <v>89.413799913454184</v>
      </c>
      <c r="O274" s="581">
        <v>82.916481503757964</v>
      </c>
      <c r="P274" s="581">
        <v>90.776523441966589</v>
      </c>
      <c r="Q274" s="656">
        <v>92.8815088976949</v>
      </c>
      <c r="R274" s="621">
        <v>84.991838052057545</v>
      </c>
      <c r="S274" s="581">
        <v>86.051268728780144</v>
      </c>
      <c r="T274" s="581"/>
      <c r="U274" s="581"/>
      <c r="V274" s="581"/>
      <c r="W274" s="581"/>
      <c r="X274" s="581"/>
      <c r="Y274" s="673"/>
      <c r="Z274" s="673"/>
      <c r="AA274" s="673"/>
      <c r="AB274" s="673"/>
      <c r="AC274" s="673"/>
      <c r="AD274" s="673"/>
      <c r="AE274" s="673"/>
      <c r="AF274" s="673"/>
      <c r="AG274" s="673"/>
      <c r="AH274" s="2094"/>
      <c r="AI274" s="2094"/>
      <c r="AJ274" s="2094"/>
      <c r="AK274" s="2094"/>
      <c r="AL274" s="2094"/>
      <c r="AM274" s="2094"/>
      <c r="AN274" s="2094"/>
      <c r="AO274" s="2094"/>
      <c r="AP274" s="2094"/>
      <c r="AQ274" s="2094"/>
      <c r="AR274" s="2094"/>
      <c r="AS274" s="2094"/>
      <c r="AT274" s="2094"/>
      <c r="AU274" s="2094"/>
      <c r="AV274" s="2094"/>
      <c r="AW274" s="2094"/>
      <c r="AX274" s="2094"/>
      <c r="AY274" s="2094"/>
      <c r="AZ274" s="239"/>
      <c r="BA274" s="2432" t="s">
        <v>76</v>
      </c>
      <c r="BB274" s="431" t="s">
        <v>49</v>
      </c>
      <c r="BC274" s="562">
        <v>1331.943821406081</v>
      </c>
      <c r="BD274" s="710">
        <v>1143.6561827152882</v>
      </c>
      <c r="BE274" s="710">
        <v>1011.5308939961875</v>
      </c>
      <c r="BF274" s="710">
        <v>992.13489261669213</v>
      </c>
      <c r="BG274" s="729">
        <v>1015.6456827721551</v>
      </c>
      <c r="BH274" s="748">
        <v>1026.8394925388877</v>
      </c>
      <c r="BI274" s="710">
        <v>909.97680722895109</v>
      </c>
      <c r="BJ274" s="710">
        <v>817.6678293007551</v>
      </c>
      <c r="BK274" s="710">
        <v>790.66426854659039</v>
      </c>
      <c r="BL274" s="729">
        <v>696.46974362695289</v>
      </c>
      <c r="BM274" s="748">
        <v>127.29227004329688</v>
      </c>
      <c r="BN274" s="710">
        <v>162.73703292995623</v>
      </c>
      <c r="BO274" s="710">
        <v>167.36964298752378</v>
      </c>
      <c r="BP274" s="710">
        <v>192.62997130789185</v>
      </c>
      <c r="BQ274" s="729">
        <v>183.07910547965852</v>
      </c>
      <c r="BR274" s="748">
        <v>2160.4231955936853</v>
      </c>
      <c r="BS274" s="710">
        <v>3340.1500787508176</v>
      </c>
      <c r="BT274" s="710"/>
      <c r="BU274" s="710"/>
      <c r="BV274" s="710"/>
      <c r="BW274" s="710"/>
      <c r="BX274" s="710"/>
      <c r="BY274" s="768"/>
      <c r="BZ274" s="768"/>
      <c r="CA274" s="768"/>
      <c r="CB274" s="768"/>
      <c r="CC274" s="768"/>
      <c r="CD274" s="768"/>
      <c r="CE274" s="768"/>
      <c r="CF274" s="768"/>
      <c r="CG274" s="768"/>
      <c r="CH274" s="2112"/>
      <c r="CI274" s="2112"/>
      <c r="CJ274" s="2112"/>
      <c r="CK274" s="2112"/>
      <c r="CL274" s="2112"/>
      <c r="CM274" s="2112"/>
      <c r="CN274" s="2112"/>
      <c r="CO274" s="2112"/>
      <c r="CP274" s="2112"/>
      <c r="CQ274" s="2112"/>
      <c r="CR274" s="2112"/>
      <c r="CS274" s="2112"/>
      <c r="CT274" s="2112"/>
      <c r="CU274" s="2112"/>
      <c r="CV274" s="2112"/>
      <c r="CW274" s="2112"/>
      <c r="CX274" s="2112"/>
      <c r="CY274" s="2112"/>
      <c r="CZ274" s="1895"/>
    </row>
    <row r="275" spans="1:104" s="130" customFormat="1" ht="15" customHeight="1" x14ac:dyDescent="0.2">
      <c r="A275" s="2575"/>
      <c r="B275" s="155" t="s">
        <v>48</v>
      </c>
      <c r="C275" s="561">
        <v>15.143097715382176</v>
      </c>
      <c r="D275" s="581">
        <v>15.121059828286921</v>
      </c>
      <c r="E275" s="581">
        <v>12.87229865506121</v>
      </c>
      <c r="F275" s="581">
        <v>13.58758344449347</v>
      </c>
      <c r="G275" s="602">
        <v>12.019548535483274</v>
      </c>
      <c r="H275" s="621">
        <v>15.073843759225333</v>
      </c>
      <c r="I275" s="581">
        <v>16.061531069432686</v>
      </c>
      <c r="J275" s="581">
        <v>12.238496134693374</v>
      </c>
      <c r="K275" s="581">
        <v>13.715966806394796</v>
      </c>
      <c r="L275" s="602">
        <v>13.493895707634481</v>
      </c>
      <c r="M275" s="621">
        <v>9.5797790977256341</v>
      </c>
      <c r="N275" s="581">
        <v>10.38385798850573</v>
      </c>
      <c r="O275" s="581">
        <v>16.981333620160619</v>
      </c>
      <c r="P275" s="581">
        <v>9.2234765580333828</v>
      </c>
      <c r="Q275" s="656">
        <v>7.118491102305037</v>
      </c>
      <c r="R275" s="621">
        <v>14.830650890757601</v>
      </c>
      <c r="S275" s="581">
        <v>13.297121426086283</v>
      </c>
      <c r="T275" s="581"/>
      <c r="U275" s="581"/>
      <c r="V275" s="581"/>
      <c r="W275" s="581"/>
      <c r="X275" s="581"/>
      <c r="Y275" s="673"/>
      <c r="Z275" s="673"/>
      <c r="AA275" s="673"/>
      <c r="AB275" s="673"/>
      <c r="AC275" s="673"/>
      <c r="AD275" s="673"/>
      <c r="AE275" s="673"/>
      <c r="AF275" s="673"/>
      <c r="AG275" s="673"/>
      <c r="AH275" s="2094"/>
      <c r="AI275" s="2094"/>
      <c r="AJ275" s="2094"/>
      <c r="AK275" s="2094"/>
      <c r="AL275" s="2094"/>
      <c r="AM275" s="2094"/>
      <c r="AN275" s="2094"/>
      <c r="AO275" s="2094"/>
      <c r="AP275" s="2094"/>
      <c r="AQ275" s="2094"/>
      <c r="AR275" s="2094"/>
      <c r="AS275" s="2094"/>
      <c r="AT275" s="2094"/>
      <c r="AU275" s="2094"/>
      <c r="AV275" s="2094"/>
      <c r="AW275" s="2094"/>
      <c r="AX275" s="2094"/>
      <c r="AY275" s="2094"/>
      <c r="AZ275" s="239"/>
      <c r="BA275" s="2432"/>
      <c r="BB275" s="431" t="s">
        <v>48</v>
      </c>
      <c r="BC275" s="562">
        <v>239.18941105561436</v>
      </c>
      <c r="BD275" s="710">
        <v>204.9122601476858</v>
      </c>
      <c r="BE275" s="710">
        <v>150.50817459041716</v>
      </c>
      <c r="BF275" s="710">
        <v>156.4159417163477</v>
      </c>
      <c r="BG275" s="729">
        <v>139.43871164513368</v>
      </c>
      <c r="BH275" s="748">
        <v>182.25737230412898</v>
      </c>
      <c r="BI275" s="710">
        <v>174.86964070499553</v>
      </c>
      <c r="BJ275" s="710">
        <v>115.01537243061856</v>
      </c>
      <c r="BK275" s="710">
        <v>126.20195849362115</v>
      </c>
      <c r="BL275" s="729">
        <v>109.4230546935238</v>
      </c>
      <c r="BM275" s="748">
        <v>14.385264844012239</v>
      </c>
      <c r="BN275" s="710">
        <v>18.899076440673383</v>
      </c>
      <c r="BO275" s="710">
        <v>34.277380008334099</v>
      </c>
      <c r="BP275" s="710">
        <v>19.572439628279433</v>
      </c>
      <c r="BQ275" s="729">
        <v>14.03128565461169</v>
      </c>
      <c r="BR275" s="748">
        <v>376.98304830776885</v>
      </c>
      <c r="BS275" s="710">
        <v>516.13859777580171</v>
      </c>
      <c r="BT275" s="710"/>
      <c r="BU275" s="710"/>
      <c r="BV275" s="710"/>
      <c r="BW275" s="710"/>
      <c r="BX275" s="710"/>
      <c r="BY275" s="768"/>
      <c r="BZ275" s="768"/>
      <c r="CA275" s="768"/>
      <c r="CB275" s="768"/>
      <c r="CC275" s="768"/>
      <c r="CD275" s="768"/>
      <c r="CE275" s="768"/>
      <c r="CF275" s="768"/>
      <c r="CG275" s="768"/>
      <c r="CH275" s="2112"/>
      <c r="CI275" s="2112"/>
      <c r="CJ275" s="2112"/>
      <c r="CK275" s="2112"/>
      <c r="CL275" s="2112"/>
      <c r="CM275" s="2112"/>
      <c r="CN275" s="2112"/>
      <c r="CO275" s="2112"/>
      <c r="CP275" s="2112"/>
      <c r="CQ275" s="2112"/>
      <c r="CR275" s="2112"/>
      <c r="CS275" s="2112"/>
      <c r="CT275" s="2112"/>
      <c r="CU275" s="2112"/>
      <c r="CV275" s="2112"/>
      <c r="CW275" s="2112"/>
      <c r="CX275" s="2112"/>
      <c r="CY275" s="2112"/>
      <c r="CZ275" s="1895"/>
    </row>
    <row r="276" spans="1:104" s="130" customFormat="1" ht="15" customHeight="1" x14ac:dyDescent="0.2">
      <c r="A276" s="2575"/>
      <c r="B276" s="155" t="s">
        <v>114</v>
      </c>
      <c r="C276" s="562">
        <v>0.53144928928413104</v>
      </c>
      <c r="D276" s="582">
        <v>0.48529018042298988</v>
      </c>
      <c r="E276" s="582">
        <v>0.61593677285702286</v>
      </c>
      <c r="F276" s="582">
        <v>0.2273672971034352</v>
      </c>
      <c r="G276" s="602">
        <v>0.43229188310953731</v>
      </c>
      <c r="H276" s="621">
        <v>0</v>
      </c>
      <c r="I276" s="581">
        <v>0.35837633789440138</v>
      </c>
      <c r="J276" s="581">
        <v>0.7555292996285079</v>
      </c>
      <c r="K276" s="581">
        <v>0.35252316132940825</v>
      </c>
      <c r="L276" s="602">
        <v>0.6184445999215975</v>
      </c>
      <c r="M276" s="621">
        <v>5.650712583461388</v>
      </c>
      <c r="N276" s="581">
        <v>0.20234209804014147</v>
      </c>
      <c r="O276" s="581">
        <v>0.102184876081343</v>
      </c>
      <c r="P276" s="581">
        <v>0</v>
      </c>
      <c r="Q276" s="656">
        <v>0</v>
      </c>
      <c r="R276" s="621">
        <v>0.17751105718507254</v>
      </c>
      <c r="S276" s="581">
        <v>0.65160984513360609</v>
      </c>
      <c r="T276" s="581"/>
      <c r="U276" s="581"/>
      <c r="V276" s="581"/>
      <c r="W276" s="581"/>
      <c r="X276" s="581"/>
      <c r="Y276" s="673"/>
      <c r="Z276" s="673"/>
      <c r="AA276" s="673"/>
      <c r="AB276" s="673"/>
      <c r="AC276" s="673"/>
      <c r="AD276" s="673"/>
      <c r="AE276" s="673"/>
      <c r="AF276" s="673"/>
      <c r="AG276" s="673"/>
      <c r="AH276" s="2094"/>
      <c r="AI276" s="2094"/>
      <c r="AJ276" s="2094"/>
      <c r="AK276" s="2094"/>
      <c r="AL276" s="2094"/>
      <c r="AM276" s="2094"/>
      <c r="AN276" s="2094"/>
      <c r="AO276" s="2094"/>
      <c r="AP276" s="2094"/>
      <c r="AQ276" s="2094"/>
      <c r="AR276" s="2094"/>
      <c r="AS276" s="2094"/>
      <c r="AT276" s="2094"/>
      <c r="AU276" s="2094"/>
      <c r="AV276" s="2094"/>
      <c r="AW276" s="2094"/>
      <c r="AX276" s="2094"/>
      <c r="AY276" s="2094"/>
      <c r="AZ276" s="239"/>
      <c r="BA276" s="2432"/>
      <c r="BB276" s="431" t="s">
        <v>114</v>
      </c>
      <c r="BC276" s="562">
        <v>8.3943883146624749</v>
      </c>
      <c r="BD276" s="710">
        <v>6.5763847790567826</v>
      </c>
      <c r="BE276" s="710">
        <v>7.2017843766678897</v>
      </c>
      <c r="BF276" s="710">
        <v>2.6173800541660781</v>
      </c>
      <c r="BG276" s="729">
        <v>5.0150155854434502</v>
      </c>
      <c r="BH276" s="748">
        <v>0</v>
      </c>
      <c r="BI276" s="710">
        <v>3.901816157740658</v>
      </c>
      <c r="BJ276" s="710">
        <v>7.1003400109497514</v>
      </c>
      <c r="BK276" s="710">
        <v>3.2436002508690769</v>
      </c>
      <c r="BL276" s="729">
        <v>5.0150155854434502</v>
      </c>
      <c r="BM276" s="748">
        <v>8.4852684222941299</v>
      </c>
      <c r="BN276" s="710">
        <v>0.36827148274368487</v>
      </c>
      <c r="BO276" s="710">
        <v>0.20626353070328488</v>
      </c>
      <c r="BP276" s="710">
        <v>0</v>
      </c>
      <c r="BQ276" s="729">
        <v>0</v>
      </c>
      <c r="BR276" s="748">
        <v>4.5121862781940836</v>
      </c>
      <c r="BS276" s="710">
        <v>25.292766831802595</v>
      </c>
      <c r="BT276" s="710"/>
      <c r="BU276" s="710"/>
      <c r="BV276" s="710"/>
      <c r="BW276" s="710"/>
      <c r="BX276" s="710"/>
      <c r="BY276" s="768"/>
      <c r="BZ276" s="768"/>
      <c r="CA276" s="768"/>
      <c r="CB276" s="768"/>
      <c r="CC276" s="768"/>
      <c r="CD276" s="768"/>
      <c r="CE276" s="768"/>
      <c r="CF276" s="768"/>
      <c r="CG276" s="768"/>
      <c r="CH276" s="2112"/>
      <c r="CI276" s="2112"/>
      <c r="CJ276" s="2112"/>
      <c r="CK276" s="2112"/>
      <c r="CL276" s="2112"/>
      <c r="CM276" s="2112"/>
      <c r="CN276" s="2112"/>
      <c r="CO276" s="2112"/>
      <c r="CP276" s="2112"/>
      <c r="CQ276" s="2112"/>
      <c r="CR276" s="2112"/>
      <c r="CS276" s="2112"/>
      <c r="CT276" s="2112"/>
      <c r="CU276" s="2112"/>
      <c r="CV276" s="2112"/>
      <c r="CW276" s="2112"/>
      <c r="CX276" s="2112"/>
      <c r="CY276" s="2112"/>
      <c r="CZ276" s="1895"/>
    </row>
    <row r="277" spans="1:104" s="130" customFormat="1" ht="15" customHeight="1" x14ac:dyDescent="0.2">
      <c r="A277" s="2575" t="s">
        <v>77</v>
      </c>
      <c r="B277" s="155" t="s">
        <v>78</v>
      </c>
      <c r="C277" s="1489" t="s">
        <v>35</v>
      </c>
      <c r="D277" s="2045" t="s">
        <v>35</v>
      </c>
      <c r="E277" s="2045" t="s">
        <v>35</v>
      </c>
      <c r="F277" s="2045" t="s">
        <v>35</v>
      </c>
      <c r="G277" s="2048" t="s">
        <v>35</v>
      </c>
      <c r="H277" s="2051" t="s">
        <v>35</v>
      </c>
      <c r="I277" s="2045" t="s">
        <v>35</v>
      </c>
      <c r="J277" s="2045" t="s">
        <v>35</v>
      </c>
      <c r="K277" s="2045" t="s">
        <v>35</v>
      </c>
      <c r="L277" s="2048" t="s">
        <v>35</v>
      </c>
      <c r="M277" s="2051" t="s">
        <v>35</v>
      </c>
      <c r="N277" s="2045" t="s">
        <v>35</v>
      </c>
      <c r="O277" s="2045" t="s">
        <v>35</v>
      </c>
      <c r="P277" s="2045" t="s">
        <v>35</v>
      </c>
      <c r="Q277" s="2055" t="s">
        <v>35</v>
      </c>
      <c r="R277" s="2051" t="s">
        <v>35</v>
      </c>
      <c r="S277" s="2045" t="s">
        <v>35</v>
      </c>
      <c r="T277" s="2045" t="s">
        <v>35</v>
      </c>
      <c r="U277" s="2045" t="s">
        <v>35</v>
      </c>
      <c r="V277" s="2045" t="s">
        <v>35</v>
      </c>
      <c r="W277" s="2045" t="s">
        <v>35</v>
      </c>
      <c r="X277" s="2045" t="s">
        <v>35</v>
      </c>
      <c r="Y277" s="2058" t="s">
        <v>35</v>
      </c>
      <c r="Z277" s="2058" t="s">
        <v>35</v>
      </c>
      <c r="AA277" s="2058" t="s">
        <v>35</v>
      </c>
      <c r="AB277" s="2058" t="s">
        <v>35</v>
      </c>
      <c r="AC277" s="2058" t="s">
        <v>35</v>
      </c>
      <c r="AD277" s="2058" t="s">
        <v>35</v>
      </c>
      <c r="AE277" s="2058" t="s">
        <v>35</v>
      </c>
      <c r="AF277" s="2058" t="s">
        <v>35</v>
      </c>
      <c r="AG277" s="2058" t="s">
        <v>35</v>
      </c>
      <c r="AH277" s="2095"/>
      <c r="AI277" s="2095"/>
      <c r="AJ277" s="2095"/>
      <c r="AK277" s="2095"/>
      <c r="AL277" s="2095"/>
      <c r="AM277" s="2095"/>
      <c r="AN277" s="2095"/>
      <c r="AO277" s="2095"/>
      <c r="AP277" s="2095"/>
      <c r="AQ277" s="2095"/>
      <c r="AR277" s="2095"/>
      <c r="AS277" s="2095"/>
      <c r="AT277" s="2095"/>
      <c r="AU277" s="2095"/>
      <c r="AV277" s="2095"/>
      <c r="AW277" s="2095"/>
      <c r="AX277" s="2095"/>
      <c r="AY277" s="2095"/>
      <c r="AZ277" s="239"/>
      <c r="BA277" s="2432" t="s">
        <v>77</v>
      </c>
      <c r="BB277" s="431" t="s">
        <v>78</v>
      </c>
      <c r="BC277" s="1489" t="s">
        <v>35</v>
      </c>
      <c r="BD277" s="1508" t="s">
        <v>35</v>
      </c>
      <c r="BE277" s="1508" t="s">
        <v>35</v>
      </c>
      <c r="BF277" s="1508" t="s">
        <v>35</v>
      </c>
      <c r="BG277" s="1528" t="s">
        <v>35</v>
      </c>
      <c r="BH277" s="1548" t="s">
        <v>35</v>
      </c>
      <c r="BI277" s="1508" t="s">
        <v>35</v>
      </c>
      <c r="BJ277" s="1508" t="s">
        <v>35</v>
      </c>
      <c r="BK277" s="1508" t="s">
        <v>35</v>
      </c>
      <c r="BL277" s="1528" t="s">
        <v>35</v>
      </c>
      <c r="BM277" s="1548" t="s">
        <v>35</v>
      </c>
      <c r="BN277" s="1508" t="s">
        <v>35</v>
      </c>
      <c r="BO277" s="1508" t="s">
        <v>35</v>
      </c>
      <c r="BP277" s="1508" t="s">
        <v>35</v>
      </c>
      <c r="BQ277" s="1528" t="s">
        <v>35</v>
      </c>
      <c r="BR277" s="1548" t="s">
        <v>35</v>
      </c>
      <c r="BS277" s="1508" t="s">
        <v>35</v>
      </c>
      <c r="BT277" s="1508" t="s">
        <v>35</v>
      </c>
      <c r="BU277" s="1508" t="s">
        <v>35</v>
      </c>
      <c r="BV277" s="1508" t="s">
        <v>35</v>
      </c>
      <c r="BW277" s="1508" t="s">
        <v>35</v>
      </c>
      <c r="BX277" s="1508" t="s">
        <v>35</v>
      </c>
      <c r="BY277" s="1566" t="s">
        <v>35</v>
      </c>
      <c r="BZ277" s="1566" t="s">
        <v>35</v>
      </c>
      <c r="CA277" s="1566" t="s">
        <v>35</v>
      </c>
      <c r="CB277" s="1566" t="s">
        <v>35</v>
      </c>
      <c r="CC277" s="1566" t="s">
        <v>35</v>
      </c>
      <c r="CD277" s="1566" t="s">
        <v>35</v>
      </c>
      <c r="CE277" s="1566" t="s">
        <v>35</v>
      </c>
      <c r="CF277" s="1566" t="s">
        <v>35</v>
      </c>
      <c r="CG277" s="1566" t="s">
        <v>35</v>
      </c>
      <c r="CH277" s="1895"/>
      <c r="CI277" s="1895"/>
      <c r="CJ277" s="1895"/>
      <c r="CK277" s="1895"/>
      <c r="CL277" s="1895"/>
      <c r="CM277" s="1895"/>
      <c r="CN277" s="1895"/>
      <c r="CO277" s="1895"/>
      <c r="CP277" s="1895"/>
      <c r="CQ277" s="1895"/>
      <c r="CR277" s="1895"/>
      <c r="CS277" s="1895"/>
      <c r="CT277" s="1895"/>
      <c r="CU277" s="1895"/>
      <c r="CV277" s="1895"/>
      <c r="CW277" s="1895"/>
      <c r="CX277" s="1895"/>
      <c r="CY277" s="1895"/>
      <c r="CZ277" s="1895"/>
    </row>
    <row r="278" spans="1:104" s="130" customFormat="1" ht="15" customHeight="1" x14ac:dyDescent="0.2">
      <c r="A278" s="2575"/>
      <c r="B278" s="155" t="s">
        <v>79</v>
      </c>
      <c r="C278" s="1489" t="s">
        <v>35</v>
      </c>
      <c r="D278" s="2045" t="s">
        <v>35</v>
      </c>
      <c r="E278" s="2045" t="s">
        <v>35</v>
      </c>
      <c r="F278" s="2045" t="s">
        <v>35</v>
      </c>
      <c r="G278" s="2048" t="s">
        <v>35</v>
      </c>
      <c r="H278" s="2051" t="s">
        <v>35</v>
      </c>
      <c r="I278" s="2045" t="s">
        <v>35</v>
      </c>
      <c r="J278" s="2045" t="s">
        <v>35</v>
      </c>
      <c r="K278" s="2045" t="s">
        <v>35</v>
      </c>
      <c r="L278" s="2048" t="s">
        <v>35</v>
      </c>
      <c r="M278" s="2051" t="s">
        <v>35</v>
      </c>
      <c r="N278" s="2045" t="s">
        <v>35</v>
      </c>
      <c r="O278" s="2045" t="s">
        <v>35</v>
      </c>
      <c r="P278" s="2045" t="s">
        <v>35</v>
      </c>
      <c r="Q278" s="2055" t="s">
        <v>35</v>
      </c>
      <c r="R278" s="2051" t="s">
        <v>35</v>
      </c>
      <c r="S278" s="2045" t="s">
        <v>35</v>
      </c>
      <c r="T278" s="2045" t="s">
        <v>35</v>
      </c>
      <c r="U278" s="2045" t="s">
        <v>35</v>
      </c>
      <c r="V278" s="2045" t="s">
        <v>35</v>
      </c>
      <c r="W278" s="2045" t="s">
        <v>35</v>
      </c>
      <c r="X278" s="2045" t="s">
        <v>35</v>
      </c>
      <c r="Y278" s="2058" t="s">
        <v>35</v>
      </c>
      <c r="Z278" s="2058" t="s">
        <v>35</v>
      </c>
      <c r="AA278" s="2058" t="s">
        <v>35</v>
      </c>
      <c r="AB278" s="2058" t="s">
        <v>35</v>
      </c>
      <c r="AC278" s="2058" t="s">
        <v>35</v>
      </c>
      <c r="AD278" s="2058" t="s">
        <v>35</v>
      </c>
      <c r="AE278" s="2058" t="s">
        <v>35</v>
      </c>
      <c r="AF278" s="2058" t="s">
        <v>35</v>
      </c>
      <c r="AG278" s="2058" t="s">
        <v>35</v>
      </c>
      <c r="AH278" s="2095"/>
      <c r="AI278" s="2095"/>
      <c r="AJ278" s="2095"/>
      <c r="AK278" s="2095"/>
      <c r="AL278" s="2095"/>
      <c r="AM278" s="2095"/>
      <c r="AN278" s="2095"/>
      <c r="AO278" s="2095"/>
      <c r="AP278" s="2095"/>
      <c r="AQ278" s="2095"/>
      <c r="AR278" s="2095"/>
      <c r="AS278" s="2095"/>
      <c r="AT278" s="2095"/>
      <c r="AU278" s="2095"/>
      <c r="AV278" s="2095"/>
      <c r="AW278" s="2095"/>
      <c r="AX278" s="2095"/>
      <c r="AY278" s="2095"/>
      <c r="AZ278" s="239"/>
      <c r="BA278" s="2432"/>
      <c r="BB278" s="431" t="s">
        <v>79</v>
      </c>
      <c r="BC278" s="1489" t="s">
        <v>35</v>
      </c>
      <c r="BD278" s="1508" t="s">
        <v>35</v>
      </c>
      <c r="BE278" s="1508" t="s">
        <v>35</v>
      </c>
      <c r="BF278" s="1508" t="s">
        <v>35</v>
      </c>
      <c r="BG278" s="1528" t="s">
        <v>35</v>
      </c>
      <c r="BH278" s="1548" t="s">
        <v>35</v>
      </c>
      <c r="BI278" s="1508" t="s">
        <v>35</v>
      </c>
      <c r="BJ278" s="1508" t="s">
        <v>35</v>
      </c>
      <c r="BK278" s="1508" t="s">
        <v>35</v>
      </c>
      <c r="BL278" s="1528" t="s">
        <v>35</v>
      </c>
      <c r="BM278" s="1548" t="s">
        <v>35</v>
      </c>
      <c r="BN278" s="1508" t="s">
        <v>35</v>
      </c>
      <c r="BO278" s="1508" t="s">
        <v>35</v>
      </c>
      <c r="BP278" s="1508" t="s">
        <v>35</v>
      </c>
      <c r="BQ278" s="1528" t="s">
        <v>35</v>
      </c>
      <c r="BR278" s="1548" t="s">
        <v>35</v>
      </c>
      <c r="BS278" s="1508" t="s">
        <v>35</v>
      </c>
      <c r="BT278" s="1508" t="s">
        <v>35</v>
      </c>
      <c r="BU278" s="1508" t="s">
        <v>35</v>
      </c>
      <c r="BV278" s="1508" t="s">
        <v>35</v>
      </c>
      <c r="BW278" s="1508" t="s">
        <v>35</v>
      </c>
      <c r="BX278" s="1508" t="s">
        <v>35</v>
      </c>
      <c r="BY278" s="1566" t="s">
        <v>35</v>
      </c>
      <c r="BZ278" s="1566" t="s">
        <v>35</v>
      </c>
      <c r="CA278" s="1566" t="s">
        <v>35</v>
      </c>
      <c r="CB278" s="1566" t="s">
        <v>35</v>
      </c>
      <c r="CC278" s="1566" t="s">
        <v>35</v>
      </c>
      <c r="CD278" s="1566" t="s">
        <v>35</v>
      </c>
      <c r="CE278" s="1566" t="s">
        <v>35</v>
      </c>
      <c r="CF278" s="1566" t="s">
        <v>35</v>
      </c>
      <c r="CG278" s="1566" t="s">
        <v>35</v>
      </c>
      <c r="CH278" s="1895"/>
      <c r="CI278" s="1895"/>
      <c r="CJ278" s="1895"/>
      <c r="CK278" s="1895"/>
      <c r="CL278" s="1895"/>
      <c r="CM278" s="1895"/>
      <c r="CN278" s="1895"/>
      <c r="CO278" s="1895"/>
      <c r="CP278" s="1895"/>
      <c r="CQ278" s="1895"/>
      <c r="CR278" s="1895"/>
      <c r="CS278" s="1895"/>
      <c r="CT278" s="1895"/>
      <c r="CU278" s="1895"/>
      <c r="CV278" s="1895"/>
      <c r="CW278" s="1895"/>
      <c r="CX278" s="1895"/>
      <c r="CY278" s="1895"/>
      <c r="CZ278" s="1895"/>
    </row>
    <row r="279" spans="1:104" s="130" customFormat="1" ht="15" customHeight="1" x14ac:dyDescent="0.2">
      <c r="A279" s="2575"/>
      <c r="B279" s="155" t="s">
        <v>80</v>
      </c>
      <c r="C279" s="1489" t="s">
        <v>35</v>
      </c>
      <c r="D279" s="1509" t="s">
        <v>35</v>
      </c>
      <c r="E279" s="1509" t="s">
        <v>35</v>
      </c>
      <c r="F279" s="1509" t="s">
        <v>35</v>
      </c>
      <c r="G279" s="1529" t="s">
        <v>35</v>
      </c>
      <c r="H279" s="1489" t="s">
        <v>35</v>
      </c>
      <c r="I279" s="1509" t="s">
        <v>35</v>
      </c>
      <c r="J279" s="1509" t="s">
        <v>35</v>
      </c>
      <c r="K279" s="1509" t="s">
        <v>35</v>
      </c>
      <c r="L279" s="1529" t="s">
        <v>35</v>
      </c>
      <c r="M279" s="1489" t="s">
        <v>35</v>
      </c>
      <c r="N279" s="1509" t="s">
        <v>35</v>
      </c>
      <c r="O279" s="1509" t="s">
        <v>35</v>
      </c>
      <c r="P279" s="1509" t="s">
        <v>35</v>
      </c>
      <c r="Q279" s="1567" t="s">
        <v>35</v>
      </c>
      <c r="R279" s="1489" t="s">
        <v>35</v>
      </c>
      <c r="S279" s="1509" t="s">
        <v>35</v>
      </c>
      <c r="T279" s="1509" t="s">
        <v>35</v>
      </c>
      <c r="U279" s="1509" t="s">
        <v>35</v>
      </c>
      <c r="V279" s="1509" t="s">
        <v>35</v>
      </c>
      <c r="W279" s="1509" t="s">
        <v>35</v>
      </c>
      <c r="X279" s="1509" t="s">
        <v>35</v>
      </c>
      <c r="Y279" s="1567" t="s">
        <v>35</v>
      </c>
      <c r="Z279" s="1567" t="s">
        <v>35</v>
      </c>
      <c r="AA279" s="1567" t="s">
        <v>35</v>
      </c>
      <c r="AB279" s="1567" t="s">
        <v>35</v>
      </c>
      <c r="AC279" s="1567" t="s">
        <v>35</v>
      </c>
      <c r="AD279" s="1567" t="s">
        <v>35</v>
      </c>
      <c r="AE279" s="1567" t="s">
        <v>35</v>
      </c>
      <c r="AF279" s="1567" t="s">
        <v>35</v>
      </c>
      <c r="AG279" s="1567" t="s">
        <v>35</v>
      </c>
      <c r="AH279" s="1896"/>
      <c r="AI279" s="1896"/>
      <c r="AJ279" s="1896"/>
      <c r="AK279" s="1896"/>
      <c r="AL279" s="1896"/>
      <c r="AM279" s="1896"/>
      <c r="AN279" s="1896"/>
      <c r="AO279" s="1896"/>
      <c r="AP279" s="1896"/>
      <c r="AQ279" s="1896"/>
      <c r="AR279" s="1896"/>
      <c r="AS279" s="1896"/>
      <c r="AT279" s="1896"/>
      <c r="AU279" s="1896"/>
      <c r="AV279" s="1896"/>
      <c r="AW279" s="1896"/>
      <c r="AX279" s="1896"/>
      <c r="AY279" s="1896"/>
      <c r="AZ279" s="239"/>
      <c r="BA279" s="2432"/>
      <c r="BB279" s="431" t="s">
        <v>80</v>
      </c>
      <c r="BC279" s="1489" t="s">
        <v>35</v>
      </c>
      <c r="BD279" s="1509" t="s">
        <v>35</v>
      </c>
      <c r="BE279" s="1509" t="s">
        <v>35</v>
      </c>
      <c r="BF279" s="1509" t="s">
        <v>35</v>
      </c>
      <c r="BG279" s="1529" t="s">
        <v>35</v>
      </c>
      <c r="BH279" s="1489" t="s">
        <v>35</v>
      </c>
      <c r="BI279" s="1509" t="s">
        <v>35</v>
      </c>
      <c r="BJ279" s="1509" t="s">
        <v>35</v>
      </c>
      <c r="BK279" s="1509" t="s">
        <v>35</v>
      </c>
      <c r="BL279" s="1529" t="s">
        <v>35</v>
      </c>
      <c r="BM279" s="1489" t="s">
        <v>35</v>
      </c>
      <c r="BN279" s="1509" t="s">
        <v>35</v>
      </c>
      <c r="BO279" s="1509" t="s">
        <v>35</v>
      </c>
      <c r="BP279" s="1509" t="s">
        <v>35</v>
      </c>
      <c r="BQ279" s="1529" t="s">
        <v>35</v>
      </c>
      <c r="BR279" s="1489" t="s">
        <v>35</v>
      </c>
      <c r="BS279" s="1509" t="s">
        <v>35</v>
      </c>
      <c r="BT279" s="1509" t="s">
        <v>35</v>
      </c>
      <c r="BU279" s="1509" t="s">
        <v>35</v>
      </c>
      <c r="BV279" s="1509" t="s">
        <v>35</v>
      </c>
      <c r="BW279" s="1509" t="s">
        <v>35</v>
      </c>
      <c r="BX279" s="1509" t="s">
        <v>35</v>
      </c>
      <c r="BY279" s="1567" t="s">
        <v>35</v>
      </c>
      <c r="BZ279" s="1567" t="s">
        <v>35</v>
      </c>
      <c r="CA279" s="1567" t="s">
        <v>35</v>
      </c>
      <c r="CB279" s="1567" t="s">
        <v>35</v>
      </c>
      <c r="CC279" s="1567" t="s">
        <v>35</v>
      </c>
      <c r="CD279" s="1567" t="s">
        <v>35</v>
      </c>
      <c r="CE279" s="1567" t="s">
        <v>35</v>
      </c>
      <c r="CF279" s="1567" t="s">
        <v>35</v>
      </c>
      <c r="CG279" s="1567" t="s">
        <v>35</v>
      </c>
      <c r="CH279" s="1896"/>
      <c r="CI279" s="1896"/>
      <c r="CJ279" s="1896"/>
      <c r="CK279" s="1896"/>
      <c r="CL279" s="1896"/>
      <c r="CM279" s="1896"/>
      <c r="CN279" s="1896"/>
      <c r="CO279" s="1896"/>
      <c r="CP279" s="1896"/>
      <c r="CQ279" s="1896"/>
      <c r="CR279" s="1896"/>
      <c r="CS279" s="1896"/>
      <c r="CT279" s="1896"/>
      <c r="CU279" s="1896"/>
      <c r="CV279" s="1896"/>
      <c r="CW279" s="1896"/>
      <c r="CX279" s="1896"/>
      <c r="CY279" s="1896"/>
      <c r="CZ279" s="1896"/>
    </row>
    <row r="280" spans="1:104" s="130" customFormat="1" ht="15" customHeight="1" x14ac:dyDescent="0.2">
      <c r="A280" s="2575"/>
      <c r="B280" s="155" t="s">
        <v>81</v>
      </c>
      <c r="C280" s="1489" t="s">
        <v>35</v>
      </c>
      <c r="D280" s="1509" t="s">
        <v>35</v>
      </c>
      <c r="E280" s="1509" t="s">
        <v>35</v>
      </c>
      <c r="F280" s="1509" t="s">
        <v>35</v>
      </c>
      <c r="G280" s="1529" t="s">
        <v>35</v>
      </c>
      <c r="H280" s="1489" t="s">
        <v>35</v>
      </c>
      <c r="I280" s="1509" t="s">
        <v>35</v>
      </c>
      <c r="J280" s="1509" t="s">
        <v>35</v>
      </c>
      <c r="K280" s="1509" t="s">
        <v>35</v>
      </c>
      <c r="L280" s="1529" t="s">
        <v>35</v>
      </c>
      <c r="M280" s="1489" t="s">
        <v>35</v>
      </c>
      <c r="N280" s="1509" t="s">
        <v>35</v>
      </c>
      <c r="O280" s="1509" t="s">
        <v>35</v>
      </c>
      <c r="P280" s="1509" t="s">
        <v>35</v>
      </c>
      <c r="Q280" s="1567" t="s">
        <v>35</v>
      </c>
      <c r="R280" s="1489" t="s">
        <v>35</v>
      </c>
      <c r="S280" s="1509" t="s">
        <v>35</v>
      </c>
      <c r="T280" s="1509" t="s">
        <v>35</v>
      </c>
      <c r="U280" s="1509" t="s">
        <v>35</v>
      </c>
      <c r="V280" s="1509" t="s">
        <v>35</v>
      </c>
      <c r="W280" s="1509" t="s">
        <v>35</v>
      </c>
      <c r="X280" s="1509" t="s">
        <v>35</v>
      </c>
      <c r="Y280" s="1567" t="s">
        <v>35</v>
      </c>
      <c r="Z280" s="1567" t="s">
        <v>35</v>
      </c>
      <c r="AA280" s="1567" t="s">
        <v>35</v>
      </c>
      <c r="AB280" s="1567" t="s">
        <v>35</v>
      </c>
      <c r="AC280" s="1567" t="s">
        <v>35</v>
      </c>
      <c r="AD280" s="1567" t="s">
        <v>35</v>
      </c>
      <c r="AE280" s="1567" t="s">
        <v>35</v>
      </c>
      <c r="AF280" s="1567" t="s">
        <v>35</v>
      </c>
      <c r="AG280" s="1567" t="s">
        <v>35</v>
      </c>
      <c r="AH280" s="1896"/>
      <c r="AI280" s="1896"/>
      <c r="AJ280" s="1896"/>
      <c r="AK280" s="1896"/>
      <c r="AL280" s="1896"/>
      <c r="AM280" s="1896"/>
      <c r="AN280" s="1896"/>
      <c r="AO280" s="1896"/>
      <c r="AP280" s="1896"/>
      <c r="AQ280" s="1896"/>
      <c r="AR280" s="1896"/>
      <c r="AS280" s="1896"/>
      <c r="AT280" s="1896"/>
      <c r="AU280" s="1896"/>
      <c r="AV280" s="1896"/>
      <c r="AW280" s="1896"/>
      <c r="AX280" s="1896"/>
      <c r="AY280" s="1896"/>
      <c r="AZ280" s="239"/>
      <c r="BA280" s="2432"/>
      <c r="BB280" s="431" t="s">
        <v>81</v>
      </c>
      <c r="BC280" s="1489" t="s">
        <v>35</v>
      </c>
      <c r="BD280" s="1509" t="s">
        <v>35</v>
      </c>
      <c r="BE280" s="1509" t="s">
        <v>35</v>
      </c>
      <c r="BF280" s="1509" t="s">
        <v>35</v>
      </c>
      <c r="BG280" s="1529" t="s">
        <v>35</v>
      </c>
      <c r="BH280" s="1489" t="s">
        <v>35</v>
      </c>
      <c r="BI280" s="1509" t="s">
        <v>35</v>
      </c>
      <c r="BJ280" s="1509" t="s">
        <v>35</v>
      </c>
      <c r="BK280" s="1509" t="s">
        <v>35</v>
      </c>
      <c r="BL280" s="1529" t="s">
        <v>35</v>
      </c>
      <c r="BM280" s="1489" t="s">
        <v>35</v>
      </c>
      <c r="BN280" s="1509" t="s">
        <v>35</v>
      </c>
      <c r="BO280" s="1509" t="s">
        <v>35</v>
      </c>
      <c r="BP280" s="1509" t="s">
        <v>35</v>
      </c>
      <c r="BQ280" s="1529" t="s">
        <v>35</v>
      </c>
      <c r="BR280" s="1489" t="s">
        <v>35</v>
      </c>
      <c r="BS280" s="1509" t="s">
        <v>35</v>
      </c>
      <c r="BT280" s="1509" t="s">
        <v>35</v>
      </c>
      <c r="BU280" s="1509" t="s">
        <v>35</v>
      </c>
      <c r="BV280" s="1509" t="s">
        <v>35</v>
      </c>
      <c r="BW280" s="1509" t="s">
        <v>35</v>
      </c>
      <c r="BX280" s="1509" t="s">
        <v>35</v>
      </c>
      <c r="BY280" s="1567" t="s">
        <v>35</v>
      </c>
      <c r="BZ280" s="1567" t="s">
        <v>35</v>
      </c>
      <c r="CA280" s="1567" t="s">
        <v>35</v>
      </c>
      <c r="CB280" s="1567" t="s">
        <v>35</v>
      </c>
      <c r="CC280" s="1567" t="s">
        <v>35</v>
      </c>
      <c r="CD280" s="1567" t="s">
        <v>35</v>
      </c>
      <c r="CE280" s="1567" t="s">
        <v>35</v>
      </c>
      <c r="CF280" s="1567" t="s">
        <v>35</v>
      </c>
      <c r="CG280" s="1567" t="s">
        <v>35</v>
      </c>
      <c r="CH280" s="1896"/>
      <c r="CI280" s="1896"/>
      <c r="CJ280" s="1896"/>
      <c r="CK280" s="1896"/>
      <c r="CL280" s="1896"/>
      <c r="CM280" s="1896"/>
      <c r="CN280" s="1896"/>
      <c r="CO280" s="1896"/>
      <c r="CP280" s="1896"/>
      <c r="CQ280" s="1896"/>
      <c r="CR280" s="1896"/>
      <c r="CS280" s="1896"/>
      <c r="CT280" s="1896"/>
      <c r="CU280" s="1896"/>
      <c r="CV280" s="1896"/>
      <c r="CW280" s="1896"/>
      <c r="CX280" s="1896"/>
      <c r="CY280" s="1896"/>
      <c r="CZ280" s="1896"/>
    </row>
    <row r="281" spans="1:104" s="130" customFormat="1" ht="15" customHeight="1" x14ac:dyDescent="0.2">
      <c r="A281" s="2575"/>
      <c r="B281" s="155" t="s">
        <v>82</v>
      </c>
      <c r="C281" s="1489" t="s">
        <v>35</v>
      </c>
      <c r="D281" s="1509" t="s">
        <v>35</v>
      </c>
      <c r="E281" s="1509" t="s">
        <v>35</v>
      </c>
      <c r="F281" s="1509" t="s">
        <v>35</v>
      </c>
      <c r="G281" s="1529" t="s">
        <v>35</v>
      </c>
      <c r="H281" s="1489" t="s">
        <v>35</v>
      </c>
      <c r="I281" s="1509" t="s">
        <v>35</v>
      </c>
      <c r="J281" s="1509" t="s">
        <v>35</v>
      </c>
      <c r="K281" s="1509" t="s">
        <v>35</v>
      </c>
      <c r="L281" s="1529" t="s">
        <v>35</v>
      </c>
      <c r="M281" s="1489" t="s">
        <v>35</v>
      </c>
      <c r="N281" s="1509" t="s">
        <v>35</v>
      </c>
      <c r="O281" s="1509" t="s">
        <v>35</v>
      </c>
      <c r="P281" s="1509" t="s">
        <v>35</v>
      </c>
      <c r="Q281" s="1567" t="s">
        <v>35</v>
      </c>
      <c r="R281" s="1489" t="s">
        <v>35</v>
      </c>
      <c r="S281" s="1509" t="s">
        <v>35</v>
      </c>
      <c r="T281" s="1509" t="s">
        <v>35</v>
      </c>
      <c r="U281" s="1509" t="s">
        <v>35</v>
      </c>
      <c r="V281" s="1509" t="s">
        <v>35</v>
      </c>
      <c r="W281" s="1509" t="s">
        <v>35</v>
      </c>
      <c r="X281" s="1509" t="s">
        <v>35</v>
      </c>
      <c r="Y281" s="1567" t="s">
        <v>35</v>
      </c>
      <c r="Z281" s="1567" t="s">
        <v>35</v>
      </c>
      <c r="AA281" s="1567" t="s">
        <v>35</v>
      </c>
      <c r="AB281" s="1567" t="s">
        <v>35</v>
      </c>
      <c r="AC281" s="1567" t="s">
        <v>35</v>
      </c>
      <c r="AD281" s="1567" t="s">
        <v>35</v>
      </c>
      <c r="AE281" s="1567" t="s">
        <v>35</v>
      </c>
      <c r="AF281" s="1567" t="s">
        <v>35</v>
      </c>
      <c r="AG281" s="1567" t="s">
        <v>35</v>
      </c>
      <c r="AH281" s="1896"/>
      <c r="AI281" s="1896"/>
      <c r="AJ281" s="1896"/>
      <c r="AK281" s="1896"/>
      <c r="AL281" s="1896"/>
      <c r="AM281" s="1896"/>
      <c r="AN281" s="1896"/>
      <c r="AO281" s="1896"/>
      <c r="AP281" s="1896"/>
      <c r="AQ281" s="1896"/>
      <c r="AR281" s="1896"/>
      <c r="AS281" s="1896"/>
      <c r="AT281" s="1896"/>
      <c r="AU281" s="1896"/>
      <c r="AV281" s="1896"/>
      <c r="AW281" s="1896"/>
      <c r="AX281" s="1896"/>
      <c r="AY281" s="1896"/>
      <c r="AZ281" s="239"/>
      <c r="BA281" s="2432"/>
      <c r="BB281" s="431" t="s">
        <v>82</v>
      </c>
      <c r="BC281" s="1489" t="s">
        <v>35</v>
      </c>
      <c r="BD281" s="1509" t="s">
        <v>35</v>
      </c>
      <c r="BE281" s="1509" t="s">
        <v>35</v>
      </c>
      <c r="BF281" s="1509" t="s">
        <v>35</v>
      </c>
      <c r="BG281" s="1529" t="s">
        <v>35</v>
      </c>
      <c r="BH281" s="1489" t="s">
        <v>35</v>
      </c>
      <c r="BI281" s="1509" t="s">
        <v>35</v>
      </c>
      <c r="BJ281" s="1509" t="s">
        <v>35</v>
      </c>
      <c r="BK281" s="1509" t="s">
        <v>35</v>
      </c>
      <c r="BL281" s="1529" t="s">
        <v>35</v>
      </c>
      <c r="BM281" s="1489" t="s">
        <v>35</v>
      </c>
      <c r="BN281" s="1509" t="s">
        <v>35</v>
      </c>
      <c r="BO281" s="1509" t="s">
        <v>35</v>
      </c>
      <c r="BP281" s="1509" t="s">
        <v>35</v>
      </c>
      <c r="BQ281" s="1529" t="s">
        <v>35</v>
      </c>
      <c r="BR281" s="1489" t="s">
        <v>35</v>
      </c>
      <c r="BS281" s="1509" t="s">
        <v>35</v>
      </c>
      <c r="BT281" s="1509" t="s">
        <v>35</v>
      </c>
      <c r="BU281" s="1509" t="s">
        <v>35</v>
      </c>
      <c r="BV281" s="1509" t="s">
        <v>35</v>
      </c>
      <c r="BW281" s="1509" t="s">
        <v>35</v>
      </c>
      <c r="BX281" s="1509" t="s">
        <v>35</v>
      </c>
      <c r="BY281" s="1567" t="s">
        <v>35</v>
      </c>
      <c r="BZ281" s="1567" t="s">
        <v>35</v>
      </c>
      <c r="CA281" s="1567" t="s">
        <v>35</v>
      </c>
      <c r="CB281" s="1567" t="s">
        <v>35</v>
      </c>
      <c r="CC281" s="1567" t="s">
        <v>35</v>
      </c>
      <c r="CD281" s="1567" t="s">
        <v>35</v>
      </c>
      <c r="CE281" s="1567" t="s">
        <v>35</v>
      </c>
      <c r="CF281" s="1567" t="s">
        <v>35</v>
      </c>
      <c r="CG281" s="1567" t="s">
        <v>35</v>
      </c>
      <c r="CH281" s="1896"/>
      <c r="CI281" s="1896"/>
      <c r="CJ281" s="1896"/>
      <c r="CK281" s="1896"/>
      <c r="CL281" s="1896"/>
      <c r="CM281" s="1896"/>
      <c r="CN281" s="1896"/>
      <c r="CO281" s="1896"/>
      <c r="CP281" s="1896"/>
      <c r="CQ281" s="1896"/>
      <c r="CR281" s="1896"/>
      <c r="CS281" s="1896"/>
      <c r="CT281" s="1896"/>
      <c r="CU281" s="1896"/>
      <c r="CV281" s="1896"/>
      <c r="CW281" s="1896"/>
      <c r="CX281" s="1896"/>
      <c r="CY281" s="1896"/>
      <c r="CZ281" s="1896"/>
    </row>
    <row r="282" spans="1:104" s="130" customFormat="1" ht="15" customHeight="1" x14ac:dyDescent="0.2">
      <c r="A282" s="2575"/>
      <c r="B282" s="155" t="s">
        <v>83</v>
      </c>
      <c r="C282" s="1489" t="s">
        <v>35</v>
      </c>
      <c r="D282" s="1509" t="s">
        <v>35</v>
      </c>
      <c r="E282" s="1509" t="s">
        <v>35</v>
      </c>
      <c r="F282" s="1509" t="s">
        <v>35</v>
      </c>
      <c r="G282" s="1529" t="s">
        <v>35</v>
      </c>
      <c r="H282" s="1489" t="s">
        <v>35</v>
      </c>
      <c r="I282" s="1509" t="s">
        <v>35</v>
      </c>
      <c r="J282" s="1509" t="s">
        <v>35</v>
      </c>
      <c r="K282" s="1509" t="s">
        <v>35</v>
      </c>
      <c r="L282" s="1529" t="s">
        <v>35</v>
      </c>
      <c r="M282" s="1489" t="s">
        <v>35</v>
      </c>
      <c r="N282" s="1509" t="s">
        <v>35</v>
      </c>
      <c r="O282" s="1509" t="s">
        <v>35</v>
      </c>
      <c r="P282" s="1509" t="s">
        <v>35</v>
      </c>
      <c r="Q282" s="1567" t="s">
        <v>35</v>
      </c>
      <c r="R282" s="1489" t="s">
        <v>35</v>
      </c>
      <c r="S282" s="1509" t="s">
        <v>35</v>
      </c>
      <c r="T282" s="1509" t="s">
        <v>35</v>
      </c>
      <c r="U282" s="1509" t="s">
        <v>35</v>
      </c>
      <c r="V282" s="1509" t="s">
        <v>35</v>
      </c>
      <c r="W282" s="1509" t="s">
        <v>35</v>
      </c>
      <c r="X282" s="1509" t="s">
        <v>35</v>
      </c>
      <c r="Y282" s="1567" t="s">
        <v>35</v>
      </c>
      <c r="Z282" s="1567" t="s">
        <v>35</v>
      </c>
      <c r="AA282" s="1567" t="s">
        <v>35</v>
      </c>
      <c r="AB282" s="1567" t="s">
        <v>35</v>
      </c>
      <c r="AC282" s="1567" t="s">
        <v>35</v>
      </c>
      <c r="AD282" s="1567" t="s">
        <v>35</v>
      </c>
      <c r="AE282" s="1567" t="s">
        <v>35</v>
      </c>
      <c r="AF282" s="1567" t="s">
        <v>35</v>
      </c>
      <c r="AG282" s="1567" t="s">
        <v>35</v>
      </c>
      <c r="AH282" s="1896"/>
      <c r="AI282" s="1896"/>
      <c r="AJ282" s="1896"/>
      <c r="AK282" s="1896"/>
      <c r="AL282" s="1896"/>
      <c r="AM282" s="1896"/>
      <c r="AN282" s="1896"/>
      <c r="AO282" s="1896"/>
      <c r="AP282" s="1896"/>
      <c r="AQ282" s="1896"/>
      <c r="AR282" s="1896"/>
      <c r="AS282" s="1896"/>
      <c r="AT282" s="1896"/>
      <c r="AU282" s="1896"/>
      <c r="AV282" s="1896"/>
      <c r="AW282" s="1896"/>
      <c r="AX282" s="1896"/>
      <c r="AY282" s="1896"/>
      <c r="AZ282" s="239"/>
      <c r="BA282" s="2432"/>
      <c r="BB282" s="431" t="s">
        <v>83</v>
      </c>
      <c r="BC282" s="1489" t="s">
        <v>35</v>
      </c>
      <c r="BD282" s="1509" t="s">
        <v>35</v>
      </c>
      <c r="BE282" s="1509" t="s">
        <v>35</v>
      </c>
      <c r="BF282" s="1509" t="s">
        <v>35</v>
      </c>
      <c r="BG282" s="1529" t="s">
        <v>35</v>
      </c>
      <c r="BH282" s="1489" t="s">
        <v>35</v>
      </c>
      <c r="BI282" s="1509" t="s">
        <v>35</v>
      </c>
      <c r="BJ282" s="1509" t="s">
        <v>35</v>
      </c>
      <c r="BK282" s="1509" t="s">
        <v>35</v>
      </c>
      <c r="BL282" s="1529" t="s">
        <v>35</v>
      </c>
      <c r="BM282" s="1489" t="s">
        <v>35</v>
      </c>
      <c r="BN282" s="1509" t="s">
        <v>35</v>
      </c>
      <c r="BO282" s="1509" t="s">
        <v>35</v>
      </c>
      <c r="BP282" s="1509" t="s">
        <v>35</v>
      </c>
      <c r="BQ282" s="1529" t="s">
        <v>35</v>
      </c>
      <c r="BR282" s="1489" t="s">
        <v>35</v>
      </c>
      <c r="BS282" s="1509" t="s">
        <v>35</v>
      </c>
      <c r="BT282" s="1509" t="s">
        <v>35</v>
      </c>
      <c r="BU282" s="1509" t="s">
        <v>35</v>
      </c>
      <c r="BV282" s="1509" t="s">
        <v>35</v>
      </c>
      <c r="BW282" s="1509" t="s">
        <v>35</v>
      </c>
      <c r="BX282" s="1509" t="s">
        <v>35</v>
      </c>
      <c r="BY282" s="1567" t="s">
        <v>35</v>
      </c>
      <c r="BZ282" s="1567" t="s">
        <v>35</v>
      </c>
      <c r="CA282" s="1567" t="s">
        <v>35</v>
      </c>
      <c r="CB282" s="1567" t="s">
        <v>35</v>
      </c>
      <c r="CC282" s="1567" t="s">
        <v>35</v>
      </c>
      <c r="CD282" s="1567" t="s">
        <v>35</v>
      </c>
      <c r="CE282" s="1567" t="s">
        <v>35</v>
      </c>
      <c r="CF282" s="1567" t="s">
        <v>35</v>
      </c>
      <c r="CG282" s="1567" t="s">
        <v>35</v>
      </c>
      <c r="CH282" s="1896"/>
      <c r="CI282" s="1896"/>
      <c r="CJ282" s="1896"/>
      <c r="CK282" s="1896"/>
      <c r="CL282" s="1896"/>
      <c r="CM282" s="1896"/>
      <c r="CN282" s="1896"/>
      <c r="CO282" s="1896"/>
      <c r="CP282" s="1896"/>
      <c r="CQ282" s="1896"/>
      <c r="CR282" s="1896"/>
      <c r="CS282" s="1896"/>
      <c r="CT282" s="1896"/>
      <c r="CU282" s="1896"/>
      <c r="CV282" s="1896"/>
      <c r="CW282" s="1896"/>
      <c r="CX282" s="1896"/>
      <c r="CY282" s="1896"/>
      <c r="CZ282" s="1896"/>
    </row>
    <row r="283" spans="1:104" s="130" customFormat="1" ht="15" customHeight="1" x14ac:dyDescent="0.2">
      <c r="A283" s="2575"/>
      <c r="B283" s="155" t="s">
        <v>84</v>
      </c>
      <c r="C283" s="1489" t="s">
        <v>35</v>
      </c>
      <c r="D283" s="1509" t="s">
        <v>35</v>
      </c>
      <c r="E283" s="1509" t="s">
        <v>35</v>
      </c>
      <c r="F283" s="1509" t="s">
        <v>35</v>
      </c>
      <c r="G283" s="1529" t="s">
        <v>35</v>
      </c>
      <c r="H283" s="1489" t="s">
        <v>35</v>
      </c>
      <c r="I283" s="1509" t="s">
        <v>35</v>
      </c>
      <c r="J283" s="1509" t="s">
        <v>35</v>
      </c>
      <c r="K283" s="1509" t="s">
        <v>35</v>
      </c>
      <c r="L283" s="1529" t="s">
        <v>35</v>
      </c>
      <c r="M283" s="1489" t="s">
        <v>35</v>
      </c>
      <c r="N283" s="1509" t="s">
        <v>35</v>
      </c>
      <c r="O283" s="1509" t="s">
        <v>35</v>
      </c>
      <c r="P283" s="1509" t="s">
        <v>35</v>
      </c>
      <c r="Q283" s="1567" t="s">
        <v>35</v>
      </c>
      <c r="R283" s="1489" t="s">
        <v>35</v>
      </c>
      <c r="S283" s="1509" t="s">
        <v>35</v>
      </c>
      <c r="T283" s="1509" t="s">
        <v>35</v>
      </c>
      <c r="U283" s="1509" t="s">
        <v>35</v>
      </c>
      <c r="V283" s="1509" t="s">
        <v>35</v>
      </c>
      <c r="W283" s="1509" t="s">
        <v>35</v>
      </c>
      <c r="X283" s="1509" t="s">
        <v>35</v>
      </c>
      <c r="Y283" s="1567" t="s">
        <v>35</v>
      </c>
      <c r="Z283" s="1567" t="s">
        <v>35</v>
      </c>
      <c r="AA283" s="1567" t="s">
        <v>35</v>
      </c>
      <c r="AB283" s="1567" t="s">
        <v>35</v>
      </c>
      <c r="AC283" s="1567" t="s">
        <v>35</v>
      </c>
      <c r="AD283" s="1567" t="s">
        <v>35</v>
      </c>
      <c r="AE283" s="1567" t="s">
        <v>35</v>
      </c>
      <c r="AF283" s="1567" t="s">
        <v>35</v>
      </c>
      <c r="AG283" s="1567" t="s">
        <v>35</v>
      </c>
      <c r="AH283" s="1896"/>
      <c r="AI283" s="1896"/>
      <c r="AJ283" s="1896"/>
      <c r="AK283" s="1896"/>
      <c r="AL283" s="1896"/>
      <c r="AM283" s="1896"/>
      <c r="AN283" s="1896"/>
      <c r="AO283" s="1896"/>
      <c r="AP283" s="1896"/>
      <c r="AQ283" s="1896"/>
      <c r="AR283" s="1896"/>
      <c r="AS283" s="1896"/>
      <c r="AT283" s="1896"/>
      <c r="AU283" s="1896"/>
      <c r="AV283" s="1896"/>
      <c r="AW283" s="1896"/>
      <c r="AX283" s="1896"/>
      <c r="AY283" s="1896"/>
      <c r="AZ283" s="239"/>
      <c r="BA283" s="2432"/>
      <c r="BB283" s="431" t="s">
        <v>84</v>
      </c>
      <c r="BC283" s="1489" t="s">
        <v>35</v>
      </c>
      <c r="BD283" s="1509" t="s">
        <v>35</v>
      </c>
      <c r="BE283" s="1509" t="s">
        <v>35</v>
      </c>
      <c r="BF283" s="1509" t="s">
        <v>35</v>
      </c>
      <c r="BG283" s="1529" t="s">
        <v>35</v>
      </c>
      <c r="BH283" s="1489" t="s">
        <v>35</v>
      </c>
      <c r="BI283" s="1509" t="s">
        <v>35</v>
      </c>
      <c r="BJ283" s="1509" t="s">
        <v>35</v>
      </c>
      <c r="BK283" s="1509" t="s">
        <v>35</v>
      </c>
      <c r="BL283" s="1529" t="s">
        <v>35</v>
      </c>
      <c r="BM283" s="1489" t="s">
        <v>35</v>
      </c>
      <c r="BN283" s="1509" t="s">
        <v>35</v>
      </c>
      <c r="BO283" s="1509" t="s">
        <v>35</v>
      </c>
      <c r="BP283" s="1509" t="s">
        <v>35</v>
      </c>
      <c r="BQ283" s="1529" t="s">
        <v>35</v>
      </c>
      <c r="BR283" s="1489" t="s">
        <v>35</v>
      </c>
      <c r="BS283" s="1509" t="s">
        <v>35</v>
      </c>
      <c r="BT283" s="1509" t="s">
        <v>35</v>
      </c>
      <c r="BU283" s="1509" t="s">
        <v>35</v>
      </c>
      <c r="BV283" s="1509" t="s">
        <v>35</v>
      </c>
      <c r="BW283" s="1509" t="s">
        <v>35</v>
      </c>
      <c r="BX283" s="1509" t="s">
        <v>35</v>
      </c>
      <c r="BY283" s="1567" t="s">
        <v>35</v>
      </c>
      <c r="BZ283" s="1567" t="s">
        <v>35</v>
      </c>
      <c r="CA283" s="1567" t="s">
        <v>35</v>
      </c>
      <c r="CB283" s="1567" t="s">
        <v>35</v>
      </c>
      <c r="CC283" s="1567" t="s">
        <v>35</v>
      </c>
      <c r="CD283" s="1567" t="s">
        <v>35</v>
      </c>
      <c r="CE283" s="1567" t="s">
        <v>35</v>
      </c>
      <c r="CF283" s="1567" t="s">
        <v>35</v>
      </c>
      <c r="CG283" s="1567" t="s">
        <v>35</v>
      </c>
      <c r="CH283" s="1896"/>
      <c r="CI283" s="1896"/>
      <c r="CJ283" s="1896"/>
      <c r="CK283" s="1896"/>
      <c r="CL283" s="1896"/>
      <c r="CM283" s="1896"/>
      <c r="CN283" s="1896"/>
      <c r="CO283" s="1896"/>
      <c r="CP283" s="1896"/>
      <c r="CQ283" s="1896"/>
      <c r="CR283" s="1896"/>
      <c r="CS283" s="1896"/>
      <c r="CT283" s="1896"/>
      <c r="CU283" s="1896"/>
      <c r="CV283" s="1896"/>
      <c r="CW283" s="1896"/>
      <c r="CX283" s="1896"/>
      <c r="CY283" s="1896"/>
      <c r="CZ283" s="1896"/>
    </row>
    <row r="284" spans="1:104" s="130" customFormat="1" ht="15" customHeight="1" x14ac:dyDescent="0.2">
      <c r="A284" s="2576"/>
      <c r="B284" s="156" t="s">
        <v>114</v>
      </c>
      <c r="C284" s="2043" t="s">
        <v>35</v>
      </c>
      <c r="D284" s="2046" t="s">
        <v>35</v>
      </c>
      <c r="E284" s="2046" t="s">
        <v>35</v>
      </c>
      <c r="F284" s="2046" t="s">
        <v>35</v>
      </c>
      <c r="G284" s="2049" t="s">
        <v>35</v>
      </c>
      <c r="H284" s="2052" t="s">
        <v>35</v>
      </c>
      <c r="I284" s="2046" t="s">
        <v>35</v>
      </c>
      <c r="J284" s="2046" t="s">
        <v>35</v>
      </c>
      <c r="K284" s="2046" t="s">
        <v>35</v>
      </c>
      <c r="L284" s="2049" t="s">
        <v>35</v>
      </c>
      <c r="M284" s="2052" t="s">
        <v>35</v>
      </c>
      <c r="N284" s="2046" t="s">
        <v>35</v>
      </c>
      <c r="O284" s="2046" t="s">
        <v>35</v>
      </c>
      <c r="P284" s="2046" t="s">
        <v>35</v>
      </c>
      <c r="Q284" s="2056" t="s">
        <v>35</v>
      </c>
      <c r="R284" s="2052" t="s">
        <v>35</v>
      </c>
      <c r="S284" s="2046" t="s">
        <v>35</v>
      </c>
      <c r="T284" s="2046" t="s">
        <v>35</v>
      </c>
      <c r="U284" s="2046" t="s">
        <v>35</v>
      </c>
      <c r="V284" s="2046" t="s">
        <v>35</v>
      </c>
      <c r="W284" s="2046" t="s">
        <v>35</v>
      </c>
      <c r="X284" s="2046" t="s">
        <v>35</v>
      </c>
      <c r="Y284" s="2059" t="s">
        <v>35</v>
      </c>
      <c r="Z284" s="2059" t="s">
        <v>35</v>
      </c>
      <c r="AA284" s="2059" t="s">
        <v>35</v>
      </c>
      <c r="AB284" s="2059" t="s">
        <v>35</v>
      </c>
      <c r="AC284" s="2059" t="s">
        <v>35</v>
      </c>
      <c r="AD284" s="2059" t="s">
        <v>35</v>
      </c>
      <c r="AE284" s="2059" t="s">
        <v>35</v>
      </c>
      <c r="AF284" s="2059" t="s">
        <v>35</v>
      </c>
      <c r="AG284" s="2059" t="s">
        <v>35</v>
      </c>
      <c r="AH284" s="2096"/>
      <c r="AI284" s="2096"/>
      <c r="AJ284" s="2096"/>
      <c r="AK284" s="2096"/>
      <c r="AL284" s="2096"/>
      <c r="AM284" s="2096"/>
      <c r="AN284" s="2096"/>
      <c r="AO284" s="2096"/>
      <c r="AP284" s="2096"/>
      <c r="AQ284" s="2096"/>
      <c r="AR284" s="2096"/>
      <c r="AS284" s="2096"/>
      <c r="AT284" s="2096"/>
      <c r="AU284" s="2096"/>
      <c r="AV284" s="2096"/>
      <c r="AW284" s="2096"/>
      <c r="AX284" s="2096"/>
      <c r="AY284" s="2096"/>
      <c r="AZ284" s="239"/>
      <c r="BA284" s="2436"/>
      <c r="BB284" s="432" t="s">
        <v>114</v>
      </c>
      <c r="BC284" s="1490" t="s">
        <v>35</v>
      </c>
      <c r="BD284" s="1510" t="s">
        <v>35</v>
      </c>
      <c r="BE284" s="1510" t="s">
        <v>35</v>
      </c>
      <c r="BF284" s="1510" t="s">
        <v>35</v>
      </c>
      <c r="BG284" s="1530" t="s">
        <v>35</v>
      </c>
      <c r="BH284" s="1549" t="s">
        <v>35</v>
      </c>
      <c r="BI284" s="1510" t="s">
        <v>35</v>
      </c>
      <c r="BJ284" s="1510" t="s">
        <v>35</v>
      </c>
      <c r="BK284" s="1510" t="s">
        <v>35</v>
      </c>
      <c r="BL284" s="1530" t="s">
        <v>35</v>
      </c>
      <c r="BM284" s="1549" t="s">
        <v>35</v>
      </c>
      <c r="BN284" s="1510" t="s">
        <v>35</v>
      </c>
      <c r="BO284" s="1510" t="s">
        <v>35</v>
      </c>
      <c r="BP284" s="1510" t="s">
        <v>35</v>
      </c>
      <c r="BQ284" s="1530" t="s">
        <v>35</v>
      </c>
      <c r="BR284" s="1549" t="s">
        <v>35</v>
      </c>
      <c r="BS284" s="1510" t="s">
        <v>35</v>
      </c>
      <c r="BT284" s="1510" t="s">
        <v>35</v>
      </c>
      <c r="BU284" s="1510" t="s">
        <v>35</v>
      </c>
      <c r="BV284" s="1510" t="s">
        <v>35</v>
      </c>
      <c r="BW284" s="1510" t="s">
        <v>35</v>
      </c>
      <c r="BX284" s="1510" t="s">
        <v>35</v>
      </c>
      <c r="BY284" s="1568" t="s">
        <v>35</v>
      </c>
      <c r="BZ284" s="1568" t="s">
        <v>35</v>
      </c>
      <c r="CA284" s="1568" t="s">
        <v>35</v>
      </c>
      <c r="CB284" s="1568" t="s">
        <v>35</v>
      </c>
      <c r="CC284" s="1568" t="s">
        <v>35</v>
      </c>
      <c r="CD284" s="1568" t="s">
        <v>35</v>
      </c>
      <c r="CE284" s="1568" t="s">
        <v>35</v>
      </c>
      <c r="CF284" s="1568" t="s">
        <v>35</v>
      </c>
      <c r="CG284" s="1568" t="s">
        <v>35</v>
      </c>
      <c r="CH284" s="1897"/>
      <c r="CI284" s="1897"/>
      <c r="CJ284" s="1897"/>
      <c r="CK284" s="1897"/>
      <c r="CL284" s="1897"/>
      <c r="CM284" s="1897"/>
      <c r="CN284" s="1897"/>
      <c r="CO284" s="1897"/>
      <c r="CP284" s="1897"/>
      <c r="CQ284" s="1897"/>
      <c r="CR284" s="1897"/>
      <c r="CS284" s="1897"/>
      <c r="CT284" s="1897"/>
      <c r="CU284" s="1897"/>
      <c r="CV284" s="1897"/>
      <c r="CW284" s="1897"/>
      <c r="CX284" s="1897"/>
      <c r="CY284" s="1897"/>
      <c r="CZ284" s="1897"/>
    </row>
    <row r="285" spans="1:104" s="130" customFormat="1" ht="15" customHeight="1"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pans="1:104" s="130" customFormat="1" ht="15" customHeight="1"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pans="1:104" s="130" customFormat="1" ht="15" customHeight="1"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pans="1:104" s="130" customFormat="1" ht="15" customHeight="1"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pans="25:104" s="130" customFormat="1" ht="15" customHeight="1"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pans="25:104" s="130" customFormat="1" ht="15" customHeight="1"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pans="25:104" s="130" customFormat="1" ht="15" customHeight="1"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pans="25:104" s="130" customFormat="1" ht="15" customHeight="1"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pans="25:104" s="130" customFormat="1" ht="15" customHeight="1"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pans="25:104" s="130" customFormat="1" ht="15" customHeight="1"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pans="25:104" s="130" customFormat="1" ht="15" customHeight="1"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pans="25:104" s="130" customFormat="1" ht="15" customHeight="1"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pans="25:104" s="130" customFormat="1" ht="15" customHeight="1"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pans="25:104" s="130" customFormat="1" ht="15" customHeight="1"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pans="25:104" s="130" customFormat="1" ht="15" customHeight="1"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pans="25:104" s="130" customFormat="1" ht="15" customHeight="1"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pans="25:104" s="130" customFormat="1" ht="15" customHeight="1"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pans="25:104" s="130" customFormat="1" ht="15" customHeight="1"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pans="25:104" s="130" customFormat="1" ht="15" customHeight="1"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pans="25:104" s="130" customFormat="1" ht="15" customHeight="1"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pans="25:104" s="130" customFormat="1" ht="15" customHeight="1"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pans="25:104" s="130" customFormat="1" ht="15" customHeight="1"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pans="25:104" s="130" customFormat="1" ht="15" customHeight="1"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pans="25:104" s="130" customFormat="1" ht="15" customHeight="1"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pans="25:104" s="130" customFormat="1" ht="15" customHeight="1"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pans="25:104" s="130" customFormat="1" ht="15" customHeight="1"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pans="25:104" s="130" customFormat="1" ht="15" customHeight="1"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pans="25:104" s="130" customFormat="1" ht="15" customHeight="1"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pans="25:104" s="130" customFormat="1" ht="15" customHeight="1"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pans="25:104" s="130" customFormat="1" ht="15" customHeight="1"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pans="25:104" s="130" customFormat="1" ht="15" customHeight="1"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pans="25:104" s="130" customFormat="1" ht="15" customHeight="1"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pans="25:104" s="130" customFormat="1" ht="15" customHeight="1"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pans="25:104" s="130" customFormat="1" ht="15" customHeight="1"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pans="25:104" s="130" customFormat="1" ht="15" customHeight="1"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pans="25:104" s="130" customFormat="1" ht="15" customHeight="1"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pans="1:104" s="130" customFormat="1" ht="15" customHeight="1"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pans="1:104" s="130" customFormat="1" ht="15" customHeight="1"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pans="1:104" s="130" customFormat="1" ht="15" customHeight="1"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pans="1:104" s="130" customFormat="1" ht="15" customHeight="1"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pans="1:104" s="130" customFormat="1" ht="15" customHeight="1"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pans="1:104" s="130" customFormat="1" ht="15" customHeight="1"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pans="1:104" s="130" customFormat="1" ht="15" customHeight="1"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pans="1:104" s="130" customFormat="1" ht="15" customHeight="1"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pans="1:104" s="130" customFormat="1" ht="250.15" customHeight="1"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pans="1:104" ht="19.149999999999999" customHeight="1" x14ac:dyDescent="0.2">
      <c r="A330" s="135"/>
      <c r="B330" s="135"/>
      <c r="BA330" s="135"/>
      <c r="BB330" s="135"/>
    </row>
    <row r="331" spans="1:104" ht="22.5" customHeight="1" x14ac:dyDescent="0.2">
      <c r="A331" s="146" t="str">
        <f>A1026</f>
        <v>State of Palestine</v>
      </c>
      <c r="B331" s="147"/>
      <c r="BA331" s="135"/>
      <c r="BB331" s="135"/>
    </row>
    <row r="332" spans="1:104" ht="22.5" customHeight="1" x14ac:dyDescent="0.2">
      <c r="A332" s="144" t="str">
        <f>A1034</f>
        <v>2020</v>
      </c>
      <c r="B332" s="145"/>
      <c r="BA332" s="135"/>
      <c r="BB332" s="135"/>
    </row>
    <row r="333" spans="1:104" ht="22.5" customHeight="1" x14ac:dyDescent="0.2">
      <c r="A333" s="148" t="s">
        <v>128</v>
      </c>
      <c r="B333" s="149"/>
      <c r="BA333" s="135"/>
      <c r="BB333" s="135"/>
    </row>
    <row r="334" spans="1:104" ht="22.5" customHeight="1" x14ac:dyDescent="0.2">
      <c r="A334" s="148" t="s">
        <v>97</v>
      </c>
      <c r="B334" s="149"/>
      <c r="BA334" s="135"/>
      <c r="BB334" s="135"/>
    </row>
    <row r="335" spans="1:104" ht="15" customHeight="1" x14ac:dyDescent="0.2">
      <c r="A335" s="150" t="s">
        <v>98</v>
      </c>
      <c r="B335" s="151"/>
      <c r="BA335" s="135"/>
      <c r="BB335" s="135"/>
    </row>
    <row r="336" spans="1:104" ht="15" customHeight="1" x14ac:dyDescent="0.2">
      <c r="A336" s="152" t="s">
        <v>40</v>
      </c>
      <c r="B336" s="151"/>
      <c r="BA336" s="135"/>
      <c r="BB336" s="135"/>
    </row>
    <row r="337" spans="1:104" ht="18" customHeight="1" x14ac:dyDescent="0.2">
      <c r="A337" s="150" t="s">
        <v>39</v>
      </c>
      <c r="B337" s="153"/>
      <c r="BA337" s="135"/>
      <c r="BB337" s="135"/>
    </row>
    <row r="338" spans="1:104" ht="18" customHeight="1" x14ac:dyDescent="0.2">
      <c r="A338" s="245" t="s">
        <v>136</v>
      </c>
      <c r="B338" s="246" t="str">
        <f>A1025</f>
        <v>MICS20</v>
      </c>
      <c r="BA338" s="135"/>
      <c r="BB338" s="135"/>
    </row>
    <row r="339" spans="1:104" s="130" customFormat="1" ht="15" customHeight="1" x14ac:dyDescent="0.2">
      <c r="A339" s="117" t="s">
        <v>130</v>
      </c>
      <c r="B339" s="228"/>
      <c r="C339" s="2569" t="s">
        <v>115</v>
      </c>
      <c r="D339" s="2570"/>
      <c r="E339" s="2570"/>
      <c r="F339" s="2570"/>
      <c r="G339" s="2571"/>
      <c r="H339" s="2572" t="s">
        <v>38</v>
      </c>
      <c r="I339" s="2573"/>
      <c r="J339" s="2573"/>
      <c r="K339" s="2573"/>
      <c r="L339" s="2574"/>
      <c r="M339" s="2572" t="s">
        <v>37</v>
      </c>
      <c r="N339" s="2573"/>
      <c r="O339" s="2573"/>
      <c r="P339" s="2573"/>
      <c r="Q339" s="2574"/>
      <c r="R339" s="788" t="s">
        <v>140</v>
      </c>
      <c r="S339" s="459"/>
      <c r="T339" s="459"/>
      <c r="U339" s="459"/>
      <c r="V339" s="459"/>
      <c r="W339" s="459"/>
      <c r="X339" s="459"/>
      <c r="Y339" s="460"/>
      <c r="Z339" s="461"/>
      <c r="AA339" s="461"/>
      <c r="AB339" s="461"/>
      <c r="AC339" s="461"/>
      <c r="AD339" s="461"/>
      <c r="AE339" s="461"/>
      <c r="AF339" s="461"/>
      <c r="AG339" s="461"/>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2437" t="s">
        <v>115</v>
      </c>
      <c r="BD339" s="2418"/>
      <c r="BE339" s="2418"/>
      <c r="BF339" s="2418"/>
      <c r="BG339" s="2419"/>
      <c r="BH339" s="2417" t="s">
        <v>38</v>
      </c>
      <c r="BI339" s="2418"/>
      <c r="BJ339" s="2418"/>
      <c r="BK339" s="2418"/>
      <c r="BL339" s="2419"/>
      <c r="BM339" s="2417" t="s">
        <v>37</v>
      </c>
      <c r="BN339" s="2418"/>
      <c r="BO339" s="2418"/>
      <c r="BP339" s="2418"/>
      <c r="BQ339" s="2419"/>
      <c r="BR339" s="788" t="s">
        <v>140</v>
      </c>
      <c r="BS339" s="459"/>
      <c r="BT339" s="459"/>
      <c r="BU339" s="459"/>
      <c r="BV339" s="459"/>
      <c r="BW339" s="459"/>
      <c r="BX339" s="459"/>
      <c r="BY339" s="460"/>
      <c r="BZ339" s="461"/>
      <c r="CA339" s="461"/>
      <c r="CB339" s="461"/>
      <c r="CC339" s="461"/>
      <c r="CD339" s="461"/>
      <c r="CE339" s="461"/>
      <c r="CF339" s="461"/>
      <c r="CG339" s="461"/>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pans="1:104" s="130" customFormat="1" ht="24"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311</v>
      </c>
      <c r="S340" s="197" t="s">
        <v>156</v>
      </c>
      <c r="T340" s="197" t="s">
        <v>312</v>
      </c>
      <c r="U340" s="197" t="s">
        <v>158</v>
      </c>
      <c r="V340" s="197" t="s">
        <v>159</v>
      </c>
      <c r="W340" s="197" t="s">
        <v>160</v>
      </c>
      <c r="X340" s="197" t="s">
        <v>162</v>
      </c>
      <c r="Y340" s="198" t="s">
        <v>163</v>
      </c>
      <c r="Z340" s="198" t="s">
        <v>164</v>
      </c>
      <c r="AA340" s="198" t="s">
        <v>165</v>
      </c>
      <c r="AB340" s="198" t="s">
        <v>313</v>
      </c>
      <c r="AC340" s="198" t="s">
        <v>167</v>
      </c>
      <c r="AD340" s="198" t="s">
        <v>314</v>
      </c>
      <c r="AE340" s="198" t="s">
        <v>169</v>
      </c>
      <c r="AF340" s="198" t="s">
        <v>315</v>
      </c>
      <c r="AG340" s="198" t="s">
        <v>171</v>
      </c>
      <c r="AH340" s="2097"/>
      <c r="AI340" s="2097"/>
      <c r="AJ340" s="2097"/>
      <c r="AK340" s="2097"/>
      <c r="AL340" s="2097"/>
      <c r="AM340" s="2097"/>
      <c r="AN340" s="2097"/>
      <c r="AO340" s="2097"/>
      <c r="AP340" s="2097"/>
      <c r="AQ340" s="2097"/>
      <c r="AR340" s="2097"/>
      <c r="AS340" s="2097"/>
      <c r="AT340" s="2097"/>
      <c r="AU340" s="2097"/>
      <c r="AV340" s="2097"/>
      <c r="AW340" s="2097"/>
      <c r="AX340" s="2097"/>
      <c r="AY340" s="2097"/>
      <c r="AZ340" s="239"/>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311</v>
      </c>
      <c r="BS340" s="199" t="s">
        <v>156</v>
      </c>
      <c r="BT340" s="199" t="s">
        <v>312</v>
      </c>
      <c r="BU340" s="199" t="s">
        <v>158</v>
      </c>
      <c r="BV340" s="199" t="s">
        <v>159</v>
      </c>
      <c r="BW340" s="199" t="s">
        <v>160</v>
      </c>
      <c r="BX340" s="199" t="s">
        <v>162</v>
      </c>
      <c r="BY340" s="200" t="s">
        <v>163</v>
      </c>
      <c r="BZ340" s="200" t="s">
        <v>164</v>
      </c>
      <c r="CA340" s="200" t="s">
        <v>165</v>
      </c>
      <c r="CB340" s="200" t="s">
        <v>313</v>
      </c>
      <c r="CC340" s="200" t="s">
        <v>167</v>
      </c>
      <c r="CD340" s="200" t="s">
        <v>314</v>
      </c>
      <c r="CE340" s="200" t="s">
        <v>169</v>
      </c>
      <c r="CF340" s="200" t="s">
        <v>315</v>
      </c>
      <c r="CG340" s="200" t="s">
        <v>171</v>
      </c>
      <c r="CH340" s="1898"/>
      <c r="CI340" s="1898"/>
      <c r="CJ340" s="1898"/>
      <c r="CK340" s="1898"/>
      <c r="CL340" s="1898"/>
      <c r="CM340" s="1898"/>
      <c r="CN340" s="1898"/>
      <c r="CO340" s="1898"/>
      <c r="CP340" s="1898"/>
      <c r="CQ340" s="1898"/>
      <c r="CR340" s="1898"/>
      <c r="CS340" s="1898"/>
      <c r="CT340" s="1898"/>
      <c r="CU340" s="1898"/>
      <c r="CV340" s="1898"/>
      <c r="CW340" s="1898"/>
      <c r="CX340" s="1898"/>
      <c r="CY340" s="1898"/>
      <c r="CZ340" s="1898"/>
    </row>
    <row r="341" spans="1:104" s="130" customFormat="1" ht="15" customHeight="1" x14ac:dyDescent="0.2">
      <c r="A341" s="2568" t="s">
        <v>147</v>
      </c>
      <c r="B341" s="157" t="s">
        <v>49</v>
      </c>
      <c r="C341" s="563">
        <v>77.173913043478265</v>
      </c>
      <c r="D341" s="583">
        <v>83.663050414805369</v>
      </c>
      <c r="E341" s="583">
        <v>87.8239608801956</v>
      </c>
      <c r="F341" s="583">
        <v>88.818469895880497</v>
      </c>
      <c r="G341" s="603">
        <v>93.118811881188122</v>
      </c>
      <c r="H341" s="623">
        <v>80.760368663594477</v>
      </c>
      <c r="I341" s="583">
        <v>86.18421052631578</v>
      </c>
      <c r="J341" s="583">
        <v>87.424633936261841</v>
      </c>
      <c r="K341" s="583">
        <v>88.244514106583068</v>
      </c>
      <c r="L341" s="603">
        <v>92.879256965944265</v>
      </c>
      <c r="M341" s="623">
        <v>69.529652351738235</v>
      </c>
      <c r="N341" s="583">
        <v>86.966824644549774</v>
      </c>
      <c r="O341" s="583">
        <v>89.548693586698334</v>
      </c>
      <c r="P341" s="583">
        <v>91.148325358851679</v>
      </c>
      <c r="Q341" s="603">
        <v>93.472584856396864</v>
      </c>
      <c r="R341" s="623">
        <v>77.653631284916202</v>
      </c>
      <c r="S341" s="583">
        <v>86.917960088691785</v>
      </c>
      <c r="T341" s="583">
        <v>88.984881209503243</v>
      </c>
      <c r="U341" s="583">
        <v>83.140495867768593</v>
      </c>
      <c r="V341" s="583">
        <v>85.207100591715985</v>
      </c>
      <c r="W341" s="583">
        <v>89.549549549549539</v>
      </c>
      <c r="X341" s="583">
        <v>90.120746432491771</v>
      </c>
      <c r="Y341" s="674">
        <v>91.845493562231766</v>
      </c>
      <c r="Z341" s="674">
        <v>85.942492012779553</v>
      </c>
      <c r="AA341" s="674">
        <v>81.836327345309385</v>
      </c>
      <c r="AB341" s="674">
        <v>91.891891891891902</v>
      </c>
      <c r="AC341" s="674">
        <v>84.654731457800509</v>
      </c>
      <c r="AD341" s="674">
        <v>87.39184177997528</v>
      </c>
      <c r="AE341" s="674">
        <v>84.649122807017534</v>
      </c>
      <c r="AF341" s="674">
        <v>96.108949416342412</v>
      </c>
      <c r="AG341" s="674">
        <v>87.028301886792448</v>
      </c>
      <c r="AH341" s="2098"/>
      <c r="AI341" s="2098"/>
      <c r="AJ341" s="2098"/>
      <c r="AK341" s="2098"/>
      <c r="AL341" s="2098"/>
      <c r="AM341" s="2098"/>
      <c r="AN341" s="2098"/>
      <c r="AO341" s="2098"/>
      <c r="AP341" s="2098"/>
      <c r="AQ341" s="2098"/>
      <c r="AR341" s="2098"/>
      <c r="AS341" s="2098"/>
      <c r="AT341" s="2098"/>
      <c r="AU341" s="2098"/>
      <c r="AV341" s="2098"/>
      <c r="AW341" s="2098"/>
      <c r="AX341" s="2098"/>
      <c r="AY341" s="2098"/>
      <c r="AZ341" s="239"/>
      <c r="BA341" s="2421" t="s">
        <v>153</v>
      </c>
      <c r="BB341" s="176" t="s">
        <v>49</v>
      </c>
      <c r="BC341" s="692">
        <v>1136</v>
      </c>
      <c r="BD341" s="711">
        <v>1311</v>
      </c>
      <c r="BE341" s="711">
        <v>1796</v>
      </c>
      <c r="BF341" s="711">
        <v>1962</v>
      </c>
      <c r="BG341" s="730">
        <v>1881</v>
      </c>
      <c r="BH341" s="749">
        <v>701</v>
      </c>
      <c r="BI341" s="711">
        <v>786</v>
      </c>
      <c r="BJ341" s="711">
        <v>1015</v>
      </c>
      <c r="BK341" s="711">
        <v>1126</v>
      </c>
      <c r="BL341" s="730">
        <v>1200</v>
      </c>
      <c r="BM341" s="749">
        <v>340</v>
      </c>
      <c r="BN341" s="711">
        <v>367</v>
      </c>
      <c r="BO341" s="711">
        <v>377</v>
      </c>
      <c r="BP341" s="711">
        <v>381</v>
      </c>
      <c r="BQ341" s="730">
        <v>358</v>
      </c>
      <c r="BR341" s="749">
        <v>278</v>
      </c>
      <c r="BS341" s="711">
        <v>784</v>
      </c>
      <c r="BT341" s="711">
        <v>412</v>
      </c>
      <c r="BU341" s="711">
        <v>503</v>
      </c>
      <c r="BV341" s="711">
        <v>1296</v>
      </c>
      <c r="BW341" s="711">
        <v>497</v>
      </c>
      <c r="BX341" s="711">
        <v>821</v>
      </c>
      <c r="BY341" s="769">
        <v>428</v>
      </c>
      <c r="BZ341" s="769">
        <v>538</v>
      </c>
      <c r="CA341" s="769">
        <v>410</v>
      </c>
      <c r="CB341" s="769">
        <v>272</v>
      </c>
      <c r="CC341" s="769">
        <v>331</v>
      </c>
      <c r="CD341" s="769">
        <v>707</v>
      </c>
      <c r="CE341" s="769">
        <v>193</v>
      </c>
      <c r="CF341" s="769">
        <v>247</v>
      </c>
      <c r="CG341" s="769">
        <v>369</v>
      </c>
      <c r="CH341" s="2113"/>
      <c r="CI341" s="2113"/>
      <c r="CJ341" s="2113"/>
      <c r="CK341" s="2113"/>
      <c r="CL341" s="2113"/>
      <c r="CM341" s="2113"/>
      <c r="CN341" s="2113"/>
      <c r="CO341" s="2113"/>
      <c r="CP341" s="2113"/>
      <c r="CQ341" s="2113"/>
      <c r="CR341" s="2113"/>
      <c r="CS341" s="2113"/>
      <c r="CT341" s="2113"/>
      <c r="CU341" s="2113"/>
      <c r="CV341" s="2113"/>
      <c r="CW341" s="2113"/>
      <c r="CX341" s="2113"/>
      <c r="CY341" s="2113"/>
      <c r="CZ341" s="1899"/>
    </row>
    <row r="342" spans="1:104" s="130" customFormat="1" ht="15" customHeight="1" x14ac:dyDescent="0.2">
      <c r="A342" s="2566"/>
      <c r="B342" s="158" t="s">
        <v>48</v>
      </c>
      <c r="C342" s="564">
        <v>22.826086956521738</v>
      </c>
      <c r="D342" s="584">
        <v>16.336949585194642</v>
      </c>
      <c r="E342" s="584">
        <v>12.1760391198044</v>
      </c>
      <c r="F342" s="584">
        <v>11.181530104119512</v>
      </c>
      <c r="G342" s="604">
        <v>6.881188118811882</v>
      </c>
      <c r="H342" s="624">
        <v>19.23963133640553</v>
      </c>
      <c r="I342" s="584">
        <v>13.815789473684212</v>
      </c>
      <c r="J342" s="584">
        <v>12.575366063738159</v>
      </c>
      <c r="K342" s="584">
        <v>11.755485893416928</v>
      </c>
      <c r="L342" s="604">
        <v>7.1207430340557281</v>
      </c>
      <c r="M342" s="624">
        <v>30.470347648261757</v>
      </c>
      <c r="N342" s="584">
        <v>13.033175355450238</v>
      </c>
      <c r="O342" s="584">
        <v>10.451306413301662</v>
      </c>
      <c r="P342" s="584">
        <v>8.8516746411483265</v>
      </c>
      <c r="Q342" s="604">
        <v>6.5274151436031342</v>
      </c>
      <c r="R342" s="624">
        <v>22.346368715083798</v>
      </c>
      <c r="S342" s="584">
        <v>13.082039911308204</v>
      </c>
      <c r="T342" s="584">
        <v>11.015118790496761</v>
      </c>
      <c r="U342" s="584">
        <v>16.859504132231404</v>
      </c>
      <c r="V342" s="584">
        <v>14.792899408284024</v>
      </c>
      <c r="W342" s="584">
        <v>10.45045045045045</v>
      </c>
      <c r="X342" s="584">
        <v>9.8792535675082327</v>
      </c>
      <c r="Y342" s="675">
        <v>8.1545064377682408</v>
      </c>
      <c r="Z342" s="675">
        <v>14.057507987220447</v>
      </c>
      <c r="AA342" s="675">
        <v>18.163672654690618</v>
      </c>
      <c r="AB342" s="675">
        <v>8.1081081081081088</v>
      </c>
      <c r="AC342" s="675">
        <v>15.34526854219949</v>
      </c>
      <c r="AD342" s="675">
        <v>12.60815822002472</v>
      </c>
      <c r="AE342" s="675">
        <v>15.350877192982457</v>
      </c>
      <c r="AF342" s="675">
        <v>3.8910505836575875</v>
      </c>
      <c r="AG342" s="675">
        <v>12.971698113207546</v>
      </c>
      <c r="AH342" s="2099"/>
      <c r="AI342" s="2099"/>
      <c r="AJ342" s="2099"/>
      <c r="AK342" s="2099"/>
      <c r="AL342" s="2099"/>
      <c r="AM342" s="2099"/>
      <c r="AN342" s="2099"/>
      <c r="AO342" s="2099"/>
      <c r="AP342" s="2099"/>
      <c r="AQ342" s="2099"/>
      <c r="AR342" s="2099"/>
      <c r="AS342" s="2099"/>
      <c r="AT342" s="2099"/>
      <c r="AU342" s="2099"/>
      <c r="AV342" s="2099"/>
      <c r="AW342" s="2099"/>
      <c r="AX342" s="2099"/>
      <c r="AY342" s="2099"/>
      <c r="AZ342" s="239"/>
      <c r="BA342" s="2422"/>
      <c r="BB342" s="177" t="s">
        <v>48</v>
      </c>
      <c r="BC342" s="693">
        <v>336</v>
      </c>
      <c r="BD342" s="712">
        <v>256</v>
      </c>
      <c r="BE342" s="712">
        <v>249</v>
      </c>
      <c r="BF342" s="712">
        <v>247</v>
      </c>
      <c r="BG342" s="731">
        <v>139</v>
      </c>
      <c r="BH342" s="750">
        <v>167</v>
      </c>
      <c r="BI342" s="712">
        <v>126</v>
      </c>
      <c r="BJ342" s="712">
        <v>146</v>
      </c>
      <c r="BK342" s="712">
        <v>150</v>
      </c>
      <c r="BL342" s="731">
        <v>92</v>
      </c>
      <c r="BM342" s="750">
        <v>149</v>
      </c>
      <c r="BN342" s="712">
        <v>55</v>
      </c>
      <c r="BO342" s="712">
        <v>44</v>
      </c>
      <c r="BP342" s="712">
        <v>37</v>
      </c>
      <c r="BQ342" s="731">
        <v>25</v>
      </c>
      <c r="BR342" s="750">
        <v>80</v>
      </c>
      <c r="BS342" s="712">
        <v>118</v>
      </c>
      <c r="BT342" s="712">
        <v>51</v>
      </c>
      <c r="BU342" s="712">
        <v>102</v>
      </c>
      <c r="BV342" s="712">
        <v>225</v>
      </c>
      <c r="BW342" s="712">
        <v>58</v>
      </c>
      <c r="BX342" s="712">
        <v>90</v>
      </c>
      <c r="BY342" s="770">
        <v>38</v>
      </c>
      <c r="BZ342" s="770">
        <v>88</v>
      </c>
      <c r="CA342" s="770">
        <v>91</v>
      </c>
      <c r="CB342" s="770">
        <v>24</v>
      </c>
      <c r="CC342" s="770">
        <v>60</v>
      </c>
      <c r="CD342" s="770">
        <v>102</v>
      </c>
      <c r="CE342" s="770">
        <v>35</v>
      </c>
      <c r="CF342" s="770">
        <v>10</v>
      </c>
      <c r="CG342" s="770">
        <v>55</v>
      </c>
      <c r="CH342" s="2114"/>
      <c r="CI342" s="2114"/>
      <c r="CJ342" s="2114"/>
      <c r="CK342" s="2114"/>
      <c r="CL342" s="2114"/>
      <c r="CM342" s="2114"/>
      <c r="CN342" s="2114"/>
      <c r="CO342" s="2114"/>
      <c r="CP342" s="2114"/>
      <c r="CQ342" s="2114"/>
      <c r="CR342" s="2114"/>
      <c r="CS342" s="2114"/>
      <c r="CT342" s="2114"/>
      <c r="CU342" s="2114"/>
      <c r="CV342" s="2114"/>
      <c r="CW342" s="2114"/>
      <c r="CX342" s="2114"/>
      <c r="CY342" s="2114"/>
      <c r="CZ342" s="1900"/>
    </row>
    <row r="343" spans="1:104" s="130" customFormat="1" ht="15" customHeight="1" x14ac:dyDescent="0.2">
      <c r="A343" s="2566" t="s">
        <v>142</v>
      </c>
      <c r="B343" s="158" t="s">
        <v>49</v>
      </c>
      <c r="C343" s="564">
        <v>93.478260869565219</v>
      </c>
      <c r="D343" s="584">
        <v>95.532865347798349</v>
      </c>
      <c r="E343" s="584">
        <v>97.359413202933993</v>
      </c>
      <c r="F343" s="584">
        <v>97.193300135808059</v>
      </c>
      <c r="G343" s="604">
        <v>97.920792079207914</v>
      </c>
      <c r="H343" s="624">
        <v>95.506912442396313</v>
      </c>
      <c r="I343" s="584">
        <v>96.05263157894737</v>
      </c>
      <c r="J343" s="584">
        <v>97.329888027562447</v>
      </c>
      <c r="K343" s="584">
        <v>98.040752351097183</v>
      </c>
      <c r="L343" s="604">
        <v>98.219814241486063</v>
      </c>
      <c r="M343" s="624">
        <v>87.321063394683023</v>
      </c>
      <c r="N343" s="584">
        <v>95.497630331753555</v>
      </c>
      <c r="O343" s="584">
        <v>95.961995249406172</v>
      </c>
      <c r="P343" s="584">
        <v>95.693779904306226</v>
      </c>
      <c r="Q343" s="604">
        <v>97.127937336814625</v>
      </c>
      <c r="R343" s="624">
        <v>89.664804469273747</v>
      </c>
      <c r="S343" s="584">
        <v>96.895787139689588</v>
      </c>
      <c r="T343" s="584">
        <v>95.680345572354213</v>
      </c>
      <c r="U343" s="584">
        <v>96.033057851239661</v>
      </c>
      <c r="V343" s="584">
        <v>94.543063773832998</v>
      </c>
      <c r="W343" s="584">
        <v>98.918918918918919</v>
      </c>
      <c r="X343" s="584">
        <v>98.572996706915475</v>
      </c>
      <c r="Y343" s="675">
        <v>98.712446351931334</v>
      </c>
      <c r="Z343" s="675">
        <v>99.520766773162933</v>
      </c>
      <c r="AA343" s="675">
        <v>94.211576846307395</v>
      </c>
      <c r="AB343" s="675">
        <v>99.324324324324323</v>
      </c>
      <c r="AC343" s="675">
        <v>97.442455242966759</v>
      </c>
      <c r="AD343" s="675">
        <v>94.437577255871446</v>
      </c>
      <c r="AE343" s="675">
        <v>95.175438596491219</v>
      </c>
      <c r="AF343" s="675">
        <v>98.832684824902728</v>
      </c>
      <c r="AG343" s="675">
        <v>99.056603773584911</v>
      </c>
      <c r="AH343" s="2099"/>
      <c r="AI343" s="2099"/>
      <c r="AJ343" s="2099"/>
      <c r="AK343" s="2099"/>
      <c r="AL343" s="2099"/>
      <c r="AM343" s="2099"/>
      <c r="AN343" s="2099"/>
      <c r="AO343" s="2099"/>
      <c r="AP343" s="2099"/>
      <c r="AQ343" s="2099"/>
      <c r="AR343" s="2099"/>
      <c r="AS343" s="2099"/>
      <c r="AT343" s="2099"/>
      <c r="AU343" s="2099"/>
      <c r="AV343" s="2099"/>
      <c r="AW343" s="2099"/>
      <c r="AX343" s="2099"/>
      <c r="AY343" s="2099"/>
      <c r="AZ343" s="239"/>
      <c r="BA343" s="2423" t="s">
        <v>148</v>
      </c>
      <c r="BB343" s="177" t="s">
        <v>49</v>
      </c>
      <c r="BC343" s="693">
        <v>1376</v>
      </c>
      <c r="BD343" s="712">
        <v>1497</v>
      </c>
      <c r="BE343" s="712">
        <v>1991</v>
      </c>
      <c r="BF343" s="712">
        <v>2147</v>
      </c>
      <c r="BG343" s="731">
        <v>1978</v>
      </c>
      <c r="BH343" s="750">
        <v>829</v>
      </c>
      <c r="BI343" s="712">
        <v>876</v>
      </c>
      <c r="BJ343" s="712">
        <v>1130</v>
      </c>
      <c r="BK343" s="712">
        <v>1251</v>
      </c>
      <c r="BL343" s="731">
        <v>1269</v>
      </c>
      <c r="BM343" s="750">
        <v>427</v>
      </c>
      <c r="BN343" s="712">
        <v>403</v>
      </c>
      <c r="BO343" s="712">
        <v>404</v>
      </c>
      <c r="BP343" s="712">
        <v>400</v>
      </c>
      <c r="BQ343" s="731">
        <v>372</v>
      </c>
      <c r="BR343" s="750">
        <v>321</v>
      </c>
      <c r="BS343" s="712">
        <v>874</v>
      </c>
      <c r="BT343" s="712">
        <v>443</v>
      </c>
      <c r="BU343" s="712">
        <v>581</v>
      </c>
      <c r="BV343" s="712">
        <v>1438</v>
      </c>
      <c r="BW343" s="712">
        <v>549</v>
      </c>
      <c r="BX343" s="712">
        <v>898</v>
      </c>
      <c r="BY343" s="770">
        <v>460</v>
      </c>
      <c r="BZ343" s="770">
        <v>623</v>
      </c>
      <c r="CA343" s="770">
        <v>472</v>
      </c>
      <c r="CB343" s="770">
        <v>294</v>
      </c>
      <c r="CC343" s="770">
        <v>381</v>
      </c>
      <c r="CD343" s="770">
        <v>764</v>
      </c>
      <c r="CE343" s="770">
        <v>217</v>
      </c>
      <c r="CF343" s="770">
        <v>254</v>
      </c>
      <c r="CG343" s="770">
        <v>420</v>
      </c>
      <c r="CH343" s="2114"/>
      <c r="CI343" s="2114"/>
      <c r="CJ343" s="2114"/>
      <c r="CK343" s="2114"/>
      <c r="CL343" s="2114"/>
      <c r="CM343" s="2114"/>
      <c r="CN343" s="2114"/>
      <c r="CO343" s="2114"/>
      <c r="CP343" s="2114"/>
      <c r="CQ343" s="2114"/>
      <c r="CR343" s="2114"/>
      <c r="CS343" s="2114"/>
      <c r="CT343" s="2114"/>
      <c r="CU343" s="2114"/>
      <c r="CV343" s="2114"/>
      <c r="CW343" s="2114"/>
      <c r="CX343" s="2114"/>
      <c r="CY343" s="2114"/>
      <c r="CZ343" s="1900"/>
    </row>
    <row r="344" spans="1:104" s="130" customFormat="1" ht="15" customHeight="1" x14ac:dyDescent="0.2">
      <c r="A344" s="2566"/>
      <c r="B344" s="158" t="s">
        <v>48</v>
      </c>
      <c r="C344" s="564">
        <v>6.5217391304347823</v>
      </c>
      <c r="D344" s="584">
        <v>4.4671346522016586</v>
      </c>
      <c r="E344" s="584">
        <v>2.6405867970660144</v>
      </c>
      <c r="F344" s="584">
        <v>2.8066998641919421</v>
      </c>
      <c r="G344" s="604">
        <v>2.0792079207920793</v>
      </c>
      <c r="H344" s="624">
        <v>4.4930875576036868</v>
      </c>
      <c r="I344" s="584">
        <v>3.9473684210526314</v>
      </c>
      <c r="J344" s="584">
        <v>2.6701119724375539</v>
      </c>
      <c r="K344" s="584">
        <v>1.9592476489028214</v>
      </c>
      <c r="L344" s="604">
        <v>1.780185758513932</v>
      </c>
      <c r="M344" s="624">
        <v>12.678936605316974</v>
      </c>
      <c r="N344" s="584">
        <v>4.5023696682464456</v>
      </c>
      <c r="O344" s="584">
        <v>4.0380047505938244</v>
      </c>
      <c r="P344" s="584">
        <v>4.3062200956937797</v>
      </c>
      <c r="Q344" s="604">
        <v>2.8720626631853787</v>
      </c>
      <c r="R344" s="624">
        <v>10.335195530726256</v>
      </c>
      <c r="S344" s="584">
        <v>3.1042128603104215</v>
      </c>
      <c r="T344" s="584">
        <v>4.319654427645788</v>
      </c>
      <c r="U344" s="584">
        <v>3.9669421487603307</v>
      </c>
      <c r="V344" s="584">
        <v>5.4569362261669951</v>
      </c>
      <c r="W344" s="584">
        <v>1.0810810810810811</v>
      </c>
      <c r="X344" s="584">
        <v>1.4270032930845227</v>
      </c>
      <c r="Y344" s="675">
        <v>1.2875536480686696</v>
      </c>
      <c r="Z344" s="675">
        <v>0.47923322683706071</v>
      </c>
      <c r="AA344" s="675">
        <v>5.788423153692615</v>
      </c>
      <c r="AB344" s="675">
        <v>0.67567567567567566</v>
      </c>
      <c r="AC344" s="675">
        <v>2.5575447570332481</v>
      </c>
      <c r="AD344" s="675">
        <v>5.5624227441285541</v>
      </c>
      <c r="AE344" s="675">
        <v>4.8245614035087714</v>
      </c>
      <c r="AF344" s="675">
        <v>1.1673151750972763</v>
      </c>
      <c r="AG344" s="675">
        <v>0.94339622641509435</v>
      </c>
      <c r="AH344" s="2099"/>
      <c r="AI344" s="2099"/>
      <c r="AJ344" s="2099"/>
      <c r="AK344" s="2099"/>
      <c r="AL344" s="2099"/>
      <c r="AM344" s="2099"/>
      <c r="AN344" s="2099"/>
      <c r="AO344" s="2099"/>
      <c r="AP344" s="2099"/>
      <c r="AQ344" s="2099"/>
      <c r="AR344" s="2099"/>
      <c r="AS344" s="2099"/>
      <c r="AT344" s="2099"/>
      <c r="AU344" s="2099"/>
      <c r="AV344" s="2099"/>
      <c r="AW344" s="2099"/>
      <c r="AX344" s="2099"/>
      <c r="AY344" s="2099"/>
      <c r="AZ344" s="239"/>
      <c r="BA344" s="2422"/>
      <c r="BB344" s="177" t="s">
        <v>48</v>
      </c>
      <c r="BC344" s="693">
        <v>96</v>
      </c>
      <c r="BD344" s="712">
        <v>70</v>
      </c>
      <c r="BE344" s="712">
        <v>54</v>
      </c>
      <c r="BF344" s="712">
        <v>62</v>
      </c>
      <c r="BG344" s="731">
        <v>42</v>
      </c>
      <c r="BH344" s="750">
        <v>39</v>
      </c>
      <c r="BI344" s="712">
        <v>36</v>
      </c>
      <c r="BJ344" s="712">
        <v>31</v>
      </c>
      <c r="BK344" s="712">
        <v>25</v>
      </c>
      <c r="BL344" s="731">
        <v>23</v>
      </c>
      <c r="BM344" s="750">
        <v>62</v>
      </c>
      <c r="BN344" s="712">
        <v>19</v>
      </c>
      <c r="BO344" s="712">
        <v>17</v>
      </c>
      <c r="BP344" s="712">
        <v>18</v>
      </c>
      <c r="BQ344" s="731">
        <v>11</v>
      </c>
      <c r="BR344" s="750">
        <v>37</v>
      </c>
      <c r="BS344" s="712">
        <v>28</v>
      </c>
      <c r="BT344" s="712">
        <v>20</v>
      </c>
      <c r="BU344" s="712">
        <v>24</v>
      </c>
      <c r="BV344" s="712">
        <v>83</v>
      </c>
      <c r="BW344" s="712">
        <v>6</v>
      </c>
      <c r="BX344" s="712">
        <v>13</v>
      </c>
      <c r="BY344" s="770">
        <v>6</v>
      </c>
      <c r="BZ344" s="770">
        <v>3</v>
      </c>
      <c r="CA344" s="770">
        <v>29</v>
      </c>
      <c r="CB344" s="770">
        <v>2</v>
      </c>
      <c r="CC344" s="770">
        <v>10</v>
      </c>
      <c r="CD344" s="770">
        <v>45</v>
      </c>
      <c r="CE344" s="770">
        <v>11</v>
      </c>
      <c r="CF344" s="770">
        <v>3</v>
      </c>
      <c r="CG344" s="770">
        <v>4</v>
      </c>
      <c r="CH344" s="2114"/>
      <c r="CI344" s="2114"/>
      <c r="CJ344" s="2114"/>
      <c r="CK344" s="2114"/>
      <c r="CL344" s="2114"/>
      <c r="CM344" s="2114"/>
      <c r="CN344" s="2114"/>
      <c r="CO344" s="2114"/>
      <c r="CP344" s="2114"/>
      <c r="CQ344" s="2114"/>
      <c r="CR344" s="2114"/>
      <c r="CS344" s="2114"/>
      <c r="CT344" s="2114"/>
      <c r="CU344" s="2114"/>
      <c r="CV344" s="2114"/>
      <c r="CW344" s="2114"/>
      <c r="CX344" s="2114"/>
      <c r="CY344" s="2114"/>
      <c r="CZ344" s="1900"/>
    </row>
    <row r="345" spans="1:104" s="130" customFormat="1" ht="15" customHeight="1" x14ac:dyDescent="0.2">
      <c r="A345" s="2566" t="s">
        <v>143</v>
      </c>
      <c r="B345" s="158" t="s">
        <v>49</v>
      </c>
      <c r="C345" s="564">
        <v>80.027173913043484</v>
      </c>
      <c r="D345" s="584">
        <v>86.279514996809198</v>
      </c>
      <c r="E345" s="584">
        <v>90.073349633251837</v>
      </c>
      <c r="F345" s="584">
        <v>91.308284291534633</v>
      </c>
      <c r="G345" s="604">
        <v>94.702970297029694</v>
      </c>
      <c r="H345" s="624">
        <v>83.525345622119815</v>
      </c>
      <c r="I345" s="584">
        <v>88.596491228070178</v>
      </c>
      <c r="J345" s="584">
        <v>89.147286821705436</v>
      </c>
      <c r="K345" s="584">
        <v>89.890282131661451</v>
      </c>
      <c r="L345" s="604">
        <v>94.117647058823522</v>
      </c>
      <c r="M345" s="624">
        <v>74.846625766871171</v>
      </c>
      <c r="N345" s="584">
        <v>90.995260663507111</v>
      </c>
      <c r="O345" s="584">
        <v>93.586698337292162</v>
      </c>
      <c r="P345" s="584">
        <v>94.976076555023923</v>
      </c>
      <c r="Q345" s="604">
        <v>95.822454308093995</v>
      </c>
      <c r="R345" s="624">
        <v>83.798882681564251</v>
      </c>
      <c r="S345" s="584">
        <v>89.246119733924616</v>
      </c>
      <c r="T345" s="584">
        <v>90.928725701943847</v>
      </c>
      <c r="U345" s="584">
        <v>85.619834710743802</v>
      </c>
      <c r="V345" s="584">
        <v>88.494411571334652</v>
      </c>
      <c r="W345" s="584">
        <v>90.270270270270274</v>
      </c>
      <c r="X345" s="584">
        <v>91.108671789242592</v>
      </c>
      <c r="Y345" s="675">
        <v>92.489270386266099</v>
      </c>
      <c r="Z345" s="675">
        <v>86.421725239616606</v>
      </c>
      <c r="AA345" s="675">
        <v>85.229540918163664</v>
      </c>
      <c r="AB345" s="675">
        <v>92.229729729729726</v>
      </c>
      <c r="AC345" s="675">
        <v>86.445012787723783</v>
      </c>
      <c r="AD345" s="675">
        <v>92.088998763906062</v>
      </c>
      <c r="AE345" s="675">
        <v>89.473684210526315</v>
      </c>
      <c r="AF345" s="675">
        <v>96.887159533073927</v>
      </c>
      <c r="AG345" s="675">
        <v>87.971698113207552</v>
      </c>
      <c r="AH345" s="2099"/>
      <c r="AI345" s="2099"/>
      <c r="AJ345" s="2099"/>
      <c r="AK345" s="2099"/>
      <c r="AL345" s="2099"/>
      <c r="AM345" s="2099"/>
      <c r="AN345" s="2099"/>
      <c r="AO345" s="2099"/>
      <c r="AP345" s="2099"/>
      <c r="AQ345" s="2099"/>
      <c r="AR345" s="2099"/>
      <c r="AS345" s="2099"/>
      <c r="AT345" s="2099"/>
      <c r="AU345" s="2099"/>
      <c r="AV345" s="2099"/>
      <c r="AW345" s="2099"/>
      <c r="AX345" s="2099"/>
      <c r="AY345" s="2099"/>
      <c r="AZ345" s="239"/>
      <c r="BA345" s="2423" t="s">
        <v>149</v>
      </c>
      <c r="BB345" s="177" t="s">
        <v>49</v>
      </c>
      <c r="BC345" s="693">
        <v>1178</v>
      </c>
      <c r="BD345" s="712">
        <v>1352</v>
      </c>
      <c r="BE345" s="712">
        <v>1842</v>
      </c>
      <c r="BF345" s="712">
        <v>2017</v>
      </c>
      <c r="BG345" s="731">
        <v>1913</v>
      </c>
      <c r="BH345" s="750">
        <v>725</v>
      </c>
      <c r="BI345" s="712">
        <v>808</v>
      </c>
      <c r="BJ345" s="712">
        <v>1035</v>
      </c>
      <c r="BK345" s="712">
        <v>1147</v>
      </c>
      <c r="BL345" s="731">
        <v>1216</v>
      </c>
      <c r="BM345" s="750">
        <v>366</v>
      </c>
      <c r="BN345" s="712">
        <v>384</v>
      </c>
      <c r="BO345" s="712">
        <v>394</v>
      </c>
      <c r="BP345" s="712">
        <v>397</v>
      </c>
      <c r="BQ345" s="731">
        <v>367</v>
      </c>
      <c r="BR345" s="750">
        <v>300</v>
      </c>
      <c r="BS345" s="712">
        <v>805</v>
      </c>
      <c r="BT345" s="712">
        <v>421</v>
      </c>
      <c r="BU345" s="712">
        <v>518</v>
      </c>
      <c r="BV345" s="712">
        <v>1346</v>
      </c>
      <c r="BW345" s="712">
        <v>501</v>
      </c>
      <c r="BX345" s="712">
        <v>830</v>
      </c>
      <c r="BY345" s="770">
        <v>431</v>
      </c>
      <c r="BZ345" s="770">
        <v>541</v>
      </c>
      <c r="CA345" s="770">
        <v>427</v>
      </c>
      <c r="CB345" s="770">
        <v>273</v>
      </c>
      <c r="CC345" s="770">
        <v>338</v>
      </c>
      <c r="CD345" s="770">
        <v>745</v>
      </c>
      <c r="CE345" s="770">
        <v>204</v>
      </c>
      <c r="CF345" s="770">
        <v>249</v>
      </c>
      <c r="CG345" s="770">
        <v>373</v>
      </c>
      <c r="CH345" s="2114"/>
      <c r="CI345" s="2114"/>
      <c r="CJ345" s="2114"/>
      <c r="CK345" s="2114"/>
      <c r="CL345" s="2114"/>
      <c r="CM345" s="2114"/>
      <c r="CN345" s="2114"/>
      <c r="CO345" s="2114"/>
      <c r="CP345" s="2114"/>
      <c r="CQ345" s="2114"/>
      <c r="CR345" s="2114"/>
      <c r="CS345" s="2114"/>
      <c r="CT345" s="2114"/>
      <c r="CU345" s="2114"/>
      <c r="CV345" s="2114"/>
      <c r="CW345" s="2114"/>
      <c r="CX345" s="2114"/>
      <c r="CY345" s="2114"/>
      <c r="CZ345" s="1900"/>
    </row>
    <row r="346" spans="1:104" s="130" customFormat="1" ht="15" customHeight="1" x14ac:dyDescent="0.2">
      <c r="A346" s="2566"/>
      <c r="B346" s="158" t="s">
        <v>48</v>
      </c>
      <c r="C346" s="564">
        <v>19.972826086956523</v>
      </c>
      <c r="D346" s="584">
        <v>13.720485003190811</v>
      </c>
      <c r="E346" s="584">
        <v>9.9266503667481665</v>
      </c>
      <c r="F346" s="584">
        <v>8.6917157084653702</v>
      </c>
      <c r="G346" s="604">
        <v>5.2970297029702973</v>
      </c>
      <c r="H346" s="624">
        <v>16.474654377880185</v>
      </c>
      <c r="I346" s="584">
        <v>11.403508771929824</v>
      </c>
      <c r="J346" s="584">
        <v>10.852713178294573</v>
      </c>
      <c r="K346" s="584">
        <v>10.109717868338558</v>
      </c>
      <c r="L346" s="604">
        <v>5.8823529411764701</v>
      </c>
      <c r="M346" s="624">
        <v>25.153374233128833</v>
      </c>
      <c r="N346" s="584">
        <v>9.0047393364928912</v>
      </c>
      <c r="O346" s="584">
        <v>6.4133016627078394</v>
      </c>
      <c r="P346" s="584">
        <v>5.0239234449760763</v>
      </c>
      <c r="Q346" s="604">
        <v>4.1775456919060057</v>
      </c>
      <c r="R346" s="624">
        <v>16.201117318435752</v>
      </c>
      <c r="S346" s="584">
        <v>10.753880266075388</v>
      </c>
      <c r="T346" s="584">
        <v>9.0712742980561565</v>
      </c>
      <c r="U346" s="584">
        <v>14.380165289256198</v>
      </c>
      <c r="V346" s="584">
        <v>11.505588428665352</v>
      </c>
      <c r="W346" s="584">
        <v>9.7297297297297298</v>
      </c>
      <c r="X346" s="584">
        <v>8.8913282107574094</v>
      </c>
      <c r="Y346" s="675">
        <v>7.5107296137339059</v>
      </c>
      <c r="Z346" s="675">
        <v>13.578274760383385</v>
      </c>
      <c r="AA346" s="675">
        <v>14.770459081836327</v>
      </c>
      <c r="AB346" s="675">
        <v>7.7702702702702702</v>
      </c>
      <c r="AC346" s="675">
        <v>13.554987212276215</v>
      </c>
      <c r="AD346" s="675">
        <v>7.9110012360939423</v>
      </c>
      <c r="AE346" s="675">
        <v>10.526315789473683</v>
      </c>
      <c r="AF346" s="675">
        <v>3.1128404669260701</v>
      </c>
      <c r="AG346" s="675">
        <v>12.028301886792454</v>
      </c>
      <c r="AH346" s="2099"/>
      <c r="AI346" s="2099"/>
      <c r="AJ346" s="2099"/>
      <c r="AK346" s="2099"/>
      <c r="AL346" s="2099"/>
      <c r="AM346" s="2099"/>
      <c r="AN346" s="2099"/>
      <c r="AO346" s="2099"/>
      <c r="AP346" s="2099"/>
      <c r="AQ346" s="2099"/>
      <c r="AR346" s="2099"/>
      <c r="AS346" s="2099"/>
      <c r="AT346" s="2099"/>
      <c r="AU346" s="2099"/>
      <c r="AV346" s="2099"/>
      <c r="AW346" s="2099"/>
      <c r="AX346" s="2099"/>
      <c r="AY346" s="2099"/>
      <c r="AZ346" s="239"/>
      <c r="BA346" s="2422"/>
      <c r="BB346" s="177" t="s">
        <v>48</v>
      </c>
      <c r="BC346" s="693">
        <v>294</v>
      </c>
      <c r="BD346" s="712">
        <v>215</v>
      </c>
      <c r="BE346" s="712">
        <v>203</v>
      </c>
      <c r="BF346" s="712">
        <v>192</v>
      </c>
      <c r="BG346" s="731">
        <v>107</v>
      </c>
      <c r="BH346" s="750">
        <v>143</v>
      </c>
      <c r="BI346" s="712">
        <v>104</v>
      </c>
      <c r="BJ346" s="712">
        <v>126</v>
      </c>
      <c r="BK346" s="712">
        <v>129</v>
      </c>
      <c r="BL346" s="731">
        <v>76</v>
      </c>
      <c r="BM346" s="750">
        <v>123</v>
      </c>
      <c r="BN346" s="712">
        <v>38</v>
      </c>
      <c r="BO346" s="712">
        <v>27</v>
      </c>
      <c r="BP346" s="712">
        <v>21</v>
      </c>
      <c r="BQ346" s="731">
        <v>16</v>
      </c>
      <c r="BR346" s="750">
        <v>58</v>
      </c>
      <c r="BS346" s="712">
        <v>97</v>
      </c>
      <c r="BT346" s="712">
        <v>42</v>
      </c>
      <c r="BU346" s="712">
        <v>87</v>
      </c>
      <c r="BV346" s="712">
        <v>175</v>
      </c>
      <c r="BW346" s="712">
        <v>54</v>
      </c>
      <c r="BX346" s="712">
        <v>81</v>
      </c>
      <c r="BY346" s="770">
        <v>35</v>
      </c>
      <c r="BZ346" s="770">
        <v>85</v>
      </c>
      <c r="CA346" s="770">
        <v>74</v>
      </c>
      <c r="CB346" s="770">
        <v>23</v>
      </c>
      <c r="CC346" s="770">
        <v>53</v>
      </c>
      <c r="CD346" s="770">
        <v>64</v>
      </c>
      <c r="CE346" s="770">
        <v>24</v>
      </c>
      <c r="CF346" s="770">
        <v>8</v>
      </c>
      <c r="CG346" s="770">
        <v>51</v>
      </c>
      <c r="CH346" s="2114"/>
      <c r="CI346" s="2114"/>
      <c r="CJ346" s="2114"/>
      <c r="CK346" s="2114"/>
      <c r="CL346" s="2114"/>
      <c r="CM346" s="2114"/>
      <c r="CN346" s="2114"/>
      <c r="CO346" s="2114"/>
      <c r="CP346" s="2114"/>
      <c r="CQ346" s="2114"/>
      <c r="CR346" s="2114"/>
      <c r="CS346" s="2114"/>
      <c r="CT346" s="2114"/>
      <c r="CU346" s="2114"/>
      <c r="CV346" s="2114"/>
      <c r="CW346" s="2114"/>
      <c r="CX346" s="2114"/>
      <c r="CY346" s="2114"/>
      <c r="CZ346" s="1900"/>
    </row>
    <row r="347" spans="1:104" s="130" customFormat="1" ht="15" customHeight="1" x14ac:dyDescent="0.2">
      <c r="A347" s="2566" t="s">
        <v>144</v>
      </c>
      <c r="B347" s="158" t="s">
        <v>49</v>
      </c>
      <c r="C347" s="564">
        <v>77.785326086956516</v>
      </c>
      <c r="D347" s="584">
        <v>84.939374601148685</v>
      </c>
      <c r="E347" s="584">
        <v>87.872860635696824</v>
      </c>
      <c r="F347" s="584">
        <v>88.954277953825255</v>
      </c>
      <c r="G347" s="604">
        <v>93.514851485148526</v>
      </c>
      <c r="H347" s="624">
        <v>80.990783410138249</v>
      </c>
      <c r="I347" s="584">
        <v>87.280701754385973</v>
      </c>
      <c r="J347" s="584">
        <v>87.941429801894927</v>
      </c>
      <c r="K347" s="584">
        <v>88.322884012539177</v>
      </c>
      <c r="L347" s="604">
        <v>93.266253869969034</v>
      </c>
      <c r="M347" s="624">
        <v>70.347648261758692</v>
      </c>
      <c r="N347" s="584">
        <v>86.966824644549774</v>
      </c>
      <c r="O347" s="584">
        <v>89.548693586698334</v>
      </c>
      <c r="P347" s="584">
        <v>91.626794258373195</v>
      </c>
      <c r="Q347" s="604">
        <v>93.994778067885122</v>
      </c>
      <c r="R347" s="624">
        <v>77.932960893854755</v>
      </c>
      <c r="S347" s="584">
        <v>86.917960088691785</v>
      </c>
      <c r="T347" s="584">
        <v>90.712742980561558</v>
      </c>
      <c r="U347" s="584">
        <v>83.636363636363626</v>
      </c>
      <c r="V347" s="584">
        <v>86.127547666009207</v>
      </c>
      <c r="W347" s="584">
        <v>89.909909909909913</v>
      </c>
      <c r="X347" s="584">
        <v>90.2305159165752</v>
      </c>
      <c r="Y347" s="675">
        <v>92.274678111587988</v>
      </c>
      <c r="Z347" s="675">
        <v>85.942492012779553</v>
      </c>
      <c r="AA347" s="675">
        <v>82.43512974051896</v>
      </c>
      <c r="AB347" s="675">
        <v>92.229729729729726</v>
      </c>
      <c r="AC347" s="675">
        <v>85.42199488491049</v>
      </c>
      <c r="AD347" s="675">
        <v>87.762669962917187</v>
      </c>
      <c r="AE347" s="675">
        <v>84.649122807017534</v>
      </c>
      <c r="AF347" s="675">
        <v>96.108949416342412</v>
      </c>
      <c r="AG347" s="675">
        <v>87.028301886792448</v>
      </c>
      <c r="AH347" s="2099"/>
      <c r="AI347" s="2099"/>
      <c r="AJ347" s="2099"/>
      <c r="AK347" s="2099"/>
      <c r="AL347" s="2099"/>
      <c r="AM347" s="2099"/>
      <c r="AN347" s="2099"/>
      <c r="AO347" s="2099"/>
      <c r="AP347" s="2099"/>
      <c r="AQ347" s="2099"/>
      <c r="AR347" s="2099"/>
      <c r="AS347" s="2099"/>
      <c r="AT347" s="2099"/>
      <c r="AU347" s="2099"/>
      <c r="AV347" s="2099"/>
      <c r="AW347" s="2099"/>
      <c r="AX347" s="2099"/>
      <c r="AY347" s="2099"/>
      <c r="AZ347" s="239"/>
      <c r="BA347" s="2423" t="s">
        <v>150</v>
      </c>
      <c r="BB347" s="177" t="s">
        <v>49</v>
      </c>
      <c r="BC347" s="693">
        <v>1145</v>
      </c>
      <c r="BD347" s="712">
        <v>1331</v>
      </c>
      <c r="BE347" s="712">
        <v>1797</v>
      </c>
      <c r="BF347" s="712">
        <v>1965</v>
      </c>
      <c r="BG347" s="731">
        <v>1889</v>
      </c>
      <c r="BH347" s="750">
        <v>703</v>
      </c>
      <c r="BI347" s="712">
        <v>796</v>
      </c>
      <c r="BJ347" s="712">
        <v>1021</v>
      </c>
      <c r="BK347" s="712">
        <v>1127</v>
      </c>
      <c r="BL347" s="731">
        <v>1205</v>
      </c>
      <c r="BM347" s="750">
        <v>344</v>
      </c>
      <c r="BN347" s="712">
        <v>367</v>
      </c>
      <c r="BO347" s="712">
        <v>377</v>
      </c>
      <c r="BP347" s="712">
        <v>383</v>
      </c>
      <c r="BQ347" s="731">
        <v>360</v>
      </c>
      <c r="BR347" s="750">
        <v>279</v>
      </c>
      <c r="BS347" s="712">
        <v>784</v>
      </c>
      <c r="BT347" s="712">
        <v>420</v>
      </c>
      <c r="BU347" s="712">
        <v>506</v>
      </c>
      <c r="BV347" s="712">
        <v>1310</v>
      </c>
      <c r="BW347" s="712">
        <v>499</v>
      </c>
      <c r="BX347" s="712">
        <v>822</v>
      </c>
      <c r="BY347" s="770">
        <v>430</v>
      </c>
      <c r="BZ347" s="770">
        <v>538</v>
      </c>
      <c r="CA347" s="770">
        <v>413</v>
      </c>
      <c r="CB347" s="770">
        <v>273</v>
      </c>
      <c r="CC347" s="770">
        <v>334</v>
      </c>
      <c r="CD347" s="770">
        <v>710</v>
      </c>
      <c r="CE347" s="770">
        <v>193</v>
      </c>
      <c r="CF347" s="770">
        <v>247</v>
      </c>
      <c r="CG347" s="770">
        <v>369</v>
      </c>
      <c r="CH347" s="2114"/>
      <c r="CI347" s="2114"/>
      <c r="CJ347" s="2114"/>
      <c r="CK347" s="2114"/>
      <c r="CL347" s="2114"/>
      <c r="CM347" s="2114"/>
      <c r="CN347" s="2114"/>
      <c r="CO347" s="2114"/>
      <c r="CP347" s="2114"/>
      <c r="CQ347" s="2114"/>
      <c r="CR347" s="2114"/>
      <c r="CS347" s="2114"/>
      <c r="CT347" s="2114"/>
      <c r="CU347" s="2114"/>
      <c r="CV347" s="2114"/>
      <c r="CW347" s="2114"/>
      <c r="CX347" s="2114"/>
      <c r="CY347" s="2114"/>
      <c r="CZ347" s="1900"/>
    </row>
    <row r="348" spans="1:104" s="130" customFormat="1" ht="15" customHeight="1" x14ac:dyDescent="0.2">
      <c r="A348" s="2566"/>
      <c r="B348" s="158" t="s">
        <v>48</v>
      </c>
      <c r="C348" s="564">
        <v>22.214673913043477</v>
      </c>
      <c r="D348" s="584">
        <v>15.060625398851307</v>
      </c>
      <c r="E348" s="584">
        <v>12.127139364303179</v>
      </c>
      <c r="F348" s="584">
        <v>11.04572204617474</v>
      </c>
      <c r="G348" s="604">
        <v>6.4851485148514856</v>
      </c>
      <c r="H348" s="624">
        <v>19.009216589861751</v>
      </c>
      <c r="I348" s="584">
        <v>12.719298245614036</v>
      </c>
      <c r="J348" s="584">
        <v>12.058570198105082</v>
      </c>
      <c r="K348" s="584">
        <v>11.677115987460814</v>
      </c>
      <c r="L348" s="604">
        <v>6.7337461300309602</v>
      </c>
      <c r="M348" s="624">
        <v>29.652351738241311</v>
      </c>
      <c r="N348" s="584">
        <v>13.033175355450238</v>
      </c>
      <c r="O348" s="584">
        <v>10.451306413301662</v>
      </c>
      <c r="P348" s="584">
        <v>8.3732057416267942</v>
      </c>
      <c r="Q348" s="604">
        <v>6.0052219321148828</v>
      </c>
      <c r="R348" s="624">
        <v>22.067039106145252</v>
      </c>
      <c r="S348" s="584">
        <v>13.082039911308204</v>
      </c>
      <c r="T348" s="584">
        <v>9.2872570194384458</v>
      </c>
      <c r="U348" s="584">
        <v>16.363636363636363</v>
      </c>
      <c r="V348" s="584">
        <v>13.872452333990795</v>
      </c>
      <c r="W348" s="584">
        <v>10.09009009009009</v>
      </c>
      <c r="X348" s="584">
        <v>9.7694840834248087</v>
      </c>
      <c r="Y348" s="675">
        <v>7.7253218884120178</v>
      </c>
      <c r="Z348" s="675">
        <v>14.057507987220447</v>
      </c>
      <c r="AA348" s="675">
        <v>17.56487025948104</v>
      </c>
      <c r="AB348" s="675">
        <v>7.7702702702702702</v>
      </c>
      <c r="AC348" s="675">
        <v>14.578005115089516</v>
      </c>
      <c r="AD348" s="675">
        <v>12.237330037082819</v>
      </c>
      <c r="AE348" s="675">
        <v>15.350877192982457</v>
      </c>
      <c r="AF348" s="675">
        <v>3.8910505836575875</v>
      </c>
      <c r="AG348" s="675">
        <v>12.971698113207546</v>
      </c>
      <c r="AH348" s="2099"/>
      <c r="AI348" s="2099"/>
      <c r="AJ348" s="2099"/>
      <c r="AK348" s="2099"/>
      <c r="AL348" s="2099"/>
      <c r="AM348" s="2099"/>
      <c r="AN348" s="2099"/>
      <c r="AO348" s="2099"/>
      <c r="AP348" s="2099"/>
      <c r="AQ348" s="2099"/>
      <c r="AR348" s="2099"/>
      <c r="AS348" s="2099"/>
      <c r="AT348" s="2099"/>
      <c r="AU348" s="2099"/>
      <c r="AV348" s="2099"/>
      <c r="AW348" s="2099"/>
      <c r="AX348" s="2099"/>
      <c r="AY348" s="2099"/>
      <c r="AZ348" s="239"/>
      <c r="BA348" s="2422"/>
      <c r="BB348" s="177" t="s">
        <v>48</v>
      </c>
      <c r="BC348" s="693">
        <v>327</v>
      </c>
      <c r="BD348" s="712">
        <v>236</v>
      </c>
      <c r="BE348" s="712">
        <v>248</v>
      </c>
      <c r="BF348" s="712">
        <v>244</v>
      </c>
      <c r="BG348" s="731">
        <v>131</v>
      </c>
      <c r="BH348" s="750">
        <v>165</v>
      </c>
      <c r="BI348" s="712">
        <v>116</v>
      </c>
      <c r="BJ348" s="712">
        <v>140</v>
      </c>
      <c r="BK348" s="712">
        <v>149</v>
      </c>
      <c r="BL348" s="731">
        <v>87</v>
      </c>
      <c r="BM348" s="750">
        <v>145</v>
      </c>
      <c r="BN348" s="712">
        <v>55</v>
      </c>
      <c r="BO348" s="712">
        <v>44</v>
      </c>
      <c r="BP348" s="712">
        <v>35</v>
      </c>
      <c r="BQ348" s="731">
        <v>23</v>
      </c>
      <c r="BR348" s="750">
        <v>79</v>
      </c>
      <c r="BS348" s="712">
        <v>118</v>
      </c>
      <c r="BT348" s="712">
        <v>43</v>
      </c>
      <c r="BU348" s="712">
        <v>99</v>
      </c>
      <c r="BV348" s="712">
        <v>211</v>
      </c>
      <c r="BW348" s="712">
        <v>56</v>
      </c>
      <c r="BX348" s="712">
        <v>89</v>
      </c>
      <c r="BY348" s="770">
        <v>36</v>
      </c>
      <c r="BZ348" s="770">
        <v>88</v>
      </c>
      <c r="CA348" s="770">
        <v>88</v>
      </c>
      <c r="CB348" s="770">
        <v>23</v>
      </c>
      <c r="CC348" s="770">
        <v>57</v>
      </c>
      <c r="CD348" s="770">
        <v>99</v>
      </c>
      <c r="CE348" s="770">
        <v>35</v>
      </c>
      <c r="CF348" s="770">
        <v>10</v>
      </c>
      <c r="CG348" s="770">
        <v>55</v>
      </c>
      <c r="CH348" s="2114"/>
      <c r="CI348" s="2114"/>
      <c r="CJ348" s="2114"/>
      <c r="CK348" s="2114"/>
      <c r="CL348" s="2114"/>
      <c r="CM348" s="2114"/>
      <c r="CN348" s="2114"/>
      <c r="CO348" s="2114"/>
      <c r="CP348" s="2114"/>
      <c r="CQ348" s="2114"/>
      <c r="CR348" s="2114"/>
      <c r="CS348" s="2114"/>
      <c r="CT348" s="2114"/>
      <c r="CU348" s="2114"/>
      <c r="CV348" s="2114"/>
      <c r="CW348" s="2114"/>
      <c r="CX348" s="2114"/>
      <c r="CY348" s="2114"/>
      <c r="CZ348" s="1900"/>
    </row>
    <row r="349" spans="1:104" s="130" customFormat="1" ht="15" customHeight="1" x14ac:dyDescent="0.2">
      <c r="A349" s="2566" t="s">
        <v>145</v>
      </c>
      <c r="B349" s="158" t="s">
        <v>49</v>
      </c>
      <c r="C349" s="564">
        <v>98.505434782608688</v>
      </c>
      <c r="D349" s="584">
        <v>98.723675813656669</v>
      </c>
      <c r="E349" s="584">
        <v>99.902200488997551</v>
      </c>
      <c r="F349" s="584">
        <v>99.818922589406966</v>
      </c>
      <c r="G349" s="604">
        <v>99.554455445544548</v>
      </c>
      <c r="H349" s="624">
        <v>99.193548387096769</v>
      </c>
      <c r="I349" s="584">
        <v>98.903508771929822</v>
      </c>
      <c r="J349" s="584">
        <v>99.483204134366915</v>
      </c>
      <c r="K349" s="584">
        <v>99.843260188087783</v>
      </c>
      <c r="L349" s="604">
        <v>99.535603715170268</v>
      </c>
      <c r="M349" s="624">
        <v>98.159509202453989</v>
      </c>
      <c r="N349" s="584">
        <v>100</v>
      </c>
      <c r="O349" s="584">
        <v>100</v>
      </c>
      <c r="P349" s="584">
        <v>99.52153110047847</v>
      </c>
      <c r="Q349" s="604">
        <v>99.477806788511742</v>
      </c>
      <c r="R349" s="624">
        <v>98.882681564245814</v>
      </c>
      <c r="S349" s="584">
        <v>100</v>
      </c>
      <c r="T349" s="584">
        <v>97.840172786177106</v>
      </c>
      <c r="U349" s="584">
        <v>99.008264462809919</v>
      </c>
      <c r="V349" s="584">
        <v>98.816568047337284</v>
      </c>
      <c r="W349" s="584">
        <v>99.63963963963964</v>
      </c>
      <c r="X349" s="584">
        <v>99.780461031833141</v>
      </c>
      <c r="Y349" s="675">
        <v>99.356223175965667</v>
      </c>
      <c r="Z349" s="675">
        <v>100</v>
      </c>
      <c r="AA349" s="675">
        <v>99.001996007984033</v>
      </c>
      <c r="AB349" s="675">
        <v>99.662162162162161</v>
      </c>
      <c r="AC349" s="675">
        <v>99.232736572890019</v>
      </c>
      <c r="AD349" s="675">
        <v>99.629171817058094</v>
      </c>
      <c r="AE349" s="675">
        <v>100</v>
      </c>
      <c r="AF349" s="675">
        <v>100</v>
      </c>
      <c r="AG349" s="675">
        <v>100</v>
      </c>
      <c r="AH349" s="2099"/>
      <c r="AI349" s="2099"/>
      <c r="AJ349" s="2099"/>
      <c r="AK349" s="2099"/>
      <c r="AL349" s="2099"/>
      <c r="AM349" s="2099"/>
      <c r="AN349" s="2099"/>
      <c r="AO349" s="2099"/>
      <c r="AP349" s="2099"/>
      <c r="AQ349" s="2099"/>
      <c r="AR349" s="2099"/>
      <c r="AS349" s="2099"/>
      <c r="AT349" s="2099"/>
      <c r="AU349" s="2099"/>
      <c r="AV349" s="2099"/>
      <c r="AW349" s="2099"/>
      <c r="AX349" s="2099"/>
      <c r="AY349" s="2099"/>
      <c r="AZ349" s="239"/>
      <c r="BA349" s="2423" t="s">
        <v>151</v>
      </c>
      <c r="BB349" s="177" t="s">
        <v>49</v>
      </c>
      <c r="BC349" s="693">
        <v>1450</v>
      </c>
      <c r="BD349" s="712">
        <v>1547</v>
      </c>
      <c r="BE349" s="712">
        <v>2043</v>
      </c>
      <c r="BF349" s="712">
        <v>2205</v>
      </c>
      <c r="BG349" s="731">
        <v>2011</v>
      </c>
      <c r="BH349" s="750">
        <v>861</v>
      </c>
      <c r="BI349" s="712">
        <v>902</v>
      </c>
      <c r="BJ349" s="712">
        <v>1155</v>
      </c>
      <c r="BK349" s="712">
        <v>1274</v>
      </c>
      <c r="BL349" s="731">
        <v>1286</v>
      </c>
      <c r="BM349" s="750">
        <v>480</v>
      </c>
      <c r="BN349" s="712">
        <v>422</v>
      </c>
      <c r="BO349" s="712">
        <v>421</v>
      </c>
      <c r="BP349" s="712">
        <v>416</v>
      </c>
      <c r="BQ349" s="731">
        <v>381</v>
      </c>
      <c r="BR349" s="750">
        <v>354</v>
      </c>
      <c r="BS349" s="712">
        <v>902</v>
      </c>
      <c r="BT349" s="712">
        <v>453</v>
      </c>
      <c r="BU349" s="712">
        <v>599</v>
      </c>
      <c r="BV349" s="712">
        <v>1503</v>
      </c>
      <c r="BW349" s="712">
        <v>553</v>
      </c>
      <c r="BX349" s="712">
        <v>909</v>
      </c>
      <c r="BY349" s="770">
        <v>463</v>
      </c>
      <c r="BZ349" s="770">
        <v>626</v>
      </c>
      <c r="CA349" s="770">
        <v>496</v>
      </c>
      <c r="CB349" s="770">
        <v>295</v>
      </c>
      <c r="CC349" s="770">
        <v>388</v>
      </c>
      <c r="CD349" s="770">
        <v>806</v>
      </c>
      <c r="CE349" s="770">
        <v>228</v>
      </c>
      <c r="CF349" s="770">
        <v>257</v>
      </c>
      <c r="CG349" s="770">
        <v>424</v>
      </c>
      <c r="CH349" s="2114"/>
      <c r="CI349" s="2114"/>
      <c r="CJ349" s="2114"/>
      <c r="CK349" s="2114"/>
      <c r="CL349" s="2114"/>
      <c r="CM349" s="2114"/>
      <c r="CN349" s="2114"/>
      <c r="CO349" s="2114"/>
      <c r="CP349" s="2114"/>
      <c r="CQ349" s="2114"/>
      <c r="CR349" s="2114"/>
      <c r="CS349" s="2114"/>
      <c r="CT349" s="2114"/>
      <c r="CU349" s="2114"/>
      <c r="CV349" s="2114"/>
      <c r="CW349" s="2114"/>
      <c r="CX349" s="2114"/>
      <c r="CY349" s="2114"/>
      <c r="CZ349" s="1900"/>
    </row>
    <row r="350" spans="1:104" s="130" customFormat="1" ht="15" customHeight="1" x14ac:dyDescent="0.2">
      <c r="A350" s="2566"/>
      <c r="B350" s="158" t="s">
        <v>48</v>
      </c>
      <c r="C350" s="564">
        <v>1.4945652173913044</v>
      </c>
      <c r="D350" s="584">
        <v>1.2763241863433312</v>
      </c>
      <c r="E350" s="584">
        <v>9.779951100244498E-2</v>
      </c>
      <c r="F350" s="584">
        <v>0.18107741059302851</v>
      </c>
      <c r="G350" s="604">
        <v>0.4455445544554455</v>
      </c>
      <c r="H350" s="624">
        <v>0.80645161290322576</v>
      </c>
      <c r="I350" s="584">
        <v>1.0964912280701753</v>
      </c>
      <c r="J350" s="584">
        <v>0.516795865633075</v>
      </c>
      <c r="K350" s="584">
        <v>0.15673981191222569</v>
      </c>
      <c r="L350" s="604">
        <v>0.46439628482972134</v>
      </c>
      <c r="M350" s="624">
        <v>1.8404907975460123</v>
      </c>
      <c r="N350" s="584">
        <v>0</v>
      </c>
      <c r="O350" s="584">
        <v>0</v>
      </c>
      <c r="P350" s="584">
        <v>0.4784688995215311</v>
      </c>
      <c r="Q350" s="604">
        <v>0.52219321148825071</v>
      </c>
      <c r="R350" s="624">
        <v>1.1173184357541899</v>
      </c>
      <c r="S350" s="584">
        <v>0</v>
      </c>
      <c r="T350" s="584">
        <v>2.159827213822894</v>
      </c>
      <c r="U350" s="584">
        <v>0.99173553719008267</v>
      </c>
      <c r="V350" s="584">
        <v>1.1834319526627219</v>
      </c>
      <c r="W350" s="584">
        <v>0.36036036036036034</v>
      </c>
      <c r="X350" s="584">
        <v>0.21953896816684962</v>
      </c>
      <c r="Y350" s="675">
        <v>0.64377682403433478</v>
      </c>
      <c r="Z350" s="675">
        <v>0</v>
      </c>
      <c r="AA350" s="675">
        <v>0.99800399201596801</v>
      </c>
      <c r="AB350" s="675">
        <v>0.33783783783783783</v>
      </c>
      <c r="AC350" s="675">
        <v>0.76726342710997442</v>
      </c>
      <c r="AD350" s="675">
        <v>0.37082818294190362</v>
      </c>
      <c r="AE350" s="675">
        <v>0</v>
      </c>
      <c r="AF350" s="675">
        <v>0</v>
      </c>
      <c r="AG350" s="675">
        <v>0</v>
      </c>
      <c r="AH350" s="2099"/>
      <c r="AI350" s="2099"/>
      <c r="AJ350" s="2099"/>
      <c r="AK350" s="2099"/>
      <c r="AL350" s="2099"/>
      <c r="AM350" s="2099"/>
      <c r="AN350" s="2099"/>
      <c r="AO350" s="2099"/>
      <c r="AP350" s="2099"/>
      <c r="AQ350" s="2099"/>
      <c r="AR350" s="2099"/>
      <c r="AS350" s="2099"/>
      <c r="AT350" s="2099"/>
      <c r="AU350" s="2099"/>
      <c r="AV350" s="2099"/>
      <c r="AW350" s="2099"/>
      <c r="AX350" s="2099"/>
      <c r="AY350" s="2099"/>
      <c r="AZ350" s="239"/>
      <c r="BA350" s="2422"/>
      <c r="BB350" s="177" t="s">
        <v>48</v>
      </c>
      <c r="BC350" s="693">
        <v>22</v>
      </c>
      <c r="BD350" s="712">
        <v>20</v>
      </c>
      <c r="BE350" s="712">
        <v>2</v>
      </c>
      <c r="BF350" s="712">
        <v>4</v>
      </c>
      <c r="BG350" s="731">
        <v>9</v>
      </c>
      <c r="BH350" s="750">
        <v>7</v>
      </c>
      <c r="BI350" s="712">
        <v>10</v>
      </c>
      <c r="BJ350" s="712">
        <v>6</v>
      </c>
      <c r="BK350" s="712">
        <v>2</v>
      </c>
      <c r="BL350" s="731">
        <v>6</v>
      </c>
      <c r="BM350" s="750">
        <v>9</v>
      </c>
      <c r="BN350" s="712">
        <v>0</v>
      </c>
      <c r="BO350" s="712">
        <v>0</v>
      </c>
      <c r="BP350" s="712">
        <v>2</v>
      </c>
      <c r="BQ350" s="731">
        <v>2</v>
      </c>
      <c r="BR350" s="750">
        <v>4</v>
      </c>
      <c r="BS350" s="712">
        <v>0</v>
      </c>
      <c r="BT350" s="712">
        <v>10</v>
      </c>
      <c r="BU350" s="712">
        <v>6</v>
      </c>
      <c r="BV350" s="712">
        <v>18</v>
      </c>
      <c r="BW350" s="712">
        <v>2</v>
      </c>
      <c r="BX350" s="712">
        <v>2</v>
      </c>
      <c r="BY350" s="770">
        <v>3</v>
      </c>
      <c r="BZ350" s="770">
        <v>0</v>
      </c>
      <c r="CA350" s="770">
        <v>5</v>
      </c>
      <c r="CB350" s="770">
        <v>1</v>
      </c>
      <c r="CC350" s="770">
        <v>3</v>
      </c>
      <c r="CD350" s="770">
        <v>3</v>
      </c>
      <c r="CE350" s="770">
        <v>0</v>
      </c>
      <c r="CF350" s="770">
        <v>0</v>
      </c>
      <c r="CG350" s="770">
        <v>0</v>
      </c>
      <c r="CH350" s="2114"/>
      <c r="CI350" s="2114"/>
      <c r="CJ350" s="2114"/>
      <c r="CK350" s="2114"/>
      <c r="CL350" s="2114"/>
      <c r="CM350" s="2114"/>
      <c r="CN350" s="2114"/>
      <c r="CO350" s="2114"/>
      <c r="CP350" s="2114"/>
      <c r="CQ350" s="2114"/>
      <c r="CR350" s="2114"/>
      <c r="CS350" s="2114"/>
      <c r="CT350" s="2114"/>
      <c r="CU350" s="2114"/>
      <c r="CV350" s="2114"/>
      <c r="CW350" s="2114"/>
      <c r="CX350" s="2114"/>
      <c r="CY350" s="2114"/>
      <c r="CZ350" s="1900"/>
    </row>
    <row r="351" spans="1:104" s="130" customFormat="1" ht="15" customHeight="1" x14ac:dyDescent="0.2">
      <c r="A351" s="2566" t="s">
        <v>146</v>
      </c>
      <c r="B351" s="158" t="s">
        <v>49</v>
      </c>
      <c r="C351" s="564">
        <v>94.701086956521735</v>
      </c>
      <c r="D351" s="584">
        <v>96.809189534141666</v>
      </c>
      <c r="E351" s="584">
        <v>97.457212713936428</v>
      </c>
      <c r="F351" s="584">
        <v>97.374377546401092</v>
      </c>
      <c r="G351" s="604">
        <v>98.366336633663366</v>
      </c>
      <c r="H351" s="624">
        <v>96.313364055299544</v>
      </c>
      <c r="I351" s="584">
        <v>97.149122807017534</v>
      </c>
      <c r="J351" s="584">
        <v>97.846683893195518</v>
      </c>
      <c r="K351" s="584">
        <v>98.1974921630094</v>
      </c>
      <c r="L351" s="604">
        <v>98.68421052631578</v>
      </c>
      <c r="M351" s="624">
        <v>88.343558282208591</v>
      </c>
      <c r="N351" s="584">
        <v>95.497630331753555</v>
      </c>
      <c r="O351" s="584">
        <v>95.961995249406172</v>
      </c>
      <c r="P351" s="584">
        <v>96.172248803827756</v>
      </c>
      <c r="Q351" s="604">
        <v>97.650130548302869</v>
      </c>
      <c r="R351" s="624">
        <v>90.502793296089393</v>
      </c>
      <c r="S351" s="584">
        <v>96.895787139689588</v>
      </c>
      <c r="T351" s="584">
        <v>97.840172786177106</v>
      </c>
      <c r="U351" s="584">
        <v>97.024793388429757</v>
      </c>
      <c r="V351" s="584">
        <v>95.529257067718603</v>
      </c>
      <c r="W351" s="584">
        <v>99.27927927927928</v>
      </c>
      <c r="X351" s="584">
        <v>98.79253567508232</v>
      </c>
      <c r="Y351" s="675">
        <v>99.356223175965667</v>
      </c>
      <c r="Z351" s="675">
        <v>99.520766773162933</v>
      </c>
      <c r="AA351" s="675">
        <v>95.209580838323348</v>
      </c>
      <c r="AB351" s="675">
        <v>99.662162162162161</v>
      </c>
      <c r="AC351" s="675">
        <v>98.209718670076725</v>
      </c>
      <c r="AD351" s="675">
        <v>94.808405438813352</v>
      </c>
      <c r="AE351" s="675">
        <v>95.175438596491219</v>
      </c>
      <c r="AF351" s="675">
        <v>98.832684824902728</v>
      </c>
      <c r="AG351" s="675">
        <v>99.056603773584911</v>
      </c>
      <c r="AH351" s="2099"/>
      <c r="AI351" s="2099"/>
      <c r="AJ351" s="2099"/>
      <c r="AK351" s="2099"/>
      <c r="AL351" s="2099"/>
      <c r="AM351" s="2099"/>
      <c r="AN351" s="2099"/>
      <c r="AO351" s="2099"/>
      <c r="AP351" s="2099"/>
      <c r="AQ351" s="2099"/>
      <c r="AR351" s="2099"/>
      <c r="AS351" s="2099"/>
      <c r="AT351" s="2099"/>
      <c r="AU351" s="2099"/>
      <c r="AV351" s="2099"/>
      <c r="AW351" s="2099"/>
      <c r="AX351" s="2099"/>
      <c r="AY351" s="2099"/>
      <c r="AZ351" s="239"/>
      <c r="BA351" s="2423" t="s">
        <v>152</v>
      </c>
      <c r="BB351" s="177" t="s">
        <v>49</v>
      </c>
      <c r="BC351" s="693">
        <v>1394</v>
      </c>
      <c r="BD351" s="712">
        <v>1517</v>
      </c>
      <c r="BE351" s="712">
        <v>1993</v>
      </c>
      <c r="BF351" s="712">
        <v>2151</v>
      </c>
      <c r="BG351" s="731">
        <v>1987</v>
      </c>
      <c r="BH351" s="750">
        <v>836</v>
      </c>
      <c r="BI351" s="712">
        <v>886</v>
      </c>
      <c r="BJ351" s="712">
        <v>1136</v>
      </c>
      <c r="BK351" s="712">
        <v>1253</v>
      </c>
      <c r="BL351" s="731">
        <v>1275</v>
      </c>
      <c r="BM351" s="750">
        <v>432</v>
      </c>
      <c r="BN351" s="712">
        <v>403</v>
      </c>
      <c r="BO351" s="712">
        <v>404</v>
      </c>
      <c r="BP351" s="712">
        <v>402</v>
      </c>
      <c r="BQ351" s="731">
        <v>374</v>
      </c>
      <c r="BR351" s="750">
        <v>324</v>
      </c>
      <c r="BS351" s="712">
        <v>874</v>
      </c>
      <c r="BT351" s="712">
        <v>453</v>
      </c>
      <c r="BU351" s="712">
        <v>587</v>
      </c>
      <c r="BV351" s="712">
        <v>1453</v>
      </c>
      <c r="BW351" s="712">
        <v>551</v>
      </c>
      <c r="BX351" s="712">
        <v>900</v>
      </c>
      <c r="BY351" s="770">
        <v>463</v>
      </c>
      <c r="BZ351" s="770">
        <v>623</v>
      </c>
      <c r="CA351" s="770">
        <v>477</v>
      </c>
      <c r="CB351" s="770">
        <v>295</v>
      </c>
      <c r="CC351" s="770">
        <v>384</v>
      </c>
      <c r="CD351" s="770">
        <v>767</v>
      </c>
      <c r="CE351" s="770">
        <v>217</v>
      </c>
      <c r="CF351" s="770">
        <v>254</v>
      </c>
      <c r="CG351" s="770">
        <v>420</v>
      </c>
      <c r="CH351" s="2114"/>
      <c r="CI351" s="2114"/>
      <c r="CJ351" s="2114"/>
      <c r="CK351" s="2114"/>
      <c r="CL351" s="2114"/>
      <c r="CM351" s="2114"/>
      <c r="CN351" s="2114"/>
      <c r="CO351" s="2114"/>
      <c r="CP351" s="2114"/>
      <c r="CQ351" s="2114"/>
      <c r="CR351" s="2114"/>
      <c r="CS351" s="2114"/>
      <c r="CT351" s="2114"/>
      <c r="CU351" s="2114"/>
      <c r="CV351" s="2114"/>
      <c r="CW351" s="2114"/>
      <c r="CX351" s="2114"/>
      <c r="CY351" s="2114"/>
      <c r="CZ351" s="1900"/>
    </row>
    <row r="352" spans="1:104" s="130" customFormat="1" ht="15" customHeight="1" x14ac:dyDescent="0.2">
      <c r="A352" s="2566"/>
      <c r="B352" s="158" t="s">
        <v>48</v>
      </c>
      <c r="C352" s="564">
        <v>5.2989130434782608</v>
      </c>
      <c r="D352" s="584">
        <v>3.1908104658583278</v>
      </c>
      <c r="E352" s="584">
        <v>2.5427872860635694</v>
      </c>
      <c r="F352" s="584">
        <v>2.6256224535989139</v>
      </c>
      <c r="G352" s="604">
        <v>1.6336633663366338</v>
      </c>
      <c r="H352" s="624">
        <v>3.6866359447004609</v>
      </c>
      <c r="I352" s="584">
        <v>2.8508771929824559</v>
      </c>
      <c r="J352" s="584">
        <v>2.1533161068044793</v>
      </c>
      <c r="K352" s="584">
        <v>1.8025078369905956</v>
      </c>
      <c r="L352" s="604">
        <v>1.3157894736842104</v>
      </c>
      <c r="M352" s="624">
        <v>11.656441717791409</v>
      </c>
      <c r="N352" s="584">
        <v>4.5023696682464456</v>
      </c>
      <c r="O352" s="584">
        <v>4.0380047505938244</v>
      </c>
      <c r="P352" s="584">
        <v>3.8277511961722488</v>
      </c>
      <c r="Q352" s="604">
        <v>2.3498694516971277</v>
      </c>
      <c r="R352" s="624">
        <v>9.4972067039106136</v>
      </c>
      <c r="S352" s="584">
        <v>3.1042128603104215</v>
      </c>
      <c r="T352" s="584">
        <v>2.159827213822894</v>
      </c>
      <c r="U352" s="584">
        <v>2.9752066115702478</v>
      </c>
      <c r="V352" s="584">
        <v>4.4707429322813939</v>
      </c>
      <c r="W352" s="584">
        <v>0.72072072072072069</v>
      </c>
      <c r="X352" s="584">
        <v>1.2074643249176729</v>
      </c>
      <c r="Y352" s="675">
        <v>0.64377682403433478</v>
      </c>
      <c r="Z352" s="675">
        <v>0.47923322683706071</v>
      </c>
      <c r="AA352" s="675">
        <v>4.7904191616766472</v>
      </c>
      <c r="AB352" s="675">
        <v>0.33783783783783783</v>
      </c>
      <c r="AC352" s="675">
        <v>1.7902813299232736</v>
      </c>
      <c r="AD352" s="675">
        <v>5.1915945611866503</v>
      </c>
      <c r="AE352" s="675">
        <v>4.8245614035087714</v>
      </c>
      <c r="AF352" s="675">
        <v>1.1673151750972763</v>
      </c>
      <c r="AG352" s="675">
        <v>0.94339622641509435</v>
      </c>
      <c r="AH352" s="2099"/>
      <c r="AI352" s="2099"/>
      <c r="AJ352" s="2099"/>
      <c r="AK352" s="2099"/>
      <c r="AL352" s="2099"/>
      <c r="AM352" s="2099"/>
      <c r="AN352" s="2099"/>
      <c r="AO352" s="2099"/>
      <c r="AP352" s="2099"/>
      <c r="AQ352" s="2099"/>
      <c r="AR352" s="2099"/>
      <c r="AS352" s="2099"/>
      <c r="AT352" s="2099"/>
      <c r="AU352" s="2099"/>
      <c r="AV352" s="2099"/>
      <c r="AW352" s="2099"/>
      <c r="AX352" s="2099"/>
      <c r="AY352" s="2099"/>
      <c r="AZ352" s="239"/>
      <c r="BA352" s="2422"/>
      <c r="BB352" s="177" t="s">
        <v>48</v>
      </c>
      <c r="BC352" s="693">
        <v>78</v>
      </c>
      <c r="BD352" s="712">
        <v>50</v>
      </c>
      <c r="BE352" s="712">
        <v>52</v>
      </c>
      <c r="BF352" s="712">
        <v>58</v>
      </c>
      <c r="BG352" s="731">
        <v>33</v>
      </c>
      <c r="BH352" s="750">
        <v>32</v>
      </c>
      <c r="BI352" s="712">
        <v>26</v>
      </c>
      <c r="BJ352" s="712">
        <v>25</v>
      </c>
      <c r="BK352" s="712">
        <v>23</v>
      </c>
      <c r="BL352" s="731">
        <v>17</v>
      </c>
      <c r="BM352" s="750">
        <v>57</v>
      </c>
      <c r="BN352" s="712">
        <v>19</v>
      </c>
      <c r="BO352" s="712">
        <v>17</v>
      </c>
      <c r="BP352" s="712">
        <v>16</v>
      </c>
      <c r="BQ352" s="731">
        <v>9</v>
      </c>
      <c r="BR352" s="750">
        <v>34</v>
      </c>
      <c r="BS352" s="712">
        <v>28</v>
      </c>
      <c r="BT352" s="712">
        <v>10</v>
      </c>
      <c r="BU352" s="712">
        <v>18</v>
      </c>
      <c r="BV352" s="712">
        <v>68</v>
      </c>
      <c r="BW352" s="712">
        <v>4</v>
      </c>
      <c r="BX352" s="712">
        <v>11</v>
      </c>
      <c r="BY352" s="770">
        <v>3</v>
      </c>
      <c r="BZ352" s="770">
        <v>3</v>
      </c>
      <c r="CA352" s="770">
        <v>24</v>
      </c>
      <c r="CB352" s="770">
        <v>1</v>
      </c>
      <c r="CC352" s="770">
        <v>7</v>
      </c>
      <c r="CD352" s="770">
        <v>42</v>
      </c>
      <c r="CE352" s="770">
        <v>11</v>
      </c>
      <c r="CF352" s="770">
        <v>3</v>
      </c>
      <c r="CG352" s="770">
        <v>4</v>
      </c>
      <c r="CH352" s="2114"/>
      <c r="CI352" s="2114"/>
      <c r="CJ352" s="2114"/>
      <c r="CK352" s="2114"/>
      <c r="CL352" s="2114"/>
      <c r="CM352" s="2114"/>
      <c r="CN352" s="2114"/>
      <c r="CO352" s="2114"/>
      <c r="CP352" s="2114"/>
      <c r="CQ352" s="2114"/>
      <c r="CR352" s="2114"/>
      <c r="CS352" s="2114"/>
      <c r="CT352" s="2114"/>
      <c r="CU352" s="2114"/>
      <c r="CV352" s="2114"/>
      <c r="CW352" s="2114"/>
      <c r="CX352" s="2114"/>
      <c r="CY352" s="2114"/>
      <c r="CZ352" s="1900"/>
    </row>
    <row r="353" spans="1:104" s="130" customFormat="1" ht="15" customHeight="1" x14ac:dyDescent="0.2">
      <c r="A353" s="2566" t="s">
        <v>137</v>
      </c>
      <c r="B353" s="158" t="s">
        <v>49</v>
      </c>
      <c r="C353" s="564">
        <v>80.638586956521735</v>
      </c>
      <c r="D353" s="584">
        <v>87.555839183152514</v>
      </c>
      <c r="E353" s="584">
        <v>90.122249388753048</v>
      </c>
      <c r="F353" s="584">
        <v>91.444092349479405</v>
      </c>
      <c r="G353" s="604">
        <v>95.099009900990097</v>
      </c>
      <c r="H353" s="624">
        <v>83.755760368663587</v>
      </c>
      <c r="I353" s="584">
        <v>89.692982456140342</v>
      </c>
      <c r="J353" s="584">
        <v>89.664082687338492</v>
      </c>
      <c r="K353" s="584">
        <v>89.968652037617559</v>
      </c>
      <c r="L353" s="604">
        <v>94.504643962848306</v>
      </c>
      <c r="M353" s="624">
        <v>75.664621676891613</v>
      </c>
      <c r="N353" s="584">
        <v>90.995260663507111</v>
      </c>
      <c r="O353" s="584">
        <v>93.586698337292162</v>
      </c>
      <c r="P353" s="584">
        <v>95.454545454545453</v>
      </c>
      <c r="Q353" s="604">
        <v>96.344647519582253</v>
      </c>
      <c r="R353" s="624">
        <v>84.07821229050279</v>
      </c>
      <c r="S353" s="584">
        <v>89.246119733924616</v>
      </c>
      <c r="T353" s="584">
        <v>92.656587473002162</v>
      </c>
      <c r="U353" s="584">
        <v>86.115702479338836</v>
      </c>
      <c r="V353" s="584">
        <v>89.414858645627888</v>
      </c>
      <c r="W353" s="584">
        <v>90.63063063063062</v>
      </c>
      <c r="X353" s="584">
        <v>91.218441273326007</v>
      </c>
      <c r="Y353" s="675">
        <v>92.918454935622321</v>
      </c>
      <c r="Z353" s="675">
        <v>86.421725239616606</v>
      </c>
      <c r="AA353" s="675">
        <v>85.828343313373253</v>
      </c>
      <c r="AB353" s="675">
        <v>92.567567567567565</v>
      </c>
      <c r="AC353" s="675">
        <v>87.212276214833764</v>
      </c>
      <c r="AD353" s="675">
        <v>92.459826946847954</v>
      </c>
      <c r="AE353" s="675">
        <v>89.473684210526315</v>
      </c>
      <c r="AF353" s="675">
        <v>96.887159533073927</v>
      </c>
      <c r="AG353" s="675">
        <v>87.971698113207552</v>
      </c>
      <c r="AH353" s="2099"/>
      <c r="AI353" s="2099"/>
      <c r="AJ353" s="2099"/>
      <c r="AK353" s="2099"/>
      <c r="AL353" s="2099"/>
      <c r="AM353" s="2099"/>
      <c r="AN353" s="2099"/>
      <c r="AO353" s="2099"/>
      <c r="AP353" s="2099"/>
      <c r="AQ353" s="2099"/>
      <c r="AR353" s="2099"/>
      <c r="AS353" s="2099"/>
      <c r="AT353" s="2099"/>
      <c r="AU353" s="2099"/>
      <c r="AV353" s="2099"/>
      <c r="AW353" s="2099"/>
      <c r="AX353" s="2099"/>
      <c r="AY353" s="2099"/>
      <c r="AZ353" s="239"/>
      <c r="BA353" s="2423" t="s">
        <v>141</v>
      </c>
      <c r="BB353" s="177" t="s">
        <v>49</v>
      </c>
      <c r="BC353" s="693">
        <v>1187</v>
      </c>
      <c r="BD353" s="712">
        <v>1372</v>
      </c>
      <c r="BE353" s="712">
        <v>1843</v>
      </c>
      <c r="BF353" s="712">
        <v>2020</v>
      </c>
      <c r="BG353" s="731">
        <v>1921</v>
      </c>
      <c r="BH353" s="750">
        <v>727</v>
      </c>
      <c r="BI353" s="712">
        <v>818</v>
      </c>
      <c r="BJ353" s="712">
        <v>1041</v>
      </c>
      <c r="BK353" s="712">
        <v>1148</v>
      </c>
      <c r="BL353" s="731">
        <v>1221</v>
      </c>
      <c r="BM353" s="750">
        <v>370</v>
      </c>
      <c r="BN353" s="712">
        <v>384</v>
      </c>
      <c r="BO353" s="712">
        <v>394</v>
      </c>
      <c r="BP353" s="712">
        <v>399</v>
      </c>
      <c r="BQ353" s="731">
        <v>369</v>
      </c>
      <c r="BR353" s="750">
        <v>301</v>
      </c>
      <c r="BS353" s="712">
        <v>805</v>
      </c>
      <c r="BT353" s="712">
        <v>429</v>
      </c>
      <c r="BU353" s="712">
        <v>521</v>
      </c>
      <c r="BV353" s="712">
        <v>1360</v>
      </c>
      <c r="BW353" s="712">
        <v>503</v>
      </c>
      <c r="BX353" s="712">
        <v>831</v>
      </c>
      <c r="BY353" s="770">
        <v>433</v>
      </c>
      <c r="BZ353" s="770">
        <v>541</v>
      </c>
      <c r="CA353" s="770">
        <v>430</v>
      </c>
      <c r="CB353" s="770">
        <v>274</v>
      </c>
      <c r="CC353" s="770">
        <v>341</v>
      </c>
      <c r="CD353" s="770">
        <v>748</v>
      </c>
      <c r="CE353" s="770">
        <v>204</v>
      </c>
      <c r="CF353" s="770">
        <v>249</v>
      </c>
      <c r="CG353" s="770">
        <v>373</v>
      </c>
      <c r="CH353" s="2114"/>
      <c r="CI353" s="2114"/>
      <c r="CJ353" s="2114"/>
      <c r="CK353" s="2114"/>
      <c r="CL353" s="2114"/>
      <c r="CM353" s="2114"/>
      <c r="CN353" s="2114"/>
      <c r="CO353" s="2114"/>
      <c r="CP353" s="2114"/>
      <c r="CQ353" s="2114"/>
      <c r="CR353" s="2114"/>
      <c r="CS353" s="2114"/>
      <c r="CT353" s="2114"/>
      <c r="CU353" s="2114"/>
      <c r="CV353" s="2114"/>
      <c r="CW353" s="2114"/>
      <c r="CX353" s="2114"/>
      <c r="CY353" s="2114"/>
      <c r="CZ353" s="1900"/>
    </row>
    <row r="354" spans="1:104" s="130" customFormat="1" ht="15" customHeight="1" x14ac:dyDescent="0.2">
      <c r="A354" s="2567"/>
      <c r="B354" s="159" t="s">
        <v>48</v>
      </c>
      <c r="C354" s="565">
        <v>19.361413043478262</v>
      </c>
      <c r="D354" s="585">
        <v>12.44416081684748</v>
      </c>
      <c r="E354" s="585">
        <v>9.8777506112469435</v>
      </c>
      <c r="F354" s="585">
        <v>8.5559076505205969</v>
      </c>
      <c r="G354" s="605">
        <v>4.9009900990099009</v>
      </c>
      <c r="H354" s="625">
        <v>16.244239631336406</v>
      </c>
      <c r="I354" s="585">
        <v>10.307017543859649</v>
      </c>
      <c r="J354" s="585">
        <v>10.335917312661499</v>
      </c>
      <c r="K354" s="585">
        <v>10.031347962382444</v>
      </c>
      <c r="L354" s="605">
        <v>5.4953560371517032</v>
      </c>
      <c r="M354" s="625">
        <v>24.335378323108383</v>
      </c>
      <c r="N354" s="585">
        <v>9.0047393364928912</v>
      </c>
      <c r="O354" s="585">
        <v>6.4133016627078394</v>
      </c>
      <c r="P354" s="585">
        <v>4.5454545454545459</v>
      </c>
      <c r="Q354" s="605">
        <v>3.6553524804177546</v>
      </c>
      <c r="R354" s="625">
        <v>15.921787709497206</v>
      </c>
      <c r="S354" s="585">
        <v>10.753880266075388</v>
      </c>
      <c r="T354" s="585">
        <v>7.3434125269978408</v>
      </c>
      <c r="U354" s="585">
        <v>13.884297520661157</v>
      </c>
      <c r="V354" s="585">
        <v>10.585141354372125</v>
      </c>
      <c r="W354" s="585">
        <v>9.3693693693693696</v>
      </c>
      <c r="X354" s="585">
        <v>8.7815587266739854</v>
      </c>
      <c r="Y354" s="676">
        <v>7.0815450643776829</v>
      </c>
      <c r="Z354" s="676">
        <v>13.578274760383385</v>
      </c>
      <c r="AA354" s="676">
        <v>14.171656686626747</v>
      </c>
      <c r="AB354" s="676">
        <v>7.4324324324324325</v>
      </c>
      <c r="AC354" s="676">
        <v>12.787723785166241</v>
      </c>
      <c r="AD354" s="676">
        <v>7.5401730531520395</v>
      </c>
      <c r="AE354" s="676">
        <v>10.526315789473683</v>
      </c>
      <c r="AF354" s="676">
        <v>3.1128404669260701</v>
      </c>
      <c r="AG354" s="676">
        <v>12.028301886792454</v>
      </c>
      <c r="AH354" s="2100"/>
      <c r="AI354" s="2100"/>
      <c r="AJ354" s="2100"/>
      <c r="AK354" s="2100"/>
      <c r="AL354" s="2100"/>
      <c r="AM354" s="2100"/>
      <c r="AN354" s="2100"/>
      <c r="AO354" s="2100"/>
      <c r="AP354" s="2100"/>
      <c r="AQ354" s="2100"/>
      <c r="AR354" s="2100"/>
      <c r="AS354" s="2100"/>
      <c r="AT354" s="2100"/>
      <c r="AU354" s="2100"/>
      <c r="AV354" s="2100"/>
      <c r="AW354" s="2100"/>
      <c r="AX354" s="2100"/>
      <c r="AY354" s="2100"/>
      <c r="AZ354" s="239"/>
      <c r="BA354" s="2433"/>
      <c r="BB354" s="178" t="s">
        <v>48</v>
      </c>
      <c r="BC354" s="694">
        <v>285</v>
      </c>
      <c r="BD354" s="713">
        <v>195</v>
      </c>
      <c r="BE354" s="713">
        <v>202</v>
      </c>
      <c r="BF354" s="713">
        <v>189</v>
      </c>
      <c r="BG354" s="732">
        <v>99</v>
      </c>
      <c r="BH354" s="751">
        <v>141</v>
      </c>
      <c r="BI354" s="713">
        <v>94</v>
      </c>
      <c r="BJ354" s="713">
        <v>120</v>
      </c>
      <c r="BK354" s="713">
        <v>128</v>
      </c>
      <c r="BL354" s="732">
        <v>71</v>
      </c>
      <c r="BM354" s="751">
        <v>119</v>
      </c>
      <c r="BN354" s="713">
        <v>38</v>
      </c>
      <c r="BO354" s="713">
        <v>27</v>
      </c>
      <c r="BP354" s="713">
        <v>19</v>
      </c>
      <c r="BQ354" s="732">
        <v>14</v>
      </c>
      <c r="BR354" s="751">
        <v>57</v>
      </c>
      <c r="BS354" s="713">
        <v>97</v>
      </c>
      <c r="BT354" s="713">
        <v>34</v>
      </c>
      <c r="BU354" s="713">
        <v>84</v>
      </c>
      <c r="BV354" s="713">
        <v>161</v>
      </c>
      <c r="BW354" s="713">
        <v>52</v>
      </c>
      <c r="BX354" s="713">
        <v>80</v>
      </c>
      <c r="BY354" s="771">
        <v>33</v>
      </c>
      <c r="BZ354" s="771">
        <v>85</v>
      </c>
      <c r="CA354" s="771">
        <v>71</v>
      </c>
      <c r="CB354" s="771">
        <v>22</v>
      </c>
      <c r="CC354" s="771">
        <v>50</v>
      </c>
      <c r="CD354" s="771">
        <v>61</v>
      </c>
      <c r="CE354" s="771">
        <v>24</v>
      </c>
      <c r="CF354" s="771">
        <v>8</v>
      </c>
      <c r="CG354" s="771">
        <v>51</v>
      </c>
      <c r="CH354" s="2115"/>
      <c r="CI354" s="2115"/>
      <c r="CJ354" s="2115"/>
      <c r="CK354" s="2115"/>
      <c r="CL354" s="2115"/>
      <c r="CM354" s="2115"/>
      <c r="CN354" s="2115"/>
      <c r="CO354" s="2115"/>
      <c r="CP354" s="2115"/>
      <c r="CQ354" s="2115"/>
      <c r="CR354" s="2115"/>
      <c r="CS354" s="2115"/>
      <c r="CT354" s="2115"/>
      <c r="CU354" s="2115"/>
      <c r="CV354" s="2115"/>
      <c r="CW354" s="2115"/>
      <c r="CX354" s="2115"/>
      <c r="CY354" s="2115"/>
      <c r="CZ354" s="1901"/>
    </row>
    <row r="355" spans="1:104" s="272" customFormat="1" ht="15" customHeight="1"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pans="1:104" s="272" customFormat="1" ht="15" customHeight="1"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pans="1:104" s="272" customFormat="1" ht="15" customHeight="1"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pans="1:104" s="272" customFormat="1" ht="15" customHeight="1"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pans="1:104" s="272" customFormat="1" ht="15" customHeight="1"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pans="1:104" s="272" customFormat="1" ht="15" customHeight="1"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pans="1:104" s="272" customFormat="1" ht="15" customHeight="1"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pans="1:104" s="272" customFormat="1" ht="15" customHeight="1"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pans="1:104" s="272" customFormat="1" ht="15" customHeight="1"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pans="1:104" s="272" customFormat="1" ht="15" customHeight="1"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pans="1:104" s="272" customFormat="1" ht="15" customHeight="1"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pans="1:104" s="272" customFormat="1" ht="15" customHeight="1"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pans="1:104" s="272" customFormat="1" ht="15" customHeight="1"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pans="1:104" s="272" customFormat="1" ht="15" customHeight="1"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pans="1:104" s="272" customFormat="1" ht="15" customHeight="1"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pans="1:104" s="272" customFormat="1" ht="15" customHeight="1"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pans="1:104" s="272" customFormat="1" ht="15" customHeight="1"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pans="1:104" s="272" customFormat="1" ht="15" customHeight="1"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pans="1:104" s="272" customFormat="1" ht="15" customHeight="1"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pans="1:104" s="272" customFormat="1" ht="15" customHeight="1"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pans="1:104" s="130" customFormat="1" ht="15" customHeight="1"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pans="1:104" s="130" customFormat="1" ht="15" customHeight="1"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pans="1:104" s="130" customFormat="1" ht="15" customHeight="1"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pans="1:104" s="130" customFormat="1" ht="15" customHeight="1"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pans="1:104" s="130" customFormat="1" ht="15" customHeight="1"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pans="1:104" s="130" customFormat="1" ht="15" customHeight="1"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pans="1:104" s="130" customFormat="1" ht="15" customHeight="1"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pans="1:104" s="130" customFormat="1" ht="15" customHeight="1"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pans="1:104" s="130" customFormat="1" ht="15" customHeight="1"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pans="1:104" s="130" customFormat="1" ht="15" customHeight="1"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pans="1:104" s="130" customFormat="1" ht="15" customHeight="1"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pans="1:104" s="130" customFormat="1" ht="15" customHeight="1"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pans="1:104" s="130" customFormat="1" ht="15" customHeight="1"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pans="1:104" s="130" customFormat="1" ht="15" customHeight="1"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pans="1:104" s="130" customFormat="1" ht="15" customHeight="1"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pans="1:104" s="130" customFormat="1" ht="15" customHeight="1"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pans="1:104" s="130" customFormat="1" ht="15" customHeight="1"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pans="1:104" s="130" customFormat="1" ht="15" customHeight="1"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pans="1:104" s="130" customFormat="1" ht="15" customHeight="1"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pans="1:104" s="130" customFormat="1" ht="15" customHeight="1"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pans="1:104" s="130" customFormat="1" ht="15" customHeight="1"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pans="1:104" s="130" customFormat="1" ht="15" customHeight="1"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pans="1:104" s="130" customFormat="1" ht="15" customHeight="1"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pans="1:104" s="130" customFormat="1" ht="15" customHeight="1"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pans="1:104" s="857" customFormat="1" ht="15" customHeight="1" x14ac:dyDescent="0.25">
      <c r="A399" s="136"/>
      <c r="B399" s="136"/>
      <c r="C399" s="2292" t="s">
        <v>132</v>
      </c>
      <c r="D399" s="2293"/>
      <c r="E399" s="2293"/>
      <c r="F399" s="2293"/>
      <c r="G399" s="136"/>
      <c r="H399" s="2294" t="s">
        <v>133</v>
      </c>
      <c r="I399" s="2295"/>
      <c r="J399" s="2295"/>
      <c r="K399" s="2295"/>
      <c r="M399" s="2294" t="s">
        <v>134</v>
      </c>
      <c r="N399" s="2295"/>
      <c r="O399" s="2295"/>
      <c r="P399" s="229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pans="1:104" s="857" customFormat="1" ht="15" customHeight="1" x14ac:dyDescent="0.2">
      <c r="A400" s="136"/>
      <c r="B400" s="136"/>
      <c r="C400" s="2565" t="s">
        <v>202</v>
      </c>
      <c r="D400" s="2539"/>
      <c r="E400" s="2539"/>
      <c r="F400"/>
      <c r="G400"/>
      <c r="H400" s="2539" t="s">
        <v>202</v>
      </c>
      <c r="I400" s="2539"/>
      <c r="J400" s="2539"/>
      <c r="K400"/>
      <c r="L400"/>
      <c r="M400" s="2539" t="s">
        <v>202</v>
      </c>
      <c r="N400" s="2539"/>
      <c r="O400" s="2539"/>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pans="1:104" s="857" customFormat="1" ht="25.15" customHeight="1" x14ac:dyDescent="0.2">
      <c r="A401" s="136"/>
      <c r="B401" s="136"/>
      <c r="C401" s="2532" t="s">
        <v>193</v>
      </c>
      <c r="D401" s="2536"/>
      <c r="E401" s="2126" t="s">
        <v>203</v>
      </c>
      <c r="F401" s="2041"/>
      <c r="G401" s="2041"/>
      <c r="H401" s="2536" t="s">
        <v>193</v>
      </c>
      <c r="I401" s="2536"/>
      <c r="J401" s="2127" t="s">
        <v>203</v>
      </c>
      <c r="K401" s="2041"/>
      <c r="L401" s="2041"/>
      <c r="M401" s="2536" t="s">
        <v>193</v>
      </c>
      <c r="N401" s="2536"/>
      <c r="O401" s="2128" t="s">
        <v>203</v>
      </c>
      <c r="P401" s="2041"/>
      <c r="Q401" s="2041"/>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pans="1:104" s="857" customFormat="1" ht="25.15" customHeight="1" x14ac:dyDescent="0.2">
      <c r="A402" s="136"/>
      <c r="B402" s="2306" t="s">
        <v>138</v>
      </c>
      <c r="C402" s="2536"/>
      <c r="D402" s="2536"/>
      <c r="E402" s="2129" t="s">
        <v>204</v>
      </c>
      <c r="F402" s="2041"/>
      <c r="G402" s="2041"/>
      <c r="H402" s="2536"/>
      <c r="I402" s="2536"/>
      <c r="J402" s="2130" t="s">
        <v>204</v>
      </c>
      <c r="K402" s="2041"/>
      <c r="L402" s="2041"/>
      <c r="M402" s="2536"/>
      <c r="N402" s="2536"/>
      <c r="O402" s="2131" t="s">
        <v>204</v>
      </c>
      <c r="P402" s="2041"/>
      <c r="Q402" s="2041"/>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pans="1:104" s="237" customFormat="1" ht="25.15" customHeight="1" x14ac:dyDescent="0.2">
      <c r="A403" s="424"/>
      <c r="B403" s="2297"/>
      <c r="C403" s="2537" t="s">
        <v>346</v>
      </c>
      <c r="D403" s="2536"/>
      <c r="E403" s="2132">
        <v>0.71677967331297388</v>
      </c>
      <c r="F403" s="2041"/>
      <c r="G403" s="2041"/>
      <c r="H403" s="2536" t="s">
        <v>346</v>
      </c>
      <c r="I403" s="2536"/>
      <c r="J403" s="2133">
        <v>0.7433095683101224</v>
      </c>
      <c r="K403" s="2041"/>
      <c r="L403" s="2041"/>
      <c r="M403" s="2536" t="s">
        <v>347</v>
      </c>
      <c r="N403" s="2536"/>
      <c r="O403" s="2134">
        <v>0.58225972851203223</v>
      </c>
      <c r="P403" s="2041"/>
      <c r="Q403" s="2041"/>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pans="1:104" s="237" customFormat="1" ht="25.15" customHeight="1" x14ac:dyDescent="0.2">
      <c r="A404" s="424"/>
      <c r="B404" s="2297"/>
      <c r="C404" s="2535" t="s">
        <v>347</v>
      </c>
      <c r="D404" s="2536"/>
      <c r="E404" s="2135">
        <v>0.66709782191018951</v>
      </c>
      <c r="F404" s="2041"/>
      <c r="G404" s="2041"/>
      <c r="H404" s="2536" t="s">
        <v>347</v>
      </c>
      <c r="I404" s="2536"/>
      <c r="J404" s="2136">
        <v>0.68086548224547316</v>
      </c>
      <c r="K404" s="2041"/>
      <c r="L404" s="2041"/>
      <c r="M404" s="2536" t="s">
        <v>346</v>
      </c>
      <c r="N404" s="2536"/>
      <c r="O404" s="2137">
        <v>0.56053759560688521</v>
      </c>
      <c r="P404" s="2041"/>
      <c r="Q404" s="2041"/>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pans="1:104" s="237" customFormat="1" ht="25.15" customHeight="1" x14ac:dyDescent="0.2">
      <c r="A405" s="424"/>
      <c r="B405" s="2297"/>
      <c r="C405" s="2535" t="s">
        <v>348</v>
      </c>
      <c r="D405" s="2536"/>
      <c r="E405" s="2135">
        <v>0.65980859587373442</v>
      </c>
      <c r="F405" s="2041"/>
      <c r="G405" s="2041"/>
      <c r="H405" s="2536" t="s">
        <v>349</v>
      </c>
      <c r="I405" s="2536"/>
      <c r="J405" s="2136">
        <v>0.68022198734815509</v>
      </c>
      <c r="K405" s="2041"/>
      <c r="L405" s="2041"/>
      <c r="M405" s="2536" t="s">
        <v>350</v>
      </c>
      <c r="N405" s="2536"/>
      <c r="O405" s="2137">
        <v>-0.49803097039958544</v>
      </c>
      <c r="P405" s="2041"/>
      <c r="Q405" s="2041"/>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pans="1:104" s="237" customFormat="1" ht="25.15" customHeight="1" x14ac:dyDescent="0.2">
      <c r="A406" s="424"/>
      <c r="B406" s="2297"/>
      <c r="C406" s="2535" t="s">
        <v>349</v>
      </c>
      <c r="D406" s="2536"/>
      <c r="E406" s="2135">
        <v>0.63290951140389873</v>
      </c>
      <c r="F406" s="2041"/>
      <c r="G406" s="2041"/>
      <c r="H406" s="2536" t="s">
        <v>348</v>
      </c>
      <c r="I406" s="2536"/>
      <c r="J406" s="2136">
        <v>0.66351938677620581</v>
      </c>
      <c r="K406" s="2041"/>
      <c r="L406" s="2041"/>
      <c r="M406" s="2536" t="s">
        <v>348</v>
      </c>
      <c r="N406" s="2536"/>
      <c r="O406" s="2137">
        <v>0.47410058962131107</v>
      </c>
      <c r="P406" s="2041"/>
      <c r="Q406" s="2041"/>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pans="1:104" s="237" customFormat="1" ht="25.15" customHeight="1" x14ac:dyDescent="0.2">
      <c r="A407" s="424"/>
      <c r="B407" s="2297"/>
      <c r="C407" s="2535" t="s">
        <v>351</v>
      </c>
      <c r="D407" s="2536"/>
      <c r="E407" s="2135">
        <v>-0.62230526918986395</v>
      </c>
      <c r="F407" s="2041"/>
      <c r="G407" s="2041"/>
      <c r="H407" s="2536" t="s">
        <v>351</v>
      </c>
      <c r="I407" s="2536"/>
      <c r="J407" s="2136">
        <v>-0.64326779351587449</v>
      </c>
      <c r="K407" s="2041"/>
      <c r="L407" s="2041"/>
      <c r="M407" s="2536" t="s">
        <v>352</v>
      </c>
      <c r="N407" s="2536"/>
      <c r="O407" s="2137">
        <v>0.46987797014596544</v>
      </c>
      <c r="P407" s="2041"/>
      <c r="Q407" s="2041"/>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pans="1:104" s="237" customFormat="1" ht="25.15" customHeight="1" x14ac:dyDescent="0.2">
      <c r="A408" s="424"/>
      <c r="B408" s="2297"/>
      <c r="C408" s="2535" t="s">
        <v>353</v>
      </c>
      <c r="D408" s="2536"/>
      <c r="E408" s="2135">
        <v>0.59141748525735638</v>
      </c>
      <c r="F408" s="2041"/>
      <c r="G408" s="2041"/>
      <c r="H408" s="2536" t="s">
        <v>353</v>
      </c>
      <c r="I408" s="2536"/>
      <c r="J408" s="2136">
        <v>0.59347421812926515</v>
      </c>
      <c r="K408" s="2041"/>
      <c r="L408" s="2041"/>
      <c r="M408" s="2536" t="s">
        <v>354</v>
      </c>
      <c r="N408" s="2536"/>
      <c r="O408" s="2137">
        <v>-0.46378814726640444</v>
      </c>
      <c r="P408" s="2041"/>
      <c r="Q408" s="2041"/>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pans="1:104" s="237" customFormat="1" ht="25.15" customHeight="1" x14ac:dyDescent="0.2">
      <c r="A409" s="424"/>
      <c r="B409" s="2297"/>
      <c r="C409" s="2535" t="s">
        <v>355</v>
      </c>
      <c r="D409" s="2536"/>
      <c r="E409" s="2135">
        <v>0.54681067566319475</v>
      </c>
      <c r="F409" s="2041"/>
      <c r="G409" s="2041"/>
      <c r="H409" s="2536" t="s">
        <v>355</v>
      </c>
      <c r="I409" s="2536"/>
      <c r="J409" s="2136">
        <v>0.58883160423125613</v>
      </c>
      <c r="K409" s="2041"/>
      <c r="L409" s="2041"/>
      <c r="M409" s="2536" t="s">
        <v>277</v>
      </c>
      <c r="N409" s="2536"/>
      <c r="O409" s="2137">
        <v>0.46057388065521193</v>
      </c>
      <c r="P409" s="2041"/>
      <c r="Q409" s="2041"/>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pans="1:104" s="237" customFormat="1" ht="25.15" customHeight="1" x14ac:dyDescent="0.2">
      <c r="A410" s="424"/>
      <c r="B410" s="2297"/>
      <c r="C410" s="2535" t="s">
        <v>356</v>
      </c>
      <c r="D410" s="2536"/>
      <c r="E410" s="2135">
        <v>0.50828145480958487</v>
      </c>
      <c r="F410" s="2041"/>
      <c r="G410" s="2041"/>
      <c r="H410" s="2536" t="s">
        <v>356</v>
      </c>
      <c r="I410" s="2536"/>
      <c r="J410" s="2136">
        <v>0.56837816434644606</v>
      </c>
      <c r="K410" s="2041"/>
      <c r="L410" s="2041"/>
      <c r="M410" s="2536" t="s">
        <v>269</v>
      </c>
      <c r="N410" s="2536"/>
      <c r="O410" s="2137">
        <v>-0.45090294012914334</v>
      </c>
      <c r="P410" s="2041"/>
      <c r="Q410" s="2041"/>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pans="1:104" s="237" customFormat="1" ht="25.15" customHeight="1" x14ac:dyDescent="0.2">
      <c r="A411" s="424"/>
      <c r="B411" s="2297"/>
      <c r="C411" s="2535" t="s">
        <v>357</v>
      </c>
      <c r="D411" s="2536"/>
      <c r="E411" s="2135">
        <v>0.48713413025718449</v>
      </c>
      <c r="F411" s="2041"/>
      <c r="G411" s="2041"/>
      <c r="H411" s="2536" t="s">
        <v>357</v>
      </c>
      <c r="I411" s="2536"/>
      <c r="J411" s="2136">
        <v>0.5266632566129068</v>
      </c>
      <c r="K411" s="2041"/>
      <c r="L411" s="2041"/>
      <c r="M411" s="2536" t="s">
        <v>281</v>
      </c>
      <c r="N411" s="2536"/>
      <c r="O411" s="2137">
        <v>0.4424882142399662</v>
      </c>
      <c r="P411" s="2041"/>
      <c r="Q411" s="2041"/>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pans="1:104" s="237" customFormat="1" ht="25.15" customHeight="1" x14ac:dyDescent="0.2">
      <c r="A412" s="424"/>
      <c r="B412" s="2297"/>
      <c r="C412" s="2535" t="s">
        <v>279</v>
      </c>
      <c r="D412" s="2536"/>
      <c r="E412" s="2135">
        <v>-0.43919770172266953</v>
      </c>
      <c r="F412" s="2041"/>
      <c r="G412" s="2041"/>
      <c r="H412" s="2536" t="s">
        <v>358</v>
      </c>
      <c r="I412" s="2536"/>
      <c r="J412" s="2136">
        <v>0.46147815278193127</v>
      </c>
      <c r="K412" s="2041"/>
      <c r="L412" s="2041"/>
      <c r="M412" s="2536" t="s">
        <v>349</v>
      </c>
      <c r="N412" s="2536"/>
      <c r="O412" s="2137">
        <v>0.43812022398494305</v>
      </c>
      <c r="P412" s="2041"/>
      <c r="Q412" s="2041"/>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pans="1:104" s="237" customFormat="1" ht="25.15" customHeight="1" x14ac:dyDescent="0.2">
      <c r="A413" s="424"/>
      <c r="B413" s="2297"/>
      <c r="C413" s="2535" t="s">
        <v>358</v>
      </c>
      <c r="D413" s="2536"/>
      <c r="E413" s="2135">
        <v>0.42934828276292303</v>
      </c>
      <c r="F413" s="2041"/>
      <c r="G413" s="2041"/>
      <c r="H413" s="2536" t="s">
        <v>359</v>
      </c>
      <c r="I413" s="2536"/>
      <c r="J413" s="2136">
        <v>0.45130683439630459</v>
      </c>
      <c r="K413" s="2041"/>
      <c r="L413" s="2041"/>
      <c r="M413" s="2536" t="s">
        <v>353</v>
      </c>
      <c r="N413" s="2536"/>
      <c r="O413" s="2137">
        <v>0.43564379464073932</v>
      </c>
      <c r="P413" s="2041"/>
      <c r="Q413" s="2041"/>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pans="1:104" s="237" customFormat="1" ht="25.15" customHeight="1" x14ac:dyDescent="0.2">
      <c r="A414" s="424"/>
      <c r="B414" s="2297"/>
      <c r="C414" s="2535" t="s">
        <v>359</v>
      </c>
      <c r="D414" s="2536"/>
      <c r="E414" s="2135">
        <v>0.41979793235126295</v>
      </c>
      <c r="F414" s="2041"/>
      <c r="G414" s="2041"/>
      <c r="H414" s="2536" t="s">
        <v>279</v>
      </c>
      <c r="I414" s="2536"/>
      <c r="J414" s="2136">
        <v>-0.45028308810337525</v>
      </c>
      <c r="K414" s="2041"/>
      <c r="L414" s="2041"/>
      <c r="M414" s="2536" t="s">
        <v>350</v>
      </c>
      <c r="N414" s="2536"/>
      <c r="O414" s="2137">
        <v>-0.40265552808543487</v>
      </c>
      <c r="P414" s="2041"/>
      <c r="Q414" s="2041"/>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pans="1:104" s="237" customFormat="1" ht="25.15" customHeight="1" x14ac:dyDescent="0.2">
      <c r="A415" s="424"/>
      <c r="B415" s="2297"/>
      <c r="C415" s="2535" t="s">
        <v>360</v>
      </c>
      <c r="D415" s="2536"/>
      <c r="E415" s="2135">
        <v>-0.41890650009747282</v>
      </c>
      <c r="F415" s="2041"/>
      <c r="G415" s="2041"/>
      <c r="H415" s="2536" t="s">
        <v>268</v>
      </c>
      <c r="I415" s="2536"/>
      <c r="J415" s="2136">
        <v>0.42689401040818054</v>
      </c>
      <c r="K415" s="2041"/>
      <c r="L415" s="2041"/>
      <c r="M415" s="2536" t="s">
        <v>361</v>
      </c>
      <c r="N415" s="2536"/>
      <c r="O415" s="2137">
        <v>-0.39642840458408296</v>
      </c>
      <c r="P415" s="2041"/>
      <c r="Q415" s="2041"/>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pans="1:104" s="237" customFormat="1" ht="25.15" customHeight="1" x14ac:dyDescent="0.2">
      <c r="A416" s="424"/>
      <c r="B416" s="2297"/>
      <c r="C416" s="2535" t="s">
        <v>281</v>
      </c>
      <c r="D416" s="2536"/>
      <c r="E416" s="2135">
        <v>0.40152609210682744</v>
      </c>
      <c r="F416" s="2041"/>
      <c r="G416" s="2041"/>
      <c r="H416" s="2536" t="s">
        <v>360</v>
      </c>
      <c r="I416" s="2536"/>
      <c r="J416" s="2136">
        <v>-0.41621434211444114</v>
      </c>
      <c r="K416" s="2041"/>
      <c r="L416" s="2041"/>
      <c r="M416" s="2536" t="s">
        <v>362</v>
      </c>
      <c r="N416" s="2536"/>
      <c r="O416" s="2137">
        <v>-0.38981499140525677</v>
      </c>
      <c r="P416" s="2041"/>
      <c r="Q416" s="2041"/>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pans="1:104" s="237" customFormat="1" ht="25.15" customHeight="1" x14ac:dyDescent="0.2">
      <c r="A417" s="424"/>
      <c r="B417" s="2297"/>
      <c r="C417" s="2535" t="s">
        <v>352</v>
      </c>
      <c r="D417" s="2536"/>
      <c r="E417" s="2135">
        <v>0.39108479230141752</v>
      </c>
      <c r="F417" s="2041"/>
      <c r="G417" s="2041"/>
      <c r="H417" s="2536" t="s">
        <v>363</v>
      </c>
      <c r="I417" s="2536"/>
      <c r="J417" s="2136">
        <v>0.3980034183589502</v>
      </c>
      <c r="K417" s="2041"/>
      <c r="L417" s="2041"/>
      <c r="M417" s="2536" t="s">
        <v>270</v>
      </c>
      <c r="N417" s="2536"/>
      <c r="O417" s="2137">
        <v>0.38519728063647912</v>
      </c>
      <c r="P417" s="2041"/>
      <c r="Q417" s="2041"/>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pans="1:104" s="237" customFormat="1" ht="25.15" customHeight="1" x14ac:dyDescent="0.2">
      <c r="A418" s="424"/>
      <c r="B418" s="2297"/>
      <c r="C418" s="2535" t="s">
        <v>268</v>
      </c>
      <c r="D418" s="2536"/>
      <c r="E418" s="2135">
        <v>0.3848099042560561</v>
      </c>
      <c r="F418" s="2041"/>
      <c r="G418" s="2041"/>
      <c r="H418" s="2536" t="s">
        <v>352</v>
      </c>
      <c r="I418" s="2536"/>
      <c r="J418" s="2136">
        <v>0.38476827885852966</v>
      </c>
      <c r="K418" s="2041"/>
      <c r="L418" s="2041"/>
      <c r="M418" s="2536" t="s">
        <v>355</v>
      </c>
      <c r="N418" s="2536"/>
      <c r="O418" s="2137">
        <v>0.38209051148851686</v>
      </c>
      <c r="P418" s="2041"/>
      <c r="Q418" s="2041"/>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pans="1:104" s="237" customFormat="1" ht="25.15" customHeight="1" x14ac:dyDescent="0.2">
      <c r="A419" s="424"/>
      <c r="B419" s="2297"/>
      <c r="C419" s="2535" t="s">
        <v>363</v>
      </c>
      <c r="D419" s="2536"/>
      <c r="E419" s="2135">
        <v>0.3819404986814588</v>
      </c>
      <c r="F419" s="2041"/>
      <c r="G419" s="2041"/>
      <c r="H419" s="2536" t="s">
        <v>364</v>
      </c>
      <c r="I419" s="2536"/>
      <c r="J419" s="2136">
        <v>0.38142407734137951</v>
      </c>
      <c r="K419" s="2041"/>
      <c r="L419" s="2041"/>
      <c r="M419" s="2536" t="s">
        <v>365</v>
      </c>
      <c r="N419" s="2536"/>
      <c r="O419" s="2137">
        <v>-0.36851475646688325</v>
      </c>
      <c r="P419" s="2041"/>
      <c r="Q419" s="2041"/>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pans="1:104" s="237" customFormat="1" ht="25.15" customHeight="1" x14ac:dyDescent="0.2">
      <c r="A420" s="424"/>
      <c r="B420" s="2297"/>
      <c r="C420" s="2535" t="s">
        <v>277</v>
      </c>
      <c r="D420" s="2536"/>
      <c r="E420" s="2135">
        <v>0.37474269822092571</v>
      </c>
      <c r="F420" s="2041"/>
      <c r="G420" s="2041"/>
      <c r="H420" s="2536" t="s">
        <v>297</v>
      </c>
      <c r="I420" s="2536"/>
      <c r="J420" s="2136">
        <v>0.36619098972562847</v>
      </c>
      <c r="K420" s="2041"/>
      <c r="L420" s="2041"/>
      <c r="M420" s="2536" t="s">
        <v>366</v>
      </c>
      <c r="N420" s="2536"/>
      <c r="O420" s="2137">
        <v>0.36521025980765193</v>
      </c>
      <c r="P420" s="2041"/>
      <c r="Q420" s="2041"/>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pans="1:104" s="237" customFormat="1" ht="25.15" customHeight="1" x14ac:dyDescent="0.2">
      <c r="A421" s="424"/>
      <c r="B421" s="2297"/>
      <c r="C421" s="2535" t="s">
        <v>364</v>
      </c>
      <c r="D421" s="2536"/>
      <c r="E421" s="2135">
        <v>0.35069400867682526</v>
      </c>
      <c r="F421" s="2041"/>
      <c r="G421" s="2041"/>
      <c r="H421" s="2536" t="s">
        <v>270</v>
      </c>
      <c r="I421" s="2536"/>
      <c r="J421" s="2136">
        <v>0.36374471532555713</v>
      </c>
      <c r="K421" s="2041"/>
      <c r="L421" s="2041"/>
      <c r="M421" s="2536" t="s">
        <v>359</v>
      </c>
      <c r="N421" s="2536"/>
      <c r="O421" s="2137">
        <v>0.36484587846971039</v>
      </c>
      <c r="P421" s="2041"/>
      <c r="Q421" s="2041"/>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pans="1:104" s="237" customFormat="1" ht="25.15" customHeight="1" x14ac:dyDescent="0.2">
      <c r="A422" s="424"/>
      <c r="B422" s="2297"/>
      <c r="C422" s="2535" t="s">
        <v>297</v>
      </c>
      <c r="D422" s="2536"/>
      <c r="E422" s="2135">
        <v>0.34918909917392621</v>
      </c>
      <c r="F422" s="2041"/>
      <c r="G422" s="2041"/>
      <c r="H422" s="2536" t="s">
        <v>367</v>
      </c>
      <c r="I422" s="2536"/>
      <c r="J422" s="2136">
        <v>0.35373097713118656</v>
      </c>
      <c r="K422" s="2041"/>
      <c r="L422" s="2041"/>
      <c r="M422" s="2536" t="s">
        <v>368</v>
      </c>
      <c r="N422" s="2536"/>
      <c r="O422" s="2137">
        <v>-0.35927721428787568</v>
      </c>
      <c r="P422" s="2041"/>
      <c r="Q422" s="2041"/>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pans="1:104" s="237" customFormat="1" ht="25.15" customHeight="1" x14ac:dyDescent="0.2">
      <c r="A423" s="424"/>
      <c r="B423" s="2297"/>
      <c r="C423" s="2535" t="s">
        <v>270</v>
      </c>
      <c r="D423" s="2536"/>
      <c r="E423" s="2135">
        <v>0.34841734721641737</v>
      </c>
      <c r="F423" s="2041"/>
      <c r="G423" s="2041"/>
      <c r="H423" s="2536" t="s">
        <v>281</v>
      </c>
      <c r="I423" s="2536"/>
      <c r="J423" s="2136">
        <v>0.34479763974397432</v>
      </c>
      <c r="K423" s="2041"/>
      <c r="L423" s="2041"/>
      <c r="M423" s="2536" t="s">
        <v>360</v>
      </c>
      <c r="N423" s="2536"/>
      <c r="O423" s="2137">
        <v>-0.3582372810457557</v>
      </c>
      <c r="P423" s="2041"/>
      <c r="Q423" s="2041"/>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pans="1:104" s="237" customFormat="1" ht="25.15" customHeight="1" x14ac:dyDescent="0.2">
      <c r="A424" s="424"/>
      <c r="B424" s="2297"/>
      <c r="C424" s="2535" t="s">
        <v>366</v>
      </c>
      <c r="D424" s="2536"/>
      <c r="E424" s="2135">
        <v>0.34278606351495355</v>
      </c>
      <c r="F424" s="2041"/>
      <c r="G424" s="2041"/>
      <c r="H424" s="2536" t="s">
        <v>290</v>
      </c>
      <c r="I424" s="2536"/>
      <c r="J424" s="2136">
        <v>-0.34109038645819534</v>
      </c>
      <c r="K424" s="2041"/>
      <c r="L424" s="2041"/>
      <c r="M424" s="2536" t="s">
        <v>224</v>
      </c>
      <c r="N424" s="2536"/>
      <c r="O424" s="2137">
        <v>-0.35382200337393288</v>
      </c>
      <c r="P424" s="2041"/>
      <c r="Q424" s="2041"/>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pans="1:104" s="237" customFormat="1" ht="25.15" customHeight="1" x14ac:dyDescent="0.2">
      <c r="A425" s="424"/>
      <c r="B425" s="2297"/>
      <c r="C425" s="2535" t="s">
        <v>367</v>
      </c>
      <c r="D425" s="2536"/>
      <c r="E425" s="2135">
        <v>0.33684691787593513</v>
      </c>
      <c r="F425" s="2041"/>
      <c r="G425" s="2041"/>
      <c r="H425" s="2536" t="s">
        <v>366</v>
      </c>
      <c r="I425" s="2536"/>
      <c r="J425" s="2136">
        <v>0.33872803762784703</v>
      </c>
      <c r="K425" s="2041"/>
      <c r="L425" s="2041"/>
      <c r="M425" s="2536" t="s">
        <v>369</v>
      </c>
      <c r="N425" s="2536"/>
      <c r="O425" s="2137">
        <v>-0.35223706484829564</v>
      </c>
      <c r="P425" s="2041"/>
      <c r="Q425" s="2041"/>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pans="1:104" s="237" customFormat="1" ht="25.15" customHeight="1" x14ac:dyDescent="0.2">
      <c r="A426" s="424"/>
      <c r="B426" s="2297"/>
      <c r="C426" s="2535" t="s">
        <v>370</v>
      </c>
      <c r="D426" s="2536"/>
      <c r="E426" s="2135">
        <v>0.33332383038893992</v>
      </c>
      <c r="F426" s="2041"/>
      <c r="G426" s="2041"/>
      <c r="H426" s="2536" t="s">
        <v>371</v>
      </c>
      <c r="I426" s="2536"/>
      <c r="J426" s="2136">
        <v>-0.33004054648088643</v>
      </c>
      <c r="K426" s="2041"/>
      <c r="L426" s="2041"/>
      <c r="M426" s="2536" t="s">
        <v>372</v>
      </c>
      <c r="N426" s="2536"/>
      <c r="O426" s="2137">
        <v>-0.3497122162727298</v>
      </c>
      <c r="P426" s="2041"/>
      <c r="Q426" s="2041"/>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pans="1:104" s="237" customFormat="1" ht="25.15" customHeight="1" x14ac:dyDescent="0.2">
      <c r="A427" s="424"/>
      <c r="B427" s="2297"/>
      <c r="C427" s="2535" t="s">
        <v>290</v>
      </c>
      <c r="D427" s="2536"/>
      <c r="E427" s="2135">
        <v>-0.32485639951071771</v>
      </c>
      <c r="F427" s="2041"/>
      <c r="G427" s="2041"/>
      <c r="H427" s="2536" t="s">
        <v>277</v>
      </c>
      <c r="I427" s="2536"/>
      <c r="J427" s="2136">
        <v>0.32913740354680865</v>
      </c>
      <c r="K427" s="2041"/>
      <c r="L427" s="2041"/>
      <c r="M427" s="2536" t="s">
        <v>370</v>
      </c>
      <c r="N427" s="2536"/>
      <c r="O427" s="2137">
        <v>0.3473004254193936</v>
      </c>
      <c r="P427" s="2041"/>
      <c r="Q427" s="2041"/>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pans="1:104" s="237" customFormat="1" ht="25.15" customHeight="1" x14ac:dyDescent="0.2">
      <c r="A428" s="424"/>
      <c r="B428" s="2297"/>
      <c r="C428" s="2535" t="s">
        <v>269</v>
      </c>
      <c r="D428" s="2536"/>
      <c r="E428" s="2135">
        <v>-0.31682130167862405</v>
      </c>
      <c r="F428" s="2041"/>
      <c r="G428" s="2041"/>
      <c r="H428" s="2536" t="s">
        <v>370</v>
      </c>
      <c r="I428" s="2536"/>
      <c r="J428" s="2136">
        <v>0.32460032384290149</v>
      </c>
      <c r="K428" s="2041"/>
      <c r="L428" s="2041"/>
      <c r="M428" s="2536" t="s">
        <v>373</v>
      </c>
      <c r="N428" s="2536"/>
      <c r="O428" s="2137">
        <v>-0.34624970195420535</v>
      </c>
      <c r="P428" s="2041"/>
      <c r="Q428" s="2041"/>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pans="1:104" s="237" customFormat="1" ht="25.15" customHeight="1" x14ac:dyDescent="0.2">
      <c r="A429" s="424"/>
      <c r="B429" s="2297"/>
      <c r="C429" s="2535" t="s">
        <v>283</v>
      </c>
      <c r="D429" s="2536"/>
      <c r="E429" s="2135">
        <v>0.30806102594913443</v>
      </c>
      <c r="F429" s="2041"/>
      <c r="G429" s="2041"/>
      <c r="H429" s="2536" t="s">
        <v>278</v>
      </c>
      <c r="I429" s="2536"/>
      <c r="J429" s="2136">
        <v>0.32266520626644368</v>
      </c>
      <c r="K429" s="2041"/>
      <c r="L429" s="2041"/>
      <c r="M429" s="2536" t="s">
        <v>358</v>
      </c>
      <c r="N429" s="2536"/>
      <c r="O429" s="2137">
        <v>0.34044645381425226</v>
      </c>
      <c r="P429" s="2041"/>
      <c r="Q429" s="2041"/>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pans="1:104" s="237" customFormat="1" ht="25.15" customHeight="1" x14ac:dyDescent="0.2">
      <c r="A430" s="424"/>
      <c r="B430" s="2297"/>
      <c r="C430" s="2535" t="s">
        <v>350</v>
      </c>
      <c r="D430" s="2536"/>
      <c r="E430" s="2135">
        <v>-0.28996993836310503</v>
      </c>
      <c r="F430" s="2041"/>
      <c r="G430" s="2041"/>
      <c r="H430" s="2536" t="s">
        <v>283</v>
      </c>
      <c r="I430" s="2536"/>
      <c r="J430" s="2136">
        <v>0.31492978127486976</v>
      </c>
      <c r="K430" s="2041"/>
      <c r="L430" s="2041"/>
      <c r="M430" s="2536" t="s">
        <v>374</v>
      </c>
      <c r="N430" s="2536"/>
      <c r="O430" s="2137">
        <v>0.3335014656599336</v>
      </c>
      <c r="P430" s="2041"/>
      <c r="Q430" s="2041"/>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pans="1:104" s="237" customFormat="1" ht="25.15" customHeight="1" x14ac:dyDescent="0.2">
      <c r="A431" s="424"/>
      <c r="B431" s="2297"/>
      <c r="C431" s="2535" t="s">
        <v>371</v>
      </c>
      <c r="D431" s="2536"/>
      <c r="E431" s="2135">
        <v>-0.28182517455130585</v>
      </c>
      <c r="F431" s="2041"/>
      <c r="G431" s="2041"/>
      <c r="H431" s="2536" t="s">
        <v>350</v>
      </c>
      <c r="I431" s="2536"/>
      <c r="J431" s="2136">
        <v>-0.30214494666621378</v>
      </c>
      <c r="K431" s="2041"/>
      <c r="L431" s="2041"/>
      <c r="M431" s="2536" t="s">
        <v>290</v>
      </c>
      <c r="N431" s="2536"/>
      <c r="O431" s="2137">
        <v>-0.30770527811938264</v>
      </c>
      <c r="P431" s="2041"/>
      <c r="Q431" s="2041"/>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pans="1:104" s="237" customFormat="1" ht="25.15" customHeight="1" x14ac:dyDescent="0.2">
      <c r="A432" s="424"/>
      <c r="B432" s="2297"/>
      <c r="C432" s="2535" t="s">
        <v>278</v>
      </c>
      <c r="D432" s="2536"/>
      <c r="E432" s="2135">
        <v>0.28098053533756251</v>
      </c>
      <c r="F432" s="2041"/>
      <c r="G432" s="2041"/>
      <c r="H432" s="2536" t="s">
        <v>375</v>
      </c>
      <c r="I432" s="2536"/>
      <c r="J432" s="2136">
        <v>0.29215730844936216</v>
      </c>
      <c r="K432" s="2041"/>
      <c r="L432" s="2041"/>
      <c r="M432" s="2536" t="s">
        <v>376</v>
      </c>
      <c r="N432" s="2536"/>
      <c r="O432" s="2137">
        <v>0.29712060194008533</v>
      </c>
      <c r="P432" s="2041"/>
      <c r="Q432" s="2041"/>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pans="1:104" s="237" customFormat="1" ht="25.15" customHeight="1" x14ac:dyDescent="0.2">
      <c r="A433" s="424"/>
      <c r="B433" s="2297"/>
      <c r="C433" s="2535" t="s">
        <v>375</v>
      </c>
      <c r="D433" s="2536"/>
      <c r="E433" s="2135">
        <v>0.27683410094120731</v>
      </c>
      <c r="F433" s="2041"/>
      <c r="G433" s="2041"/>
      <c r="H433" s="2536" t="s">
        <v>269</v>
      </c>
      <c r="I433" s="2536"/>
      <c r="J433" s="2136">
        <v>-0.28424508685814326</v>
      </c>
      <c r="K433" s="2041"/>
      <c r="L433" s="2041"/>
      <c r="M433" s="2536" t="s">
        <v>357</v>
      </c>
      <c r="N433" s="2536"/>
      <c r="O433" s="2137">
        <v>0.28797630622954851</v>
      </c>
      <c r="P433" s="2041"/>
      <c r="Q433" s="2041"/>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pans="1:104" s="237" customFormat="1" ht="25.15" customHeight="1" x14ac:dyDescent="0.2">
      <c r="A434" s="424"/>
      <c r="B434" s="2297"/>
      <c r="C434" s="2535" t="s">
        <v>350</v>
      </c>
      <c r="D434" s="2536"/>
      <c r="E434" s="2135">
        <v>-0.27202064042334317</v>
      </c>
      <c r="F434" s="2041"/>
      <c r="G434" s="2041"/>
      <c r="H434" s="2536" t="s">
        <v>224</v>
      </c>
      <c r="I434" s="2536"/>
      <c r="J434" s="2136">
        <v>-0.28417479947293256</v>
      </c>
      <c r="K434" s="2041"/>
      <c r="L434" s="2041"/>
      <c r="M434" s="2536" t="s">
        <v>377</v>
      </c>
      <c r="N434" s="2536"/>
      <c r="O434" s="2137">
        <v>-0.28238162545797107</v>
      </c>
      <c r="P434" s="2041"/>
      <c r="Q434" s="2041"/>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pans="1:104" s="237" customFormat="1" ht="25.15" customHeight="1" x14ac:dyDescent="0.2">
      <c r="A435" s="424"/>
      <c r="B435" s="2297"/>
      <c r="C435" s="2535" t="s">
        <v>224</v>
      </c>
      <c r="D435" s="2536"/>
      <c r="E435" s="2135">
        <v>-0.26677961380378501</v>
      </c>
      <c r="F435" s="2041"/>
      <c r="G435" s="2041"/>
      <c r="H435" s="2536" t="s">
        <v>378</v>
      </c>
      <c r="I435" s="2536"/>
      <c r="J435" s="2136">
        <v>0.24804322110413948</v>
      </c>
      <c r="K435" s="2041"/>
      <c r="L435" s="2041"/>
      <c r="M435" s="2536" t="s">
        <v>363</v>
      </c>
      <c r="N435" s="2536"/>
      <c r="O435" s="2137">
        <v>0.27670907595882166</v>
      </c>
      <c r="P435" s="2041"/>
      <c r="Q435" s="2041"/>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pans="1:104" s="237" customFormat="1" ht="25.15" customHeight="1" x14ac:dyDescent="0.2">
      <c r="A436" s="424"/>
      <c r="B436" s="2297"/>
      <c r="C436" s="2535" t="s">
        <v>291</v>
      </c>
      <c r="D436" s="2536"/>
      <c r="E436" s="2135">
        <v>-0.24889261544193833</v>
      </c>
      <c r="F436" s="2041"/>
      <c r="G436" s="2041"/>
      <c r="H436" s="2536" t="s">
        <v>350</v>
      </c>
      <c r="I436" s="2536"/>
      <c r="J436" s="2136">
        <v>-0.24280907231630572</v>
      </c>
      <c r="K436" s="2041"/>
      <c r="L436" s="2041"/>
      <c r="M436" s="2536" t="s">
        <v>379</v>
      </c>
      <c r="N436" s="2536"/>
      <c r="O436" s="2137">
        <v>-0.26884635472063573</v>
      </c>
      <c r="P436" s="2041"/>
      <c r="Q436" s="2041"/>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pans="1:104" s="237" customFormat="1" ht="25.15" customHeight="1" x14ac:dyDescent="0.2">
      <c r="A437" s="424"/>
      <c r="B437" s="2297"/>
      <c r="C437" s="2535" t="s">
        <v>380</v>
      </c>
      <c r="D437" s="2536"/>
      <c r="E437" s="2135">
        <v>-0.22383791259226221</v>
      </c>
      <c r="F437" s="2041"/>
      <c r="G437" s="2041"/>
      <c r="H437" s="2536" t="s">
        <v>381</v>
      </c>
      <c r="I437" s="2536"/>
      <c r="J437" s="2136">
        <v>0.22377675697522467</v>
      </c>
      <c r="K437" s="2041"/>
      <c r="L437" s="2041"/>
      <c r="M437" s="2536" t="s">
        <v>382</v>
      </c>
      <c r="N437" s="2536"/>
      <c r="O437" s="2137">
        <v>0.26884635472063395</v>
      </c>
      <c r="P437" s="2041"/>
      <c r="Q437" s="2041"/>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pans="1:104" s="237" customFormat="1" ht="25.15" customHeight="1" x14ac:dyDescent="0.2">
      <c r="A438" s="424"/>
      <c r="B438" s="2297"/>
      <c r="C438" s="2535" t="s">
        <v>378</v>
      </c>
      <c r="D438" s="2536"/>
      <c r="E438" s="2135">
        <v>0.2138716670314354</v>
      </c>
      <c r="F438" s="2041"/>
      <c r="G438" s="2041"/>
      <c r="H438" s="2536" t="s">
        <v>294</v>
      </c>
      <c r="I438" s="2536"/>
      <c r="J438" s="2136">
        <v>-0.22335096037837679</v>
      </c>
      <c r="K438" s="2041"/>
      <c r="L438" s="2041"/>
      <c r="M438" s="2536" t="s">
        <v>356</v>
      </c>
      <c r="N438" s="2536"/>
      <c r="O438" s="2137">
        <v>0.26800777005820436</v>
      </c>
      <c r="P438" s="2041"/>
      <c r="Q438" s="2041"/>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pans="1:104" s="237" customFormat="1" ht="25.15" customHeight="1" x14ac:dyDescent="0.2">
      <c r="A439" s="424"/>
      <c r="B439" s="2297"/>
      <c r="C439" s="2535" t="s">
        <v>381</v>
      </c>
      <c r="D439" s="2536"/>
      <c r="E439" s="2135">
        <v>0.21364403959028541</v>
      </c>
      <c r="F439" s="2041"/>
      <c r="G439" s="2041"/>
      <c r="H439" s="2536" t="s">
        <v>380</v>
      </c>
      <c r="I439" s="2536"/>
      <c r="J439" s="2136">
        <v>-0.2056933403957906</v>
      </c>
      <c r="K439" s="2041"/>
      <c r="L439" s="2041"/>
      <c r="M439" s="2536" t="s">
        <v>283</v>
      </c>
      <c r="N439" s="2536"/>
      <c r="O439" s="2137">
        <v>0.25693462561869179</v>
      </c>
      <c r="P439" s="2041"/>
      <c r="Q439" s="2041"/>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pans="1:104" s="237" customFormat="1" ht="25.15" customHeight="1" x14ac:dyDescent="0.2">
      <c r="A440" s="424"/>
      <c r="B440" s="2297"/>
      <c r="C440" s="2535" t="s">
        <v>354</v>
      </c>
      <c r="D440" s="2536"/>
      <c r="E440" s="2135">
        <v>-0.18738979573722298</v>
      </c>
      <c r="F440" s="2041"/>
      <c r="G440" s="2041"/>
      <c r="H440" s="2536" t="s">
        <v>285</v>
      </c>
      <c r="I440" s="2536"/>
      <c r="J440" s="2136">
        <v>0.18987842761881527</v>
      </c>
      <c r="K440" s="2041"/>
      <c r="L440" s="2041"/>
      <c r="M440" s="2536" t="s">
        <v>351</v>
      </c>
      <c r="N440" s="2536"/>
      <c r="O440" s="2137">
        <v>-0.24370738564705965</v>
      </c>
      <c r="P440" s="2041"/>
      <c r="Q440" s="2041"/>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pans="1:104" s="237" customFormat="1" ht="25.15" customHeight="1" x14ac:dyDescent="0.2">
      <c r="A441" s="424"/>
      <c r="B441" s="2297"/>
      <c r="C441" s="2535" t="s">
        <v>383</v>
      </c>
      <c r="D441" s="2536"/>
      <c r="E441" s="2135">
        <v>-0.1836039612580862</v>
      </c>
      <c r="F441" s="2041"/>
      <c r="G441" s="2041"/>
      <c r="H441" s="2536" t="s">
        <v>383</v>
      </c>
      <c r="I441" s="2536"/>
      <c r="J441" s="2136">
        <v>-0.17767879871106454</v>
      </c>
      <c r="K441" s="2041"/>
      <c r="L441" s="2041"/>
      <c r="M441" s="2536" t="s">
        <v>367</v>
      </c>
      <c r="N441" s="2536"/>
      <c r="O441" s="2137">
        <v>0.2394061791864415</v>
      </c>
      <c r="P441" s="2041"/>
      <c r="Q441" s="2041"/>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pans="1:104" s="237" customFormat="1" ht="25.15" customHeight="1" x14ac:dyDescent="0.2">
      <c r="A442" s="424"/>
      <c r="B442" s="2297"/>
      <c r="C442" s="2535" t="s">
        <v>376</v>
      </c>
      <c r="D442" s="2536"/>
      <c r="E442" s="2135">
        <v>0.1826632166571355</v>
      </c>
      <c r="F442" s="2041"/>
      <c r="G442" s="2041"/>
      <c r="H442" s="2536" t="s">
        <v>302</v>
      </c>
      <c r="I442" s="2536"/>
      <c r="J442" s="2136">
        <v>0.17387170682275124</v>
      </c>
      <c r="K442" s="2041"/>
      <c r="L442" s="2041"/>
      <c r="M442" s="2536" t="s">
        <v>384</v>
      </c>
      <c r="N442" s="2536"/>
      <c r="O442" s="2137">
        <v>-0.23505349970978145</v>
      </c>
      <c r="P442" s="2041"/>
      <c r="Q442" s="2041"/>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pans="1:104" s="237" customFormat="1" ht="25.15" customHeight="1" x14ac:dyDescent="0.2">
      <c r="A443" s="424"/>
      <c r="B443" s="2297"/>
      <c r="C443" s="2535" t="s">
        <v>361</v>
      </c>
      <c r="D443" s="2536"/>
      <c r="E443" s="2135">
        <v>-0.17638225178176969</v>
      </c>
      <c r="F443" s="2041"/>
      <c r="G443" s="2041"/>
      <c r="H443" s="2536" t="s">
        <v>291</v>
      </c>
      <c r="I443" s="2536"/>
      <c r="J443" s="2136">
        <v>-0.17146551839926613</v>
      </c>
      <c r="K443" s="2041"/>
      <c r="L443" s="2041"/>
      <c r="M443" s="2536" t="s">
        <v>268</v>
      </c>
      <c r="N443" s="2536"/>
      <c r="O443" s="2137">
        <v>0.22185871722583411</v>
      </c>
      <c r="P443" s="2041"/>
      <c r="Q443" s="2041"/>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pans="1:104" s="237" customFormat="1" ht="25.15" customHeight="1" x14ac:dyDescent="0.2">
      <c r="A444" s="424"/>
      <c r="B444" s="2297"/>
      <c r="C444" s="2535" t="s">
        <v>374</v>
      </c>
      <c r="D444" s="2536"/>
      <c r="E444" s="2135">
        <v>0.16336744546407214</v>
      </c>
      <c r="F444" s="2041"/>
      <c r="G444" s="2041"/>
      <c r="H444" s="2536" t="s">
        <v>376</v>
      </c>
      <c r="I444" s="2536"/>
      <c r="J444" s="2136">
        <v>0.16194356591917086</v>
      </c>
      <c r="K444" s="2041"/>
      <c r="L444" s="2041"/>
      <c r="M444" s="2536" t="s">
        <v>298</v>
      </c>
      <c r="N444" s="2536"/>
      <c r="O444" s="2137">
        <v>0.21942608435558006</v>
      </c>
      <c r="P444" s="2041"/>
      <c r="Q444" s="2041"/>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pans="1:104" s="237" customFormat="1" ht="25.15" customHeight="1" x14ac:dyDescent="0.2">
      <c r="A445" s="424"/>
      <c r="B445" s="2297"/>
      <c r="C445" s="2535" t="s">
        <v>373</v>
      </c>
      <c r="D445" s="2536"/>
      <c r="E445" s="2135">
        <v>-0.15651869075496963</v>
      </c>
      <c r="F445" s="2041"/>
      <c r="G445" s="2041"/>
      <c r="H445" s="2536" t="s">
        <v>354</v>
      </c>
      <c r="I445" s="2536"/>
      <c r="J445" s="2136">
        <v>-0.15273081739041253</v>
      </c>
      <c r="K445" s="2041"/>
      <c r="L445" s="2041"/>
      <c r="M445" s="2536" t="s">
        <v>291</v>
      </c>
      <c r="N445" s="2536"/>
      <c r="O445" s="2137">
        <v>-0.21040125831689421</v>
      </c>
      <c r="P445" s="2041"/>
      <c r="Q445" s="2041"/>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pans="1:104" s="237" customFormat="1" ht="25.15" customHeight="1" x14ac:dyDescent="0.2">
      <c r="A446" s="424"/>
      <c r="B446" s="424"/>
      <c r="C446" s="2535" t="s">
        <v>285</v>
      </c>
      <c r="D446" s="2536"/>
      <c r="E446" s="2135">
        <v>0.1482522297630515</v>
      </c>
      <c r="F446" s="2041"/>
      <c r="G446" s="2041"/>
      <c r="H446" s="2536" t="s">
        <v>373</v>
      </c>
      <c r="I446" s="2536"/>
      <c r="J446" s="2136">
        <v>-0.14595477934847609</v>
      </c>
      <c r="K446" s="2041"/>
      <c r="L446" s="2041"/>
      <c r="M446" s="2536" t="s">
        <v>375</v>
      </c>
      <c r="N446" s="2536"/>
      <c r="O446" s="2137">
        <v>0.20741335093775848</v>
      </c>
      <c r="P446" s="2041"/>
      <c r="Q446" s="2041"/>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pans="1:104" s="237" customFormat="1" ht="25.15" customHeight="1" x14ac:dyDescent="0.2">
      <c r="A447" s="424"/>
      <c r="B447" s="424"/>
      <c r="C447" s="2535" t="s">
        <v>369</v>
      </c>
      <c r="D447" s="2536"/>
      <c r="E447" s="2135">
        <v>-0.14639323051192055</v>
      </c>
      <c r="F447" s="2041"/>
      <c r="G447" s="2041"/>
      <c r="H447" s="2536" t="s">
        <v>374</v>
      </c>
      <c r="I447" s="2536"/>
      <c r="J447" s="2136">
        <v>0.1424798958541105</v>
      </c>
      <c r="K447" s="2041"/>
      <c r="L447" s="2041"/>
      <c r="M447" s="2536" t="s">
        <v>297</v>
      </c>
      <c r="N447" s="2536"/>
      <c r="O447" s="2137">
        <v>0.20423115609177378</v>
      </c>
      <c r="P447" s="2041"/>
      <c r="Q447" s="2041"/>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pans="1:104" s="237" customFormat="1" ht="25.15" customHeight="1" x14ac:dyDescent="0.2">
      <c r="A448" s="424"/>
      <c r="B448" s="424"/>
      <c r="C448" s="2535" t="s">
        <v>294</v>
      </c>
      <c r="D448" s="2536"/>
      <c r="E448" s="2135">
        <v>-0.1321185853965515</v>
      </c>
      <c r="F448" s="2041"/>
      <c r="G448" s="2041"/>
      <c r="H448" s="2536" t="s">
        <v>383</v>
      </c>
      <c r="I448" s="2536"/>
      <c r="J448" s="2136">
        <v>-0.13761271609434395</v>
      </c>
      <c r="K448" s="2041"/>
      <c r="L448" s="2041"/>
      <c r="M448" s="2536" t="s">
        <v>364</v>
      </c>
      <c r="N448" s="2536"/>
      <c r="O448" s="2137">
        <v>0.20171176232485913</v>
      </c>
      <c r="P448" s="2041"/>
      <c r="Q448" s="2041"/>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pans="1:104" s="237" customFormat="1" ht="25.15" customHeight="1" x14ac:dyDescent="0.2">
      <c r="A449" s="424"/>
      <c r="B449" s="424"/>
      <c r="C449" s="2535" t="s">
        <v>365</v>
      </c>
      <c r="D449" s="2536"/>
      <c r="E449" s="2135">
        <v>-0.12066517781210784</v>
      </c>
      <c r="F449" s="2041"/>
      <c r="G449" s="2041"/>
      <c r="H449" s="2536" t="s">
        <v>285</v>
      </c>
      <c r="I449" s="2536"/>
      <c r="J449" s="2136">
        <v>0.13684076482917884</v>
      </c>
      <c r="K449" s="2041"/>
      <c r="L449" s="2041"/>
      <c r="M449" s="2536" t="s">
        <v>309</v>
      </c>
      <c r="N449" s="2536"/>
      <c r="O449" s="2137">
        <v>-0.1977711810892549</v>
      </c>
      <c r="P449" s="2041"/>
      <c r="Q449" s="2041"/>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pans="1:104" s="237" customFormat="1" ht="25.15" customHeight="1" x14ac:dyDescent="0.2">
      <c r="A450" s="424"/>
      <c r="B450" s="424"/>
      <c r="C450" s="2535" t="s">
        <v>377</v>
      </c>
      <c r="D450" s="2536"/>
      <c r="E450" s="2135">
        <v>-0.11986652658385788</v>
      </c>
      <c r="F450" s="2041"/>
      <c r="G450" s="2041"/>
      <c r="H450" s="2536" t="s">
        <v>369</v>
      </c>
      <c r="I450" s="2536"/>
      <c r="J450" s="2136">
        <v>-0.13518927570484668</v>
      </c>
      <c r="K450" s="2041"/>
      <c r="L450" s="2041"/>
      <c r="M450" s="2536" t="s">
        <v>287</v>
      </c>
      <c r="N450" s="2536"/>
      <c r="O450" s="2137">
        <v>-0.19242473939905338</v>
      </c>
      <c r="P450" s="2041"/>
      <c r="Q450" s="2041"/>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pans="1:104" s="237" customFormat="1" ht="25.15" customHeight="1" x14ac:dyDescent="0.2">
      <c r="A451" s="424"/>
      <c r="B451" s="424"/>
      <c r="C451" s="2535" t="s">
        <v>293</v>
      </c>
      <c r="D451" s="2536"/>
      <c r="E451" s="2135">
        <v>0.1193628130882585</v>
      </c>
      <c r="F451" s="2041"/>
      <c r="G451" s="2041"/>
      <c r="H451" s="2536" t="s">
        <v>361</v>
      </c>
      <c r="I451" s="2536"/>
      <c r="J451" s="2136">
        <v>-0.13225977416777959</v>
      </c>
      <c r="K451" s="2041"/>
      <c r="L451" s="2041"/>
      <c r="M451" s="2536" t="s">
        <v>297</v>
      </c>
      <c r="N451" s="2536"/>
      <c r="O451" s="2137">
        <v>0.18778653682565721</v>
      </c>
      <c r="P451" s="2041"/>
      <c r="Q451" s="2041"/>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pans="1:104" s="237" customFormat="1" ht="25.15" customHeight="1" x14ac:dyDescent="0.2">
      <c r="A452" s="424"/>
      <c r="B452" s="424"/>
      <c r="C452" s="2535" t="s">
        <v>302</v>
      </c>
      <c r="D452" s="2536"/>
      <c r="E452" s="2135">
        <v>0.11913079929843513</v>
      </c>
      <c r="F452" s="2041"/>
      <c r="G452" s="2041"/>
      <c r="H452" s="2536" t="s">
        <v>385</v>
      </c>
      <c r="I452" s="2536"/>
      <c r="J452" s="2136">
        <v>-0.12214168892488426</v>
      </c>
      <c r="K452" s="2041"/>
      <c r="L452" s="2041"/>
      <c r="M452" s="2536" t="s">
        <v>383</v>
      </c>
      <c r="N452" s="2536"/>
      <c r="O452" s="2137">
        <v>-0.18450907955266777</v>
      </c>
      <c r="P452" s="2041"/>
      <c r="Q452" s="2041"/>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pans="1:104" s="237" customFormat="1" ht="25.15" customHeight="1" x14ac:dyDescent="0.2">
      <c r="A453" s="424"/>
      <c r="B453" s="424"/>
      <c r="C453" s="2535" t="s">
        <v>383</v>
      </c>
      <c r="D453" s="2536"/>
      <c r="E453" s="2135">
        <v>-0.11809254690024826</v>
      </c>
      <c r="F453" s="2041"/>
      <c r="G453" s="2041"/>
      <c r="H453" s="2536" t="s">
        <v>293</v>
      </c>
      <c r="I453" s="2536"/>
      <c r="J453" s="2136">
        <v>0.12095004593253424</v>
      </c>
      <c r="K453" s="2041"/>
      <c r="L453" s="2041"/>
      <c r="M453" s="2536" t="s">
        <v>386</v>
      </c>
      <c r="N453" s="2536"/>
      <c r="O453" s="2137">
        <v>-0.17738708024547128</v>
      </c>
      <c r="P453" s="2041"/>
      <c r="Q453" s="2041"/>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pans="1:104" s="237" customFormat="1" ht="25.15" customHeight="1" x14ac:dyDescent="0.2">
      <c r="A454" s="424"/>
      <c r="B454" s="424"/>
      <c r="C454" s="2535" t="s">
        <v>289</v>
      </c>
      <c r="D454" s="2536"/>
      <c r="E454" s="2135">
        <v>-0.1148509700022451</v>
      </c>
      <c r="F454" s="2041"/>
      <c r="G454" s="2041"/>
      <c r="H454" s="2536" t="s">
        <v>289</v>
      </c>
      <c r="I454" s="2536"/>
      <c r="J454" s="2136">
        <v>-0.10582219212999461</v>
      </c>
      <c r="K454" s="2041"/>
      <c r="L454" s="2041"/>
      <c r="M454" s="2536" t="s">
        <v>381</v>
      </c>
      <c r="N454" s="2536"/>
      <c r="O454" s="2137">
        <v>0.16367720526032919</v>
      </c>
      <c r="P454" s="2041"/>
      <c r="Q454" s="2041"/>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pans="1:104" s="237" customFormat="1" ht="25.15" customHeight="1" x14ac:dyDescent="0.2">
      <c r="A455" s="424"/>
      <c r="B455" s="424"/>
      <c r="C455" s="2535" t="s">
        <v>368</v>
      </c>
      <c r="D455" s="2536"/>
      <c r="E455" s="2135">
        <v>-0.11305514387645615</v>
      </c>
      <c r="F455" s="2041"/>
      <c r="G455" s="2041"/>
      <c r="H455" s="2536" t="s">
        <v>387</v>
      </c>
      <c r="I455" s="2536"/>
      <c r="J455" s="2136">
        <v>0.10024827885169722</v>
      </c>
      <c r="K455" s="2041"/>
      <c r="L455" s="2041"/>
      <c r="M455" s="2536" t="s">
        <v>388</v>
      </c>
      <c r="N455" s="2536"/>
      <c r="O455" s="2137">
        <v>-0.15637208681589176</v>
      </c>
      <c r="P455" s="2041"/>
      <c r="Q455" s="2041"/>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pans="1:104" s="237" customFormat="1" ht="25.15" customHeight="1" x14ac:dyDescent="0.2">
      <c r="A456" s="424"/>
      <c r="B456" s="424"/>
      <c r="C456" s="2535" t="s">
        <v>385</v>
      </c>
      <c r="D456" s="2536"/>
      <c r="E456" s="2135">
        <v>-0.10318174201593668</v>
      </c>
      <c r="F456" s="2041"/>
      <c r="G456" s="2041"/>
      <c r="H456" s="2536" t="s">
        <v>377</v>
      </c>
      <c r="I456" s="2536"/>
      <c r="J456" s="2136">
        <v>-9.6726342609138594E-2</v>
      </c>
      <c r="K456" s="2041"/>
      <c r="L456" s="2041"/>
      <c r="M456" s="2536" t="s">
        <v>278</v>
      </c>
      <c r="N456" s="2536"/>
      <c r="O456" s="2137">
        <v>0.15114255564444845</v>
      </c>
      <c r="P456" s="2041"/>
      <c r="Q456" s="2041"/>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pans="1:104" s="237" customFormat="1" ht="25.15" customHeight="1" x14ac:dyDescent="0.2">
      <c r="A457" s="424"/>
      <c r="B457" s="424"/>
      <c r="C457" s="2535" t="s">
        <v>362</v>
      </c>
      <c r="D457" s="2536"/>
      <c r="E457" s="2135">
        <v>-0.10046301510665388</v>
      </c>
      <c r="F457" s="2041"/>
      <c r="G457" s="2041"/>
      <c r="H457" s="2536" t="s">
        <v>389</v>
      </c>
      <c r="I457" s="2536"/>
      <c r="J457" s="2136">
        <v>-9.1999516841168347E-2</v>
      </c>
      <c r="K457" s="2041"/>
      <c r="L457" s="2041"/>
      <c r="M457" s="2536" t="s">
        <v>289</v>
      </c>
      <c r="N457" s="2536"/>
      <c r="O457" s="2137">
        <v>-0.14143529093019946</v>
      </c>
      <c r="P457" s="2041"/>
      <c r="Q457" s="2041"/>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pans="1:104" s="237" customFormat="1" ht="25.15" customHeight="1" x14ac:dyDescent="0.2">
      <c r="A458" s="424"/>
      <c r="B458" s="424"/>
      <c r="C458" s="2535" t="s">
        <v>285</v>
      </c>
      <c r="D458" s="2536"/>
      <c r="E458" s="2135">
        <v>8.8646913405229719E-2</v>
      </c>
      <c r="F458" s="2041"/>
      <c r="G458" s="2041"/>
      <c r="H458" s="2536" t="s">
        <v>390</v>
      </c>
      <c r="I458" s="2536"/>
      <c r="J458" s="2136">
        <v>8.4790582746510523E-2</v>
      </c>
      <c r="K458" s="2041"/>
      <c r="L458" s="2041"/>
      <c r="M458" s="2536" t="s">
        <v>380</v>
      </c>
      <c r="N458" s="2536"/>
      <c r="O458" s="2137">
        <v>-0.13884069474950175</v>
      </c>
      <c r="P458" s="2041"/>
      <c r="Q458" s="2041"/>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pans="1:104" s="237" customFormat="1" ht="25.15" customHeight="1" x14ac:dyDescent="0.2">
      <c r="A459" s="424"/>
      <c r="B459" s="424"/>
      <c r="C459" s="2535" t="s">
        <v>372</v>
      </c>
      <c r="D459" s="2536"/>
      <c r="E459" s="2135">
        <v>-8.0642471682030356E-2</v>
      </c>
      <c r="F459" s="2041"/>
      <c r="G459" s="2041"/>
      <c r="H459" s="2536" t="s">
        <v>365</v>
      </c>
      <c r="I459" s="2536"/>
      <c r="J459" s="2136">
        <v>-7.8298221577788374E-2</v>
      </c>
      <c r="K459" s="2041"/>
      <c r="L459" s="2041"/>
      <c r="M459" s="2536" t="s">
        <v>391</v>
      </c>
      <c r="N459" s="2536"/>
      <c r="O459" s="2137">
        <v>-0.13365576481185407</v>
      </c>
      <c r="P459" s="2041"/>
      <c r="Q459" s="2041"/>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pans="1:104" s="237" customFormat="1" ht="25.15" customHeight="1" x14ac:dyDescent="0.2">
      <c r="A460" s="424"/>
      <c r="B460" s="424"/>
      <c r="C460" s="2535" t="s">
        <v>392</v>
      </c>
      <c r="D460" s="2536"/>
      <c r="E460" s="2135">
        <v>-7.6672046103204508E-2</v>
      </c>
      <c r="F460" s="2041"/>
      <c r="G460" s="2041"/>
      <c r="H460" s="2536" t="s">
        <v>393</v>
      </c>
      <c r="I460" s="2536"/>
      <c r="J460" s="2136">
        <v>-7.0209436406261636E-2</v>
      </c>
      <c r="K460" s="2041"/>
      <c r="L460" s="2041"/>
      <c r="M460" s="2536" t="s">
        <v>378</v>
      </c>
      <c r="N460" s="2536"/>
      <c r="O460" s="2137">
        <v>0.13069885497160905</v>
      </c>
      <c r="P460" s="2041"/>
      <c r="Q460" s="2041"/>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pans="1:104" s="237" customFormat="1" ht="25.15" customHeight="1" x14ac:dyDescent="0.2">
      <c r="A461" s="424"/>
      <c r="B461" s="424"/>
      <c r="C461" s="2535" t="s">
        <v>382</v>
      </c>
      <c r="D461" s="2536"/>
      <c r="E461" s="2135">
        <v>7.6107664328961974E-2</v>
      </c>
      <c r="F461" s="2041"/>
      <c r="G461" s="2041"/>
      <c r="H461" s="2536" t="s">
        <v>392</v>
      </c>
      <c r="I461" s="2536"/>
      <c r="J461" s="2136">
        <v>-7.0152192936389066E-2</v>
      </c>
      <c r="K461" s="2041"/>
      <c r="L461" s="2041"/>
      <c r="M461" s="2536" t="s">
        <v>299</v>
      </c>
      <c r="N461" s="2536"/>
      <c r="O461" s="2137">
        <v>-0.10736775211302883</v>
      </c>
      <c r="P461" s="2041"/>
      <c r="Q461" s="2041"/>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pans="1:104" s="237" customFormat="1" ht="25.15" customHeight="1" x14ac:dyDescent="0.2">
      <c r="A462" s="424"/>
      <c r="B462" s="424"/>
      <c r="C462" s="2535" t="s">
        <v>387</v>
      </c>
      <c r="D462" s="2536"/>
      <c r="E462" s="2135">
        <v>7.6005542736302112E-2</v>
      </c>
      <c r="F462" s="2041"/>
      <c r="G462" s="2041"/>
      <c r="H462" s="2536" t="s">
        <v>394</v>
      </c>
      <c r="I462" s="2536"/>
      <c r="J462" s="2136">
        <v>6.9044443637682709E-2</v>
      </c>
      <c r="K462" s="2041"/>
      <c r="L462" s="2041"/>
      <c r="M462" s="2536" t="s">
        <v>307</v>
      </c>
      <c r="N462" s="2536"/>
      <c r="O462" s="2137">
        <v>-0.10597303742985906</v>
      </c>
      <c r="P462" s="2041"/>
      <c r="Q462" s="2041"/>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pans="1:104" s="237" customFormat="1" ht="25.15" customHeight="1" x14ac:dyDescent="0.2">
      <c r="A463" s="424"/>
      <c r="B463" s="424"/>
      <c r="C463" s="2535" t="s">
        <v>287</v>
      </c>
      <c r="D463" s="2536"/>
      <c r="E463" s="2135">
        <v>-7.1919491990372772E-2</v>
      </c>
      <c r="F463" s="2041"/>
      <c r="G463" s="2041"/>
      <c r="H463" s="2536" t="s">
        <v>395</v>
      </c>
      <c r="I463" s="2536"/>
      <c r="J463" s="2136">
        <v>6.6727964037101295E-2</v>
      </c>
      <c r="K463" s="2041"/>
      <c r="L463" s="2041"/>
      <c r="M463" s="2536" t="s">
        <v>293</v>
      </c>
      <c r="N463" s="2536"/>
      <c r="O463" s="2137">
        <v>9.8480893293556915E-2</v>
      </c>
      <c r="P463" s="2041"/>
      <c r="Q463" s="2041"/>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pans="1:104" s="237" customFormat="1" ht="25.15" customHeight="1" x14ac:dyDescent="0.2">
      <c r="A464" s="424"/>
      <c r="B464" s="424"/>
      <c r="C464" s="2535" t="s">
        <v>379</v>
      </c>
      <c r="D464" s="2536"/>
      <c r="E464" s="2135">
        <v>-7.0036027688913885E-2</v>
      </c>
      <c r="F464" s="2041"/>
      <c r="G464" s="2041"/>
      <c r="H464" s="2536" t="s">
        <v>287</v>
      </c>
      <c r="I464" s="2536"/>
      <c r="J464" s="2136">
        <v>-5.9508526787043166E-2</v>
      </c>
      <c r="K464" s="2041"/>
      <c r="L464" s="2041"/>
      <c r="M464" s="2536" t="s">
        <v>394</v>
      </c>
      <c r="N464" s="2536"/>
      <c r="O464" s="2137">
        <v>-9.4939240113759427E-2</v>
      </c>
      <c r="P464" s="2041"/>
      <c r="Q464" s="2041"/>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pans="1:104" s="237" customFormat="1" ht="25.15" customHeight="1" x14ac:dyDescent="0.2">
      <c r="A465" s="424"/>
      <c r="B465" s="424"/>
      <c r="C465" s="2535" t="s">
        <v>396</v>
      </c>
      <c r="D465" s="2536"/>
      <c r="E465" s="2135">
        <v>-6.0048582034397703E-2</v>
      </c>
      <c r="F465" s="2041"/>
      <c r="G465" s="2041"/>
      <c r="H465" s="2536" t="s">
        <v>368</v>
      </c>
      <c r="I465" s="2536"/>
      <c r="J465" s="2136">
        <v>-5.7689192951152782E-2</v>
      </c>
      <c r="K465" s="2041"/>
      <c r="L465" s="2041"/>
      <c r="M465" s="2536" t="s">
        <v>302</v>
      </c>
      <c r="N465" s="2536"/>
      <c r="O465" s="2137">
        <v>-9.0489665025152197E-2</v>
      </c>
      <c r="P465" s="2041"/>
      <c r="Q465" s="2041"/>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pans="1:104" s="237" customFormat="1" ht="25.15" customHeight="1" x14ac:dyDescent="0.2">
      <c r="A466" s="424"/>
      <c r="B466" s="424"/>
      <c r="C466" s="2535" t="s">
        <v>393</v>
      </c>
      <c r="D466" s="2536"/>
      <c r="E466" s="2135">
        <v>-5.9919213690137828E-2</v>
      </c>
      <c r="F466" s="2041"/>
      <c r="G466" s="2041"/>
      <c r="H466" s="2536" t="s">
        <v>305</v>
      </c>
      <c r="I466" s="2536"/>
      <c r="J466" s="2136">
        <v>5.4514963802777809E-2</v>
      </c>
      <c r="K466" s="2041"/>
      <c r="L466" s="2041"/>
      <c r="M466" s="2536" t="s">
        <v>396</v>
      </c>
      <c r="N466" s="2536"/>
      <c r="O466" s="2137">
        <v>-8.8827510013346753E-2</v>
      </c>
      <c r="P466" s="2041"/>
      <c r="Q466" s="2041"/>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pans="1:104" s="237" customFormat="1" ht="25.15" customHeight="1" x14ac:dyDescent="0.2">
      <c r="A467" s="424"/>
      <c r="B467" s="424"/>
      <c r="C467" s="2535" t="s">
        <v>395</v>
      </c>
      <c r="D467" s="2536"/>
      <c r="E467" s="2135">
        <v>5.4304526277207096E-2</v>
      </c>
      <c r="F467" s="2041"/>
      <c r="G467" s="2041"/>
      <c r="H467" s="2536" t="s">
        <v>397</v>
      </c>
      <c r="I467" s="2536"/>
      <c r="J467" s="2136">
        <v>-5.2063563054961438E-2</v>
      </c>
      <c r="K467" s="2041"/>
      <c r="L467" s="2041"/>
      <c r="M467" s="2536" t="s">
        <v>392</v>
      </c>
      <c r="N467" s="2536"/>
      <c r="O467" s="2137">
        <v>-8.3196975150832062E-2</v>
      </c>
      <c r="P467" s="2041"/>
      <c r="Q467" s="2041"/>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pans="1:104" s="237" customFormat="1" ht="25.15" customHeight="1" x14ac:dyDescent="0.2">
      <c r="A468" s="424"/>
      <c r="B468" s="424"/>
      <c r="C468" s="2535" t="s">
        <v>390</v>
      </c>
      <c r="D468" s="2536"/>
      <c r="E468" s="2135">
        <v>5.3150758785802436E-2</v>
      </c>
      <c r="F468" s="2041"/>
      <c r="G468" s="2041"/>
      <c r="H468" s="2536" t="s">
        <v>286</v>
      </c>
      <c r="I468" s="2536"/>
      <c r="J468" s="2136">
        <v>5.202434204913188E-2</v>
      </c>
      <c r="K468" s="2041"/>
      <c r="L468" s="2041"/>
      <c r="M468" s="2536" t="s">
        <v>279</v>
      </c>
      <c r="N468" s="2536"/>
      <c r="O468" s="2137">
        <v>-6.9779211553460438E-2</v>
      </c>
      <c r="P468" s="2041"/>
      <c r="Q468" s="2041"/>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pans="1:104" s="237" customFormat="1" ht="25.15" customHeight="1" x14ac:dyDescent="0.2">
      <c r="A469" s="424"/>
      <c r="B469" s="424"/>
      <c r="C469" s="2535" t="s">
        <v>394</v>
      </c>
      <c r="D469" s="2536"/>
      <c r="E469" s="2135">
        <v>4.5688465137245116E-2</v>
      </c>
      <c r="F469" s="2041"/>
      <c r="G469" s="2041"/>
      <c r="H469" s="2536" t="s">
        <v>398</v>
      </c>
      <c r="I469" s="2536"/>
      <c r="J469" s="2136">
        <v>5.0906363922899593E-2</v>
      </c>
      <c r="K469" s="2041"/>
      <c r="L469" s="2041"/>
      <c r="M469" s="2536" t="s">
        <v>305</v>
      </c>
      <c r="N469" s="2536"/>
      <c r="O469" s="2137">
        <v>-5.8658822856284987E-2</v>
      </c>
      <c r="P469" s="2041"/>
      <c r="Q469" s="2041"/>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pans="1:104" s="237" customFormat="1" ht="25.15" customHeight="1" x14ac:dyDescent="0.2">
      <c r="A470" s="424"/>
      <c r="B470" s="424"/>
      <c r="C470" s="2535" t="s">
        <v>386</v>
      </c>
      <c r="D470" s="2536"/>
      <c r="E470" s="2135">
        <v>-4.3978993910347028E-2</v>
      </c>
      <c r="F470" s="2041"/>
      <c r="G470" s="2041"/>
      <c r="H470" s="2536" t="s">
        <v>382</v>
      </c>
      <c r="I470" s="2536"/>
      <c r="J470" s="2136">
        <v>4.8166214794208656E-2</v>
      </c>
      <c r="K470" s="2041"/>
      <c r="L470" s="2041"/>
      <c r="M470" s="2536" t="s">
        <v>399</v>
      </c>
      <c r="N470" s="2536"/>
      <c r="O470" s="2137">
        <v>-5.3676024012334893E-2</v>
      </c>
      <c r="P470" s="2041"/>
      <c r="Q470" s="2041"/>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pans="1:104" s="237" customFormat="1" ht="25.15" customHeight="1" x14ac:dyDescent="0.2">
      <c r="A471" s="424"/>
      <c r="B471" s="424"/>
      <c r="C471" s="2535" t="s">
        <v>398</v>
      </c>
      <c r="D471" s="2536"/>
      <c r="E471" s="2135">
        <v>4.3151677728297921E-2</v>
      </c>
      <c r="F471" s="2041"/>
      <c r="G471" s="2041"/>
      <c r="H471" s="2536" t="s">
        <v>400</v>
      </c>
      <c r="I471" s="2536"/>
      <c r="J471" s="2136">
        <v>4.1538958961357071E-2</v>
      </c>
      <c r="K471" s="2041"/>
      <c r="L471" s="2041"/>
      <c r="M471" s="2536" t="s">
        <v>285</v>
      </c>
      <c r="N471" s="2536"/>
      <c r="O471" s="2137">
        <v>5.3074786929552122E-2</v>
      </c>
      <c r="P471" s="2041"/>
      <c r="Q471" s="2041"/>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pans="1:104" s="237" customFormat="1" ht="25.15" customHeight="1" x14ac:dyDescent="0.2">
      <c r="A472" s="424"/>
      <c r="B472" s="424"/>
      <c r="C472" s="2535" t="s">
        <v>401</v>
      </c>
      <c r="D472" s="2536"/>
      <c r="E472" s="2135">
        <v>-3.9901179183545112E-2</v>
      </c>
      <c r="F472" s="2041"/>
      <c r="G472" s="2041"/>
      <c r="H472" s="2536" t="s">
        <v>307</v>
      </c>
      <c r="I472" s="2536"/>
      <c r="J472" s="2136">
        <v>3.889781532662439E-2</v>
      </c>
      <c r="K472" s="2041"/>
      <c r="L472" s="2041"/>
      <c r="M472" s="2536" t="s">
        <v>389</v>
      </c>
      <c r="N472" s="2536"/>
      <c r="O472" s="2137">
        <v>4.9147516608434319E-2</v>
      </c>
      <c r="P472" s="2041"/>
      <c r="Q472" s="2041"/>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pans="1:104" s="237" customFormat="1" ht="25.15" customHeight="1" x14ac:dyDescent="0.2">
      <c r="A473" s="424"/>
      <c r="B473" s="424"/>
      <c r="C473" s="2535" t="s">
        <v>397</v>
      </c>
      <c r="D473" s="2536"/>
      <c r="E473" s="2135">
        <v>-3.8733778789241634E-2</v>
      </c>
      <c r="F473" s="2041"/>
      <c r="G473" s="2041"/>
      <c r="H473" s="2536" t="s">
        <v>384</v>
      </c>
      <c r="I473" s="2536"/>
      <c r="J473" s="2136">
        <v>3.6327001715310551E-2</v>
      </c>
      <c r="K473" s="2041"/>
      <c r="L473" s="2041"/>
      <c r="M473" s="2536" t="s">
        <v>395</v>
      </c>
      <c r="N473" s="2536"/>
      <c r="O473" s="2137">
        <v>4.058361334687844E-2</v>
      </c>
      <c r="P473" s="2041"/>
      <c r="Q473" s="2041"/>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pans="1:104" s="237" customFormat="1" ht="25.15" customHeight="1" x14ac:dyDescent="0.2">
      <c r="A474" s="424"/>
      <c r="B474" s="424"/>
      <c r="C474" s="2535" t="s">
        <v>309</v>
      </c>
      <c r="D474" s="2536"/>
      <c r="E474" s="2135">
        <v>-3.6023417649159353E-2</v>
      </c>
      <c r="F474" s="2041"/>
      <c r="G474" s="2041"/>
      <c r="H474" s="2536" t="s">
        <v>379</v>
      </c>
      <c r="I474" s="2536"/>
      <c r="J474" s="2136">
        <v>-3.5707749643663154E-2</v>
      </c>
      <c r="K474" s="2041"/>
      <c r="L474" s="2041"/>
      <c r="M474" s="2536" t="s">
        <v>402</v>
      </c>
      <c r="N474" s="2536"/>
      <c r="O474" s="2137">
        <v>-3.5928881478516264E-2</v>
      </c>
      <c r="P474" s="2041"/>
      <c r="Q474" s="2041"/>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pans="1:104" s="237" customFormat="1" ht="25.15" customHeight="1" x14ac:dyDescent="0.2">
      <c r="A475" s="424"/>
      <c r="B475" s="424"/>
      <c r="C475" s="2535" t="s">
        <v>391</v>
      </c>
      <c r="D475" s="2536"/>
      <c r="E475" s="2135">
        <v>-3.192935778214346E-2</v>
      </c>
      <c r="F475" s="2041"/>
      <c r="G475" s="2041"/>
      <c r="H475" s="2536" t="s">
        <v>399</v>
      </c>
      <c r="I475" s="2536"/>
      <c r="J475" s="2136">
        <v>-2.7409428630687665E-2</v>
      </c>
      <c r="K475" s="2041"/>
      <c r="L475" s="2041"/>
      <c r="M475" s="2536" t="s">
        <v>371</v>
      </c>
      <c r="N475" s="2536"/>
      <c r="O475" s="2137">
        <v>-3.4395188627286334E-2</v>
      </c>
      <c r="P475" s="2041"/>
      <c r="Q475" s="2041"/>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pans="1:104" s="237" customFormat="1" ht="25.15" customHeight="1" x14ac:dyDescent="0.2">
      <c r="A476" s="424"/>
      <c r="B476" s="424"/>
      <c r="C476" s="2535" t="s">
        <v>400</v>
      </c>
      <c r="D476" s="2536"/>
      <c r="E476" s="2135">
        <v>3.0713800959476182E-2</v>
      </c>
      <c r="F476" s="2041"/>
      <c r="G476" s="2041"/>
      <c r="H476" s="2536" t="s">
        <v>298</v>
      </c>
      <c r="I476" s="2536"/>
      <c r="J476" s="2136">
        <v>-1.7665407324107041E-2</v>
      </c>
      <c r="K476" s="2041"/>
      <c r="L476" s="2041"/>
      <c r="M476" s="2536" t="s">
        <v>403</v>
      </c>
      <c r="N476" s="2536"/>
      <c r="O476" s="2137">
        <v>-3.1369687448185989E-2</v>
      </c>
      <c r="P476" s="2041"/>
      <c r="Q476" s="2041"/>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pans="1:104" s="237" customFormat="1" ht="25.15" customHeight="1" x14ac:dyDescent="0.2">
      <c r="A477" s="424"/>
      <c r="B477" s="424"/>
      <c r="C477" s="2535" t="s">
        <v>399</v>
      </c>
      <c r="D477" s="2536"/>
      <c r="E477" s="2135">
        <v>-3.0006136745202597E-2</v>
      </c>
      <c r="F477" s="2041"/>
      <c r="G477" s="2041"/>
      <c r="H477" s="2536" t="s">
        <v>299</v>
      </c>
      <c r="I477" s="2536"/>
      <c r="J477" s="2136">
        <v>1.7256451368304535E-2</v>
      </c>
      <c r="K477" s="2041"/>
      <c r="L477" s="2041"/>
      <c r="M477" s="2536" t="s">
        <v>398</v>
      </c>
      <c r="N477" s="2536"/>
      <c r="O477" s="2137">
        <v>2.0341543626202482E-2</v>
      </c>
      <c r="P477" s="2041"/>
      <c r="Q477" s="2041"/>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pans="1:104" s="237" customFormat="1" ht="25.15" customHeight="1" x14ac:dyDescent="0.2">
      <c r="A478" s="424"/>
      <c r="B478" s="424"/>
      <c r="C478" s="2535" t="s">
        <v>305</v>
      </c>
      <c r="D478" s="2536"/>
      <c r="E478" s="2135">
        <v>2.8206870726018664E-2</v>
      </c>
      <c r="F478" s="2041"/>
      <c r="G478" s="2041"/>
      <c r="H478" s="2536" t="s">
        <v>404</v>
      </c>
      <c r="I478" s="2536"/>
      <c r="J478" s="2136">
        <v>-1.6515110643037133E-2</v>
      </c>
      <c r="K478" s="2041"/>
      <c r="L478" s="2041"/>
      <c r="M478" s="2536" t="s">
        <v>294</v>
      </c>
      <c r="N478" s="2536"/>
      <c r="O478" s="2137">
        <v>-1.4466408909510068E-2</v>
      </c>
      <c r="P478" s="2041"/>
      <c r="Q478" s="2041"/>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pans="1:104" s="237" customFormat="1" ht="25.15" customHeight="1" x14ac:dyDescent="0.2">
      <c r="A479" s="424"/>
      <c r="B479" s="424"/>
      <c r="C479" s="2535" t="s">
        <v>286</v>
      </c>
      <c r="D479" s="2536"/>
      <c r="E479" s="2135">
        <v>2.4512797769260249E-2</v>
      </c>
      <c r="F479" s="2041"/>
      <c r="G479" s="2041"/>
      <c r="H479" s="2536" t="s">
        <v>297</v>
      </c>
      <c r="I479" s="2536"/>
      <c r="J479" s="2136">
        <v>-1.4663296864217497E-2</v>
      </c>
      <c r="K479" s="2041"/>
      <c r="L479" s="2041"/>
      <c r="M479" s="2536" t="s">
        <v>387</v>
      </c>
      <c r="N479" s="2536"/>
      <c r="O479" s="2137">
        <v>4.0836503422785574E-3</v>
      </c>
      <c r="P479" s="2041"/>
      <c r="Q479" s="2041"/>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pans="1:104" s="237" customFormat="1" ht="25.15" customHeight="1" x14ac:dyDescent="0.2">
      <c r="A480" s="424"/>
      <c r="B480" s="424"/>
      <c r="C480" s="2535" t="s">
        <v>307</v>
      </c>
      <c r="D480" s="2536"/>
      <c r="E480" s="2135">
        <v>2.3127059260954565E-2</v>
      </c>
      <c r="F480" s="2041"/>
      <c r="G480" s="2041"/>
      <c r="H480" s="2536" t="s">
        <v>405</v>
      </c>
      <c r="I480" s="2536"/>
      <c r="J480" s="2136">
        <v>1.1054409341346636E-2</v>
      </c>
      <c r="K480" s="2041"/>
      <c r="L480" s="2041"/>
      <c r="M480" s="2536" t="s">
        <v>404</v>
      </c>
      <c r="N480" s="2536"/>
      <c r="O480" s="2137">
        <v>-3.3425120902327654E-3</v>
      </c>
      <c r="P480" s="2041"/>
      <c r="Q480" s="2041"/>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pans="1:104" s="237" customFormat="1" ht="25.15" customHeight="1" x14ac:dyDescent="0.2">
      <c r="A481" s="424"/>
      <c r="B481" s="424"/>
      <c r="C481" s="2535" t="s">
        <v>388</v>
      </c>
      <c r="D481" s="2536"/>
      <c r="E481" s="2135">
        <v>-1.862767533780136E-2</v>
      </c>
      <c r="F481" s="2041"/>
      <c r="G481" s="2041"/>
      <c r="H481" s="2536" t="s">
        <v>403</v>
      </c>
      <c r="I481" s="2536"/>
      <c r="J481" s="2136">
        <v>-8.3633155092721484E-3</v>
      </c>
      <c r="K481" s="2041"/>
      <c r="L481" s="2041"/>
      <c r="M481" s="2536" t="s">
        <v>397</v>
      </c>
      <c r="N481" s="2536"/>
      <c r="O481" s="2137">
        <v>1.5360428458341786E-3</v>
      </c>
      <c r="P481" s="2041"/>
      <c r="Q481" s="2041"/>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pans="1:104" s="237" customFormat="1" ht="25.15" customHeight="1" x14ac:dyDescent="0.2">
      <c r="A482" s="424"/>
      <c r="B482" s="424"/>
      <c r="C482" s="2535" t="s">
        <v>297</v>
      </c>
      <c r="D482" s="2536"/>
      <c r="E482" s="2135">
        <v>1.3892857540783286E-2</v>
      </c>
      <c r="F482" s="2041"/>
      <c r="G482" s="2041"/>
      <c r="H482" s="2536" t="s">
        <v>309</v>
      </c>
      <c r="I482" s="2536"/>
      <c r="J482" s="2136">
        <v>-8.2929518110888278E-3</v>
      </c>
      <c r="K482" s="2041"/>
      <c r="L482" s="2041"/>
      <c r="M482" s="2536" t="s">
        <v>286</v>
      </c>
      <c r="N482" s="2536"/>
      <c r="O482" s="2138">
        <v>1.5167364982389116E-3</v>
      </c>
      <c r="P482" s="2041"/>
      <c r="Q482" s="2041"/>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pans="1:104" s="237" customFormat="1" ht="25.15" customHeight="1" x14ac:dyDescent="0.2">
      <c r="A483" s="424"/>
      <c r="B483" s="424"/>
      <c r="C483" s="2535" t="s">
        <v>406</v>
      </c>
      <c r="D483" s="2536"/>
      <c r="E483" s="2135">
        <v>-1.2324279408499915E-2</v>
      </c>
      <c r="F483" s="2041"/>
      <c r="G483" s="2041"/>
      <c r="H483" s="2536" t="s">
        <v>406</v>
      </c>
      <c r="I483" s="2536"/>
      <c r="J483" s="2136">
        <v>-6.8626607093211275E-3</v>
      </c>
      <c r="K483" s="2041"/>
      <c r="L483" s="2041"/>
      <c r="M483" s="2528"/>
      <c r="N483" s="2528"/>
      <c r="O483" s="2041"/>
      <c r="P483" s="2041"/>
      <c r="Q483" s="2041"/>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pans="1:104" s="237" customFormat="1" ht="25.15" customHeight="1" x14ac:dyDescent="0.2">
      <c r="A484" s="424"/>
      <c r="B484" s="424"/>
      <c r="C484" s="2535" t="s">
        <v>403</v>
      </c>
      <c r="D484" s="2536"/>
      <c r="E484" s="2135">
        <v>-1.133553774748311E-2</v>
      </c>
      <c r="F484" s="2041"/>
      <c r="G484" s="2041"/>
      <c r="H484" s="2536" t="s">
        <v>396</v>
      </c>
      <c r="I484" s="2536"/>
      <c r="J484" s="2139">
        <v>-1.0245230470203321E-3</v>
      </c>
      <c r="K484" s="2041"/>
      <c r="L484" s="2041"/>
      <c r="M484" s="2528"/>
      <c r="N484" s="2528"/>
      <c r="O484" s="2041"/>
      <c r="P484" s="2041"/>
      <c r="Q484" s="2041"/>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pans="1:104" s="237" customFormat="1" ht="25.15" customHeight="1" x14ac:dyDescent="0.2">
      <c r="A485" s="424"/>
      <c r="B485" s="424"/>
      <c r="C485" s="2535" t="s">
        <v>404</v>
      </c>
      <c r="D485" s="2536"/>
      <c r="E485" s="2135">
        <v>-1.0299340243525537E-2</v>
      </c>
      <c r="F485" s="2041"/>
      <c r="G485" s="2041"/>
      <c r="H485" s="2528"/>
      <c r="I485" s="2528"/>
      <c r="J485" s="2041"/>
      <c r="K485" s="2041"/>
      <c r="L485" s="2041"/>
      <c r="M485" s="2528"/>
      <c r="N485" s="2528"/>
      <c r="O485" s="2041"/>
      <c r="P485" s="2041"/>
      <c r="Q485" s="2041"/>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pans="1:104" s="237" customFormat="1" ht="25.15" customHeight="1" x14ac:dyDescent="0.2">
      <c r="A486" s="424"/>
      <c r="B486" s="424"/>
      <c r="C486" s="2535" t="s">
        <v>299</v>
      </c>
      <c r="D486" s="2536"/>
      <c r="E486" s="2135">
        <v>5.5479161083821565E-3</v>
      </c>
      <c r="F486" s="2041"/>
      <c r="G486" s="2041"/>
      <c r="H486" s="2528"/>
      <c r="I486" s="2528"/>
      <c r="J486" s="2041"/>
      <c r="K486" s="2041"/>
      <c r="L486" s="2041"/>
      <c r="M486" s="2536" t="s">
        <v>240</v>
      </c>
      <c r="N486" s="2536"/>
      <c r="O486" s="2536"/>
      <c r="P486" s="2041"/>
      <c r="Q486" s="2041"/>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pans="1:104" s="237" customFormat="1" ht="25.15" customHeight="1" x14ac:dyDescent="0.2">
      <c r="A487" s="424"/>
      <c r="B487" s="424"/>
      <c r="C487" s="2535" t="s">
        <v>298</v>
      </c>
      <c r="D487" s="2536"/>
      <c r="E487" s="2140">
        <v>4.4104584905230422E-3</v>
      </c>
      <c r="F487" s="2041"/>
      <c r="G487" s="2041"/>
      <c r="H487" s="2528"/>
      <c r="I487" s="2528"/>
      <c r="J487" s="2041"/>
      <c r="K487" s="2041"/>
      <c r="L487" s="2041"/>
      <c r="M487" s="2536" t="s">
        <v>193</v>
      </c>
      <c r="N487" s="2536"/>
      <c r="O487" s="2141" t="s">
        <v>241</v>
      </c>
      <c r="P487" s="2041"/>
      <c r="Q487" s="2041"/>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pans="1:104" s="237" customFormat="1" ht="25.15" customHeight="1" x14ac:dyDescent="0.2">
      <c r="A488" s="424"/>
      <c r="B488" s="424"/>
      <c r="C488" s="2535"/>
      <c r="D488" s="2528"/>
      <c r="E488" s="2041"/>
      <c r="F488" s="2041"/>
      <c r="G488" s="2041"/>
      <c r="H488" s="2536" t="s">
        <v>240</v>
      </c>
      <c r="I488" s="2536"/>
      <c r="J488" s="2536"/>
      <c r="K488" s="2041"/>
      <c r="L488" s="2041"/>
      <c r="M488" s="2536" t="s">
        <v>224</v>
      </c>
      <c r="N488" s="2536"/>
      <c r="O488" s="2134">
        <v>0.12519001007154337</v>
      </c>
      <c r="P488" s="2041"/>
      <c r="Q488" s="2041"/>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pans="1:104" s="237" customFormat="1" ht="25.15" customHeight="1" x14ac:dyDescent="0.2">
      <c r="A489" s="424"/>
      <c r="B489" s="424"/>
      <c r="C489" s="2535"/>
      <c r="D489" s="2528"/>
      <c r="E489" s="2041"/>
      <c r="F489" s="2041"/>
      <c r="G489" s="2041"/>
      <c r="H489" s="2536" t="s">
        <v>193</v>
      </c>
      <c r="I489" s="2536"/>
      <c r="J489" s="2142" t="s">
        <v>241</v>
      </c>
      <c r="K489" s="2041"/>
      <c r="L489" s="2041"/>
      <c r="M489" s="2536" t="s">
        <v>293</v>
      </c>
      <c r="N489" s="2536"/>
      <c r="O489" s="2137">
        <v>9.6984863438969431E-3</v>
      </c>
      <c r="P489" s="2041"/>
      <c r="Q489" s="2041"/>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pans="1:104" s="237" customFormat="1" ht="25.15" customHeight="1" x14ac:dyDescent="0.2">
      <c r="A490" s="424"/>
      <c r="B490" s="424"/>
      <c r="C490" s="2535"/>
      <c r="D490" s="2528"/>
      <c r="E490" s="2041"/>
      <c r="F490" s="2041"/>
      <c r="G490" s="2041"/>
      <c r="H490" s="2536" t="s">
        <v>224</v>
      </c>
      <c r="I490" s="2536"/>
      <c r="J490" s="2133">
        <v>8.0755316655481427E-2</v>
      </c>
      <c r="K490" s="2041"/>
      <c r="L490" s="2041"/>
      <c r="M490" s="2536" t="s">
        <v>299</v>
      </c>
      <c r="N490" s="2536"/>
      <c r="O490" s="2137">
        <v>1.1527834193804808E-2</v>
      </c>
      <c r="P490" s="2041"/>
      <c r="Q490" s="2041"/>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pans="1:104" s="237" customFormat="1" ht="25.15" customHeight="1" x14ac:dyDescent="0.2">
      <c r="A491" s="424"/>
      <c r="B491" s="424"/>
      <c r="C491" s="2535" t="s">
        <v>240</v>
      </c>
      <c r="D491" s="2536"/>
      <c r="E491" s="2536"/>
      <c r="F491" s="2041"/>
      <c r="G491" s="2041"/>
      <c r="H491" s="2536" t="s">
        <v>293</v>
      </c>
      <c r="I491" s="2536"/>
      <c r="J491" s="2136">
        <v>1.4628913611082142E-2</v>
      </c>
      <c r="K491" s="2041"/>
      <c r="L491" s="2041"/>
      <c r="M491" s="2536" t="s">
        <v>298</v>
      </c>
      <c r="N491" s="2536"/>
      <c r="O491" s="2137">
        <v>4.8147806495622135E-2</v>
      </c>
      <c r="P491" s="2041"/>
      <c r="Q491" s="2041"/>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pans="1:104" s="237" customFormat="1" ht="25.15" customHeight="1" x14ac:dyDescent="0.2">
      <c r="A492" s="424"/>
      <c r="B492" s="424"/>
      <c r="C492" s="2535" t="s">
        <v>193</v>
      </c>
      <c r="D492" s="2536"/>
      <c r="E492" s="2143" t="s">
        <v>241</v>
      </c>
      <c r="F492" s="2041"/>
      <c r="G492" s="2041"/>
      <c r="H492" s="2536" t="s">
        <v>299</v>
      </c>
      <c r="I492" s="2536"/>
      <c r="J492" s="2136">
        <v>2.9778511382665948E-4</v>
      </c>
      <c r="K492" s="2041"/>
      <c r="L492" s="2041"/>
      <c r="M492" s="2536" t="s">
        <v>287</v>
      </c>
      <c r="N492" s="2536"/>
      <c r="O492" s="2137">
        <v>3.7027280332793608E-2</v>
      </c>
      <c r="P492" s="2041"/>
      <c r="Q492" s="2041"/>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pans="1:104" s="237" customFormat="1" ht="25.15" customHeight="1" x14ac:dyDescent="0.2">
      <c r="A493" s="424"/>
      <c r="B493" s="424"/>
      <c r="C493" s="2535" t="s">
        <v>224</v>
      </c>
      <c r="D493" s="2536"/>
      <c r="E493" s="2132">
        <v>7.1171362341296673E-2</v>
      </c>
      <c r="F493" s="2041"/>
      <c r="G493" s="2041"/>
      <c r="H493" s="2536" t="s">
        <v>298</v>
      </c>
      <c r="I493" s="2536"/>
      <c r="J493" s="2136">
        <v>3.1206661592661467E-4</v>
      </c>
      <c r="K493" s="2041"/>
      <c r="L493" s="2041"/>
      <c r="M493" s="2536" t="s">
        <v>362</v>
      </c>
      <c r="N493" s="2536"/>
      <c r="O493" s="2137">
        <v>0.15195572752428041</v>
      </c>
      <c r="P493" s="2041"/>
      <c r="Q493" s="2041"/>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pans="1:104" s="237" customFormat="1" ht="25.15" customHeight="1" x14ac:dyDescent="0.2">
      <c r="A494" s="424"/>
      <c r="B494" s="424"/>
      <c r="C494" s="2535" t="s">
        <v>293</v>
      </c>
      <c r="D494" s="2536"/>
      <c r="E494" s="2135">
        <v>1.4247481148342534E-2</v>
      </c>
      <c r="F494" s="2041"/>
      <c r="G494" s="2041"/>
      <c r="H494" s="2536" t="s">
        <v>287</v>
      </c>
      <c r="I494" s="2536"/>
      <c r="J494" s="2136">
        <v>3.5412647603642339E-3</v>
      </c>
      <c r="K494" s="2041"/>
      <c r="L494" s="2041"/>
      <c r="M494" s="2536" t="s">
        <v>369</v>
      </c>
      <c r="N494" s="2536"/>
      <c r="O494" s="2137">
        <v>0.12407094985294242</v>
      </c>
      <c r="P494" s="2041"/>
      <c r="Q494" s="2041"/>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pans="1:104" s="237" customFormat="1" ht="25.15" customHeight="1" x14ac:dyDescent="0.2">
      <c r="A495" s="424"/>
      <c r="B495" s="424"/>
      <c r="C495" s="2535" t="s">
        <v>299</v>
      </c>
      <c r="D495" s="2536"/>
      <c r="E495" s="2144">
        <v>3.0779373145646209E-5</v>
      </c>
      <c r="F495" s="2041"/>
      <c r="G495" s="2041"/>
      <c r="H495" s="2536" t="s">
        <v>369</v>
      </c>
      <c r="I495" s="2536"/>
      <c r="J495" s="2136">
        <v>1.8276140265601048E-2</v>
      </c>
      <c r="K495" s="2041"/>
      <c r="L495" s="2041"/>
      <c r="M495" s="2536" t="s">
        <v>377</v>
      </c>
      <c r="N495" s="2536"/>
      <c r="O495" s="2137">
        <v>7.9739382396285863E-2</v>
      </c>
      <c r="P495" s="2041"/>
      <c r="Q495" s="2041"/>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pans="1:104" s="237" customFormat="1" ht="25.15" customHeight="1" x14ac:dyDescent="0.2">
      <c r="A496" s="424"/>
      <c r="B496" s="424"/>
      <c r="C496" s="2535" t="s">
        <v>298</v>
      </c>
      <c r="D496" s="2536"/>
      <c r="E496" s="2144">
        <v>1.9452144096626791E-5</v>
      </c>
      <c r="F496" s="2041"/>
      <c r="G496" s="2041"/>
      <c r="H496" s="2536" t="s">
        <v>377</v>
      </c>
      <c r="I496" s="2536"/>
      <c r="J496" s="2136">
        <v>9.3559853545404602E-3</v>
      </c>
      <c r="K496" s="2041"/>
      <c r="L496" s="2041"/>
      <c r="M496" s="2536" t="s">
        <v>384</v>
      </c>
      <c r="N496" s="2536"/>
      <c r="O496" s="2137">
        <v>5.5250147725816233E-2</v>
      </c>
      <c r="P496" s="2041"/>
      <c r="Q496" s="2041"/>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pans="1:104" s="237" customFormat="1" ht="25.15" customHeight="1" x14ac:dyDescent="0.2">
      <c r="A497" s="424"/>
      <c r="B497" s="424"/>
      <c r="C497" s="2535" t="s">
        <v>287</v>
      </c>
      <c r="D497" s="2536"/>
      <c r="E497" s="2135">
        <v>5.1724133281532934E-3</v>
      </c>
      <c r="F497" s="2041"/>
      <c r="G497" s="2041"/>
      <c r="H497" s="2536" t="s">
        <v>384</v>
      </c>
      <c r="I497" s="2536"/>
      <c r="J497" s="2136">
        <v>1.3196510536241757E-3</v>
      </c>
      <c r="K497" s="2041"/>
      <c r="L497" s="2041"/>
      <c r="M497" s="2536" t="s">
        <v>391</v>
      </c>
      <c r="N497" s="2536"/>
      <c r="O497" s="2137">
        <v>1.7863863467441649E-2</v>
      </c>
      <c r="P497" s="2041"/>
      <c r="Q497" s="2041"/>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pans="1:104" s="237" customFormat="1" ht="25.15" customHeight="1" x14ac:dyDescent="0.2">
      <c r="A498" s="424"/>
      <c r="B498" s="424"/>
      <c r="C498" s="2535" t="s">
        <v>362</v>
      </c>
      <c r="D498" s="2536"/>
      <c r="E498" s="2135">
        <v>1.0092817404319766E-2</v>
      </c>
      <c r="F498" s="2041"/>
      <c r="G498" s="2041"/>
      <c r="H498" s="2536" t="s">
        <v>277</v>
      </c>
      <c r="I498" s="2536"/>
      <c r="J498" s="2136">
        <v>0.10833143041353477</v>
      </c>
      <c r="K498" s="2041"/>
      <c r="L498" s="2041"/>
      <c r="M498" s="2536" t="s">
        <v>277</v>
      </c>
      <c r="N498" s="2536"/>
      <c r="O498" s="2137">
        <v>0.2121282995418014</v>
      </c>
      <c r="P498" s="2041"/>
      <c r="Q498" s="2041"/>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pans="1:104" s="237" customFormat="1" ht="25.15" customHeight="1" x14ac:dyDescent="0.2">
      <c r="A499" s="424"/>
      <c r="B499" s="424"/>
      <c r="C499" s="2535" t="s">
        <v>369</v>
      </c>
      <c r="D499" s="2536"/>
      <c r="E499" s="2135">
        <v>2.1430977939716305E-2</v>
      </c>
      <c r="F499" s="2041"/>
      <c r="G499" s="2041"/>
      <c r="H499" s="2536" t="s">
        <v>269</v>
      </c>
      <c r="I499" s="2536"/>
      <c r="J499" s="2136">
        <v>8.0795269402993405E-2</v>
      </c>
      <c r="K499" s="2041"/>
      <c r="L499" s="2041"/>
      <c r="M499" s="2536" t="s">
        <v>269</v>
      </c>
      <c r="N499" s="2536"/>
      <c r="O499" s="2137">
        <v>0.20331346141710582</v>
      </c>
      <c r="P499" s="2041"/>
      <c r="Q499" s="2041"/>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pans="1:104" s="237" customFormat="1" ht="25.15" customHeight="1" x14ac:dyDescent="0.2">
      <c r="A500" s="424"/>
      <c r="B500" s="424"/>
      <c r="C500" s="2535" t="s">
        <v>377</v>
      </c>
      <c r="D500" s="2536"/>
      <c r="E500" s="2135">
        <v>1.4367984195278708E-2</v>
      </c>
      <c r="F500" s="2041"/>
      <c r="G500" s="2041"/>
      <c r="H500" s="2536" t="s">
        <v>307</v>
      </c>
      <c r="I500" s="2536"/>
      <c r="J500" s="2136">
        <v>1.5130400371841752E-3</v>
      </c>
      <c r="K500" s="2041"/>
      <c r="L500" s="2041"/>
      <c r="M500" s="2536" t="s">
        <v>307</v>
      </c>
      <c r="N500" s="2536"/>
      <c r="O500" s="2137">
        <v>1.1230284662110309E-2</v>
      </c>
      <c r="P500" s="2041"/>
      <c r="Q500" s="2041"/>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pans="1:104" s="237" customFormat="1" ht="25.15" customHeight="1" x14ac:dyDescent="0.2">
      <c r="A501" s="424"/>
      <c r="B501" s="424"/>
      <c r="C501" s="2535" t="s">
        <v>391</v>
      </c>
      <c r="D501" s="2536"/>
      <c r="E501" s="2135">
        <v>1.0194838883801252E-3</v>
      </c>
      <c r="F501" s="2041"/>
      <c r="G501" s="2041"/>
      <c r="H501" s="2536" t="s">
        <v>380</v>
      </c>
      <c r="I501" s="2536"/>
      <c r="J501" s="2136">
        <v>4.2309750283178578E-2</v>
      </c>
      <c r="K501" s="2041"/>
      <c r="L501" s="2041"/>
      <c r="M501" s="2536" t="s">
        <v>380</v>
      </c>
      <c r="N501" s="2536"/>
      <c r="O501" s="2137">
        <v>1.9276738518524322E-2</v>
      </c>
      <c r="P501" s="2041"/>
      <c r="Q501" s="2041"/>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pans="1:104" s="237" customFormat="1" ht="25.15" customHeight="1" x14ac:dyDescent="0.2">
      <c r="A502" s="424"/>
      <c r="B502" s="424"/>
      <c r="C502" s="2535" t="s">
        <v>277</v>
      </c>
      <c r="D502" s="2536"/>
      <c r="E502" s="2135">
        <v>0.1404320898698998</v>
      </c>
      <c r="F502" s="2041"/>
      <c r="G502" s="2041"/>
      <c r="H502" s="2536" t="s">
        <v>290</v>
      </c>
      <c r="I502" s="2536"/>
      <c r="J502" s="2136">
        <v>0.11634265173420105</v>
      </c>
      <c r="K502" s="2041"/>
      <c r="L502" s="2041"/>
      <c r="M502" s="2536" t="s">
        <v>388</v>
      </c>
      <c r="N502" s="2536"/>
      <c r="O502" s="2137">
        <v>2.4452229535156789E-2</v>
      </c>
      <c r="P502" s="2041"/>
      <c r="Q502" s="2041"/>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pans="1:104" s="237" customFormat="1" ht="25.15" customHeight="1" x14ac:dyDescent="0.2">
      <c r="A503" s="424"/>
      <c r="B503" s="424"/>
      <c r="C503" s="2535" t="s">
        <v>269</v>
      </c>
      <c r="D503" s="2536"/>
      <c r="E503" s="2135">
        <v>0.10037573719733771</v>
      </c>
      <c r="F503" s="2041"/>
      <c r="G503" s="2041"/>
      <c r="H503" s="2536" t="s">
        <v>309</v>
      </c>
      <c r="I503" s="2536"/>
      <c r="J503" s="2145">
        <v>6.8773049741041473E-5</v>
      </c>
      <c r="K503" s="2041"/>
      <c r="L503" s="2041"/>
      <c r="M503" s="2536" t="s">
        <v>290</v>
      </c>
      <c r="N503" s="2536"/>
      <c r="O503" s="2137">
        <v>9.4682538182526615E-2</v>
      </c>
      <c r="P503" s="2041"/>
      <c r="Q503" s="2041"/>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pans="1:104" s="237" customFormat="1" ht="25.15" customHeight="1" x14ac:dyDescent="0.2">
      <c r="A504" s="424"/>
      <c r="B504" s="424"/>
      <c r="C504" s="2535" t="s">
        <v>307</v>
      </c>
      <c r="D504" s="2536"/>
      <c r="E504" s="2135">
        <v>5.3486087005970436E-4</v>
      </c>
      <c r="F504" s="2041"/>
      <c r="G504" s="2041"/>
      <c r="H504" s="2536" t="s">
        <v>291</v>
      </c>
      <c r="I504" s="2536"/>
      <c r="J504" s="2136">
        <v>2.9400423999929072E-2</v>
      </c>
      <c r="K504" s="2041"/>
      <c r="L504" s="2041"/>
      <c r="M504" s="2536" t="s">
        <v>309</v>
      </c>
      <c r="N504" s="2536"/>
      <c r="O504" s="2137">
        <v>3.9113440069438857E-2</v>
      </c>
      <c r="P504" s="2041"/>
      <c r="Q504" s="2041"/>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pans="1:104" s="237" customFormat="1" ht="25.15" customHeight="1" x14ac:dyDescent="0.2">
      <c r="A505" s="424"/>
      <c r="B505" s="424"/>
      <c r="C505" s="2535" t="s">
        <v>380</v>
      </c>
      <c r="D505" s="2536"/>
      <c r="E505" s="2135">
        <v>5.010341111366122E-2</v>
      </c>
      <c r="F505" s="2041"/>
      <c r="G505" s="2041"/>
      <c r="H505" s="2536" t="s">
        <v>281</v>
      </c>
      <c r="I505" s="2536"/>
      <c r="J505" s="2136">
        <v>0.1188854123730155</v>
      </c>
      <c r="K505" s="2041"/>
      <c r="L505" s="2041"/>
      <c r="M505" s="2536" t="s">
        <v>291</v>
      </c>
      <c r="N505" s="2536"/>
      <c r="O505" s="2137">
        <v>4.4268689501332448E-2</v>
      </c>
      <c r="P505" s="2041"/>
      <c r="Q505" s="2041"/>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pans="1:104" s="237" customFormat="1" ht="25.15" customHeight="1" x14ac:dyDescent="0.2">
      <c r="A506" s="424"/>
      <c r="B506" s="424"/>
      <c r="C506" s="2535" t="s">
        <v>388</v>
      </c>
      <c r="D506" s="2536"/>
      <c r="E506" s="2135">
        <v>3.4699028849053299E-4</v>
      </c>
      <c r="F506" s="2041"/>
      <c r="G506" s="2041"/>
      <c r="H506" s="2536" t="s">
        <v>305</v>
      </c>
      <c r="I506" s="2536"/>
      <c r="J506" s="2136">
        <v>2.9718812784181748E-3</v>
      </c>
      <c r="K506" s="2041"/>
      <c r="L506" s="2041"/>
      <c r="M506" s="2536" t="s">
        <v>281</v>
      </c>
      <c r="N506" s="2536"/>
      <c r="O506" s="2137">
        <v>0.19579581974127422</v>
      </c>
      <c r="P506" s="2041"/>
      <c r="Q506" s="2041"/>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pans="1:104" s="237" customFormat="1" ht="25.15" customHeight="1" x14ac:dyDescent="0.2">
      <c r="A507" s="424"/>
      <c r="B507" s="424"/>
      <c r="C507" s="2535" t="s">
        <v>290</v>
      </c>
      <c r="D507" s="2536"/>
      <c r="E507" s="2135">
        <v>0.10553168030306703</v>
      </c>
      <c r="F507" s="2041"/>
      <c r="G507" s="2041"/>
      <c r="H507" s="2536" t="s">
        <v>302</v>
      </c>
      <c r="I507" s="2536"/>
      <c r="J507" s="2136">
        <v>3.0231370433456761E-2</v>
      </c>
      <c r="K507" s="2041"/>
      <c r="L507" s="2041"/>
      <c r="M507" s="2536" t="s">
        <v>386</v>
      </c>
      <c r="N507" s="2536"/>
      <c r="O507" s="2137">
        <v>3.1466176238013267E-2</v>
      </c>
      <c r="P507" s="2041"/>
      <c r="Q507" s="2041"/>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pans="1:104" s="237" customFormat="1" ht="25.15" customHeight="1" x14ac:dyDescent="0.2">
      <c r="A508" s="424"/>
      <c r="B508" s="424"/>
      <c r="C508" s="2535" t="s">
        <v>309</v>
      </c>
      <c r="D508" s="2536"/>
      <c r="E508" s="2135">
        <v>1.2976866191257656E-3</v>
      </c>
      <c r="F508" s="2041"/>
      <c r="G508" s="2041"/>
      <c r="H508" s="2536" t="s">
        <v>268</v>
      </c>
      <c r="I508" s="2536"/>
      <c r="J508" s="2136">
        <v>0.18223849612237975</v>
      </c>
      <c r="K508" s="2041"/>
      <c r="L508" s="2041"/>
      <c r="M508" s="2536" t="s">
        <v>372</v>
      </c>
      <c r="N508" s="2536"/>
      <c r="O508" s="2137">
        <v>0.12229863421038455</v>
      </c>
      <c r="P508" s="2041"/>
      <c r="Q508" s="2041"/>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pans="1:104" s="237" customFormat="1" ht="25.15" customHeight="1" x14ac:dyDescent="0.2">
      <c r="A509" s="424"/>
      <c r="B509" s="424"/>
      <c r="C509" s="2534" t="s">
        <v>291</v>
      </c>
      <c r="D509" s="2536"/>
      <c r="E509" s="2135">
        <v>6.1947534021528597E-2</v>
      </c>
      <c r="F509" s="2041"/>
      <c r="G509" s="2041"/>
      <c r="H509" s="2536" t="s">
        <v>279</v>
      </c>
      <c r="I509" s="2536"/>
      <c r="J509" s="2136">
        <v>0.20275485943191199</v>
      </c>
      <c r="K509" s="2041"/>
      <c r="L509" s="2041"/>
      <c r="M509" s="2536" t="s">
        <v>305</v>
      </c>
      <c r="N509" s="2536"/>
      <c r="O509" s="2137">
        <v>3.4408574988850221E-3</v>
      </c>
      <c r="P509" s="2041"/>
      <c r="Q509" s="2041"/>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pans="1:104" s="237" customFormat="1" ht="25.15" customHeight="1" x14ac:dyDescent="0.2">
      <c r="A510" s="424"/>
      <c r="B510" s="424"/>
      <c r="C510" s="2530" t="s">
        <v>281</v>
      </c>
      <c r="D510" s="2536"/>
      <c r="E510" s="2135">
        <v>0.16122320264258047</v>
      </c>
      <c r="F510" s="2041"/>
      <c r="G510" s="2041"/>
      <c r="H510" s="2536" t="s">
        <v>294</v>
      </c>
      <c r="I510" s="2536"/>
      <c r="J510" s="2136">
        <v>4.988565150194324E-2</v>
      </c>
      <c r="K510" s="2041"/>
      <c r="L510" s="2041"/>
      <c r="M510" s="2536" t="s">
        <v>302</v>
      </c>
      <c r="N510" s="2536"/>
      <c r="O510" s="2137">
        <v>8.1883794763642527E-3</v>
      </c>
      <c r="P510" s="2041"/>
      <c r="Q510" s="2041"/>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pans="1:104" s="237" customFormat="1" ht="25.15" customHeight="1" x14ac:dyDescent="0.2">
      <c r="A511" s="424"/>
      <c r="B511" s="424"/>
      <c r="C511" s="2530" t="s">
        <v>386</v>
      </c>
      <c r="D511" s="2536"/>
      <c r="E511" s="2135">
        <v>1.934151905366341E-3</v>
      </c>
      <c r="F511" s="2041"/>
      <c r="G511" s="2041"/>
      <c r="H511" s="2536" t="s">
        <v>373</v>
      </c>
      <c r="I511" s="2536"/>
      <c r="J511" s="2136">
        <v>2.1302797614662344E-2</v>
      </c>
      <c r="K511" s="2041"/>
      <c r="L511" s="2041"/>
      <c r="M511" s="2536" t="s">
        <v>268</v>
      </c>
      <c r="N511" s="2536"/>
      <c r="O511" s="2137">
        <v>4.9221290409092622E-2</v>
      </c>
      <c r="P511" s="2041"/>
      <c r="Q511" s="2041"/>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pans="1:104" s="237" customFormat="1" ht="25.15" customHeight="1" x14ac:dyDescent="0.2">
      <c r="A512" s="424"/>
      <c r="B512" s="424"/>
      <c r="C512" s="2530" t="s">
        <v>372</v>
      </c>
      <c r="D512" s="2536"/>
      <c r="E512" s="2135">
        <v>6.5032082389870679E-3</v>
      </c>
      <c r="F512" s="2041"/>
      <c r="G512" s="2041"/>
      <c r="H512" s="2536" t="s">
        <v>363</v>
      </c>
      <c r="I512" s="2536"/>
      <c r="J512" s="2136">
        <v>0.15840672102540954</v>
      </c>
      <c r="K512" s="2041"/>
      <c r="L512" s="2041"/>
      <c r="M512" s="2536" t="s">
        <v>279</v>
      </c>
      <c r="N512" s="2536"/>
      <c r="O512" s="2137">
        <v>4.8691383650225862E-3</v>
      </c>
      <c r="P512" s="2041"/>
      <c r="Q512" s="2041"/>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pans="1:104" s="237" customFormat="1" ht="25.15" customHeight="1" x14ac:dyDescent="0.2">
      <c r="A513" s="424"/>
      <c r="B513" s="424"/>
      <c r="C513" s="2533" t="s">
        <v>305</v>
      </c>
      <c r="D513" s="2536"/>
      <c r="E513" s="2135">
        <v>7.9562755615432868E-4</v>
      </c>
      <c r="F513" s="2041"/>
      <c r="G513" s="2041"/>
      <c r="H513" s="2536" t="s">
        <v>286</v>
      </c>
      <c r="I513" s="2536"/>
      <c r="J513" s="2136">
        <v>2.7065321656450717E-3</v>
      </c>
      <c r="K513" s="2041"/>
      <c r="L513" s="2041"/>
      <c r="M513" s="2536" t="s">
        <v>294</v>
      </c>
      <c r="N513" s="2536"/>
      <c r="O513" s="2137">
        <v>2.0927698673715227E-4</v>
      </c>
      <c r="P513" s="2041"/>
      <c r="Q513" s="2041"/>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pans="1:104" s="237" customFormat="1" ht="25.15" customHeight="1" x14ac:dyDescent="0.2">
      <c r="A514" s="424"/>
      <c r="B514" s="424"/>
      <c r="C514" s="2538" t="s">
        <v>302</v>
      </c>
      <c r="D514" s="2536"/>
      <c r="E514" s="2135">
        <v>1.4192147341484032E-2</v>
      </c>
      <c r="F514" s="2041"/>
      <c r="G514" s="2041"/>
      <c r="H514" s="2536" t="s">
        <v>355</v>
      </c>
      <c r="I514" s="2536"/>
      <c r="J514" s="2136">
        <v>0.34672265814155467</v>
      </c>
      <c r="K514" s="2041"/>
      <c r="L514" s="2041"/>
      <c r="M514" s="2536" t="s">
        <v>373</v>
      </c>
      <c r="N514" s="2536"/>
      <c r="O514" s="2137">
        <v>0.11988885610337603</v>
      </c>
      <c r="P514" s="2041"/>
      <c r="Q514" s="2041"/>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pans="1:104" s="237" customFormat="1" ht="25.15" customHeight="1" x14ac:dyDescent="0.2">
      <c r="A515" s="424"/>
      <c r="B515" s="424"/>
      <c r="C515" s="2537" t="s">
        <v>268</v>
      </c>
      <c r="D515" s="2536"/>
      <c r="E515" s="2135">
        <v>0.14807866241355505</v>
      </c>
      <c r="F515" s="2041"/>
      <c r="G515" s="2041"/>
      <c r="H515" s="2536" t="s">
        <v>346</v>
      </c>
      <c r="I515" s="2536"/>
      <c r="J515" s="2136">
        <v>0.5525091143413805</v>
      </c>
      <c r="K515" s="2041"/>
      <c r="L515" s="2041"/>
      <c r="M515" s="2536" t="s">
        <v>363</v>
      </c>
      <c r="N515" s="2536"/>
      <c r="O515" s="2137">
        <v>7.6567912717984937E-2</v>
      </c>
      <c r="P515" s="2041"/>
      <c r="Q515" s="2041"/>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pans="1:104" s="237" customFormat="1" ht="25.15" customHeight="1" x14ac:dyDescent="0.2">
      <c r="A516" s="424"/>
      <c r="B516" s="424"/>
      <c r="C516" s="2535" t="s">
        <v>279</v>
      </c>
      <c r="D516" s="2536"/>
      <c r="E516" s="2135">
        <v>0.192894621198475</v>
      </c>
      <c r="F516" s="2041"/>
      <c r="G516" s="2041"/>
      <c r="H516" s="2536" t="s">
        <v>359</v>
      </c>
      <c r="I516" s="2536"/>
      <c r="J516" s="2136">
        <v>0.2036778587728135</v>
      </c>
      <c r="K516" s="2041"/>
      <c r="L516" s="2041"/>
      <c r="M516" s="2536" t="s">
        <v>286</v>
      </c>
      <c r="N516" s="2536"/>
      <c r="O516" s="2146">
        <v>2.3004896050900359E-6</v>
      </c>
      <c r="P516" s="2041"/>
      <c r="Q516" s="2041"/>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pans="1:104" s="237" customFormat="1" ht="25.15" customHeight="1" x14ac:dyDescent="0.2">
      <c r="A517" s="424"/>
      <c r="B517" s="424"/>
      <c r="C517" s="2535" t="s">
        <v>294</v>
      </c>
      <c r="D517" s="2536"/>
      <c r="E517" s="2135">
        <v>1.7455320607185871E-2</v>
      </c>
      <c r="F517" s="2041"/>
      <c r="G517" s="2041"/>
      <c r="H517" s="2536" t="s">
        <v>382</v>
      </c>
      <c r="I517" s="2536"/>
      <c r="J517" s="2136">
        <v>2.3199842476018446E-3</v>
      </c>
      <c r="K517" s="2041"/>
      <c r="L517" s="2041"/>
      <c r="M517" s="2536" t="s">
        <v>355</v>
      </c>
      <c r="N517" s="2536"/>
      <c r="O517" s="2137">
        <v>0.14599315896955645</v>
      </c>
      <c r="P517" s="2041"/>
      <c r="Q517" s="2041"/>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pans="1:104" s="237" customFormat="1" ht="25.15" customHeight="1" x14ac:dyDescent="0.2">
      <c r="A518" s="424"/>
      <c r="B518" s="424"/>
      <c r="C518" s="2535" t="s">
        <v>373</v>
      </c>
      <c r="D518" s="2536"/>
      <c r="E518" s="2135">
        <v>2.4498100555649816E-2</v>
      </c>
      <c r="F518" s="2041"/>
      <c r="G518" s="2041"/>
      <c r="H518" s="2536" t="s">
        <v>379</v>
      </c>
      <c r="I518" s="2536"/>
      <c r="J518" s="2136">
        <v>1.2750433846145262E-3</v>
      </c>
      <c r="K518" s="2041"/>
      <c r="L518" s="2041"/>
      <c r="M518" s="2536" t="s">
        <v>346</v>
      </c>
      <c r="N518" s="2536"/>
      <c r="O518" s="2137">
        <v>0.31420239608874795</v>
      </c>
      <c r="P518" s="2041"/>
      <c r="Q518" s="2041"/>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pans="1:104" s="237" customFormat="1" ht="25.15" customHeight="1" x14ac:dyDescent="0.2">
      <c r="A519" s="424"/>
      <c r="B519" s="424"/>
      <c r="C519" s="2535" t="s">
        <v>363</v>
      </c>
      <c r="D519" s="2536"/>
      <c r="E519" s="2135">
        <v>0.14587854453304142</v>
      </c>
      <c r="F519" s="2041"/>
      <c r="G519" s="2041"/>
      <c r="H519" s="2536" t="s">
        <v>360</v>
      </c>
      <c r="I519" s="2536"/>
      <c r="J519" s="2136">
        <v>0.17323437858175705</v>
      </c>
      <c r="K519" s="2041"/>
      <c r="L519" s="2041"/>
      <c r="M519" s="2536" t="s">
        <v>359</v>
      </c>
      <c r="N519" s="2536"/>
      <c r="O519" s="2137">
        <v>0.1331125150363347</v>
      </c>
      <c r="P519" s="2041"/>
      <c r="Q519" s="2041"/>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pans="1:104" s="237" customFormat="1" ht="25.15" customHeight="1" x14ac:dyDescent="0.2">
      <c r="A520" s="424"/>
      <c r="B520" s="424"/>
      <c r="C520" s="2535" t="s">
        <v>286</v>
      </c>
      <c r="D520" s="2536"/>
      <c r="E520" s="2135">
        <v>6.0087725447665024E-4</v>
      </c>
      <c r="F520" s="2041"/>
      <c r="G520" s="2041"/>
      <c r="H520" s="2536" t="s">
        <v>283</v>
      </c>
      <c r="I520" s="2536"/>
      <c r="J520" s="2136">
        <v>9.9180767133837305E-2</v>
      </c>
      <c r="K520" s="2041"/>
      <c r="L520" s="2041"/>
      <c r="M520" s="2536" t="s">
        <v>382</v>
      </c>
      <c r="N520" s="2536"/>
      <c r="O520" s="2137">
        <v>7.227836244657293E-2</v>
      </c>
      <c r="P520" s="2041"/>
      <c r="Q520" s="2041"/>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pans="1:104" s="237" customFormat="1" ht="25.15" customHeight="1" x14ac:dyDescent="0.2">
      <c r="A521" s="424"/>
      <c r="B521" s="424"/>
      <c r="C521" s="2535" t="s">
        <v>355</v>
      </c>
      <c r="D521" s="2536"/>
      <c r="E521" s="2135">
        <v>0.29900191501923956</v>
      </c>
      <c r="F521" s="2041"/>
      <c r="G521" s="2041"/>
      <c r="H521" s="2536" t="s">
        <v>347</v>
      </c>
      <c r="I521" s="2536"/>
      <c r="J521" s="2136">
        <v>0.46357780491336076</v>
      </c>
      <c r="K521" s="2041"/>
      <c r="L521" s="2041"/>
      <c r="M521" s="2536" t="s">
        <v>379</v>
      </c>
      <c r="N521" s="2536"/>
      <c r="O521" s="2137">
        <v>7.2278362446573888E-2</v>
      </c>
      <c r="P521" s="2041"/>
      <c r="Q521" s="2041"/>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pans="1:104" s="237" customFormat="1" ht="25.15" customHeight="1" x14ac:dyDescent="0.2">
      <c r="A522" s="424"/>
      <c r="B522" s="424"/>
      <c r="C522" s="2535" t="s">
        <v>346</v>
      </c>
      <c r="D522" s="2536"/>
      <c r="E522" s="2135">
        <v>0.5137731000746536</v>
      </c>
      <c r="F522" s="2041"/>
      <c r="G522" s="2041"/>
      <c r="H522" s="2536" t="s">
        <v>285</v>
      </c>
      <c r="I522" s="2536"/>
      <c r="J522" s="2136">
        <v>3.6053817274993669E-2</v>
      </c>
      <c r="K522" s="2041"/>
      <c r="L522" s="2041"/>
      <c r="M522" s="2536" t="s">
        <v>360</v>
      </c>
      <c r="N522" s="2536"/>
      <c r="O522" s="2137">
        <v>0.12833394953105576</v>
      </c>
      <c r="P522" s="2041"/>
      <c r="Q522" s="2041"/>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pans="1:104" s="237" customFormat="1" ht="25.15" customHeight="1" x14ac:dyDescent="0.2">
      <c r="A523" s="424"/>
      <c r="B523" s="424"/>
      <c r="C523" s="2535" t="s">
        <v>359</v>
      </c>
      <c r="D523" s="2536"/>
      <c r="E523" s="2135">
        <v>0.17623030400639556</v>
      </c>
      <c r="F523" s="2041"/>
      <c r="G523" s="2041"/>
      <c r="H523" s="2536" t="s">
        <v>378</v>
      </c>
      <c r="I523" s="2536"/>
      <c r="J523" s="2136">
        <v>6.1525439535717028E-2</v>
      </c>
      <c r="K523" s="2041"/>
      <c r="L523" s="2041"/>
      <c r="M523" s="2536" t="s">
        <v>283</v>
      </c>
      <c r="N523" s="2536"/>
      <c r="O523" s="2137">
        <v>6.6015401841817312E-2</v>
      </c>
      <c r="P523" s="2041"/>
      <c r="Q523" s="2041"/>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pans="1:104" s="237" customFormat="1" ht="25.15" customHeight="1" x14ac:dyDescent="0.2">
      <c r="A524" s="424"/>
      <c r="B524" s="424"/>
      <c r="C524" s="2535" t="s">
        <v>382</v>
      </c>
      <c r="D524" s="2536"/>
      <c r="E524" s="2135">
        <v>5.7923765696099513E-3</v>
      </c>
      <c r="F524" s="2041"/>
      <c r="G524" s="2041"/>
      <c r="H524" s="2536" t="s">
        <v>375</v>
      </c>
      <c r="I524" s="2536"/>
      <c r="J524" s="2136">
        <v>8.5355892880375747E-2</v>
      </c>
      <c r="K524" s="2041"/>
      <c r="L524" s="2041"/>
      <c r="M524" s="2536" t="s">
        <v>347</v>
      </c>
      <c r="N524" s="2536"/>
      <c r="O524" s="2137">
        <v>0.3390263914469055</v>
      </c>
      <c r="P524" s="2041"/>
      <c r="Q524" s="2041"/>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pans="1:104" s="237" customFormat="1" ht="25.15" customHeight="1" x14ac:dyDescent="0.2">
      <c r="A525" s="424"/>
      <c r="B525" s="424"/>
      <c r="C525" s="2535" t="s">
        <v>379</v>
      </c>
      <c r="D525" s="2536"/>
      <c r="E525" s="2135">
        <v>4.9050451744423124E-3</v>
      </c>
      <c r="F525" s="2041"/>
      <c r="G525" s="2041"/>
      <c r="H525" s="2536" t="s">
        <v>278</v>
      </c>
      <c r="I525" s="2536"/>
      <c r="J525" s="2136">
        <v>0.10411283533496665</v>
      </c>
      <c r="K525" s="2041"/>
      <c r="L525" s="2041"/>
      <c r="M525" s="2536" t="s">
        <v>285</v>
      </c>
      <c r="N525" s="2536"/>
      <c r="O525" s="2137">
        <v>2.8169330076173566E-3</v>
      </c>
      <c r="P525" s="2041"/>
      <c r="Q525" s="2041"/>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pans="1:104" s="237" customFormat="1" ht="25.15" customHeight="1" x14ac:dyDescent="0.2">
      <c r="A526" s="424"/>
      <c r="B526" s="424"/>
      <c r="C526" s="2535" t="s">
        <v>360</v>
      </c>
      <c r="D526" s="2536"/>
      <c r="E526" s="2135">
        <v>0.17548265582391401</v>
      </c>
      <c r="F526" s="2041"/>
      <c r="G526" s="2041"/>
      <c r="H526" s="2536" t="s">
        <v>357</v>
      </c>
      <c r="I526" s="2536"/>
      <c r="J526" s="2136">
        <v>0.27737418586611251</v>
      </c>
      <c r="K526" s="2041"/>
      <c r="L526" s="2041"/>
      <c r="M526" s="2536" t="s">
        <v>378</v>
      </c>
      <c r="N526" s="2536"/>
      <c r="O526" s="2137">
        <v>1.7082190690889693E-2</v>
      </c>
      <c r="P526" s="2041"/>
      <c r="Q526" s="2041"/>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pans="1:104" s="237" customFormat="1" ht="25.15" customHeight="1" x14ac:dyDescent="0.2">
      <c r="A527" s="424"/>
      <c r="B527" s="424"/>
      <c r="C527" s="2535" t="s">
        <v>283</v>
      </c>
      <c r="D527" s="2536"/>
      <c r="E527" s="2135">
        <v>9.4901595708833275E-2</v>
      </c>
      <c r="F527" s="2041"/>
      <c r="G527" s="2041"/>
      <c r="H527" s="2536" t="s">
        <v>370</v>
      </c>
      <c r="I527" s="2536"/>
      <c r="J527" s="2136">
        <v>0.10536537023891653</v>
      </c>
      <c r="K527" s="2041"/>
      <c r="L527" s="2041"/>
      <c r="M527" s="2536" t="s">
        <v>375</v>
      </c>
      <c r="N527" s="2536"/>
      <c r="O527" s="2137">
        <v>4.3020298147229755E-2</v>
      </c>
      <c r="P527" s="2041"/>
      <c r="Q527" s="2041"/>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pans="1:104" s="237" customFormat="1" ht="25.15" customHeight="1" x14ac:dyDescent="0.2">
      <c r="A528" s="424"/>
      <c r="B528" s="424"/>
      <c r="C528" s="2535" t="s">
        <v>347</v>
      </c>
      <c r="D528" s="2536"/>
      <c r="E528" s="2135">
        <v>0.44501950399731893</v>
      </c>
      <c r="F528" s="2041"/>
      <c r="G528" s="2041"/>
      <c r="H528" s="2536" t="s">
        <v>349</v>
      </c>
      <c r="I528" s="2536"/>
      <c r="J528" s="2136">
        <v>0.46270195207187365</v>
      </c>
      <c r="K528" s="2041"/>
      <c r="L528" s="2041"/>
      <c r="M528" s="2536" t="s">
        <v>278</v>
      </c>
      <c r="N528" s="2536"/>
      <c r="O528" s="2137">
        <v>2.2844072126735195E-2</v>
      </c>
      <c r="P528" s="2041"/>
      <c r="Q528" s="2041"/>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pans="1:104" s="237" customFormat="1" ht="25.15" customHeight="1" x14ac:dyDescent="0.2">
      <c r="A529" s="424"/>
      <c r="B529" s="424"/>
      <c r="C529" s="2535" t="s">
        <v>285</v>
      </c>
      <c r="D529" s="2536"/>
      <c r="E529" s="2135">
        <v>2.1978723629716611E-2</v>
      </c>
      <c r="F529" s="2041"/>
      <c r="G529" s="2041"/>
      <c r="H529" s="2536" t="s">
        <v>366</v>
      </c>
      <c r="I529" s="2536"/>
      <c r="J529" s="2136">
        <v>0.11473668347521215</v>
      </c>
      <c r="K529" s="2041"/>
      <c r="L529" s="2041"/>
      <c r="M529" s="2536" t="s">
        <v>357</v>
      </c>
      <c r="N529" s="2536"/>
      <c r="O529" s="2137">
        <v>8.2930352949614691E-2</v>
      </c>
      <c r="P529" s="2041"/>
      <c r="Q529" s="2041"/>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pans="1:104" s="237" customFormat="1" ht="25.15" customHeight="1" x14ac:dyDescent="0.2">
      <c r="A530" s="424"/>
      <c r="B530" s="424"/>
      <c r="C530" s="2535" t="s">
        <v>378</v>
      </c>
      <c r="D530" s="2536"/>
      <c r="E530" s="2135">
        <v>4.5741089958805173E-2</v>
      </c>
      <c r="F530" s="2041"/>
      <c r="G530" s="2041"/>
      <c r="H530" s="2536" t="s">
        <v>389</v>
      </c>
      <c r="I530" s="2536"/>
      <c r="J530" s="2136">
        <v>8.4639110990084188E-3</v>
      </c>
      <c r="K530" s="2041"/>
      <c r="L530" s="2041"/>
      <c r="M530" s="2536" t="s">
        <v>370</v>
      </c>
      <c r="N530" s="2536"/>
      <c r="O530" s="2137">
        <v>0.12061758549649178</v>
      </c>
      <c r="P530" s="2041"/>
      <c r="Q530" s="2041"/>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pans="1:104" s="237" customFormat="1" ht="25.15" customHeight="1" x14ac:dyDescent="0.2">
      <c r="A531" s="424"/>
      <c r="B531" s="424"/>
      <c r="C531" s="2535" t="s">
        <v>375</v>
      </c>
      <c r="D531" s="2536"/>
      <c r="E531" s="2135">
        <v>7.6637119443926552E-2</v>
      </c>
      <c r="F531" s="2041"/>
      <c r="G531" s="2041"/>
      <c r="H531" s="2536" t="s">
        <v>356</v>
      </c>
      <c r="I531" s="2536"/>
      <c r="J531" s="2136">
        <v>0.32305373770583562</v>
      </c>
      <c r="K531" s="2041"/>
      <c r="L531" s="2041"/>
      <c r="M531" s="2536" t="s">
        <v>349</v>
      </c>
      <c r="N531" s="2536"/>
      <c r="O531" s="2137">
        <v>0.19194933066461667</v>
      </c>
      <c r="P531" s="2041"/>
      <c r="Q531" s="2041"/>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pans="1:104" s="237" customFormat="1" ht="25.15" customHeight="1" x14ac:dyDescent="0.2">
      <c r="A532" s="424"/>
      <c r="B532" s="424"/>
      <c r="C532" s="2535" t="s">
        <v>278</v>
      </c>
      <c r="D532" s="2536"/>
      <c r="E532" s="2135">
        <v>7.8950061238583211E-2</v>
      </c>
      <c r="F532" s="2041"/>
      <c r="G532" s="2041"/>
      <c r="H532" s="2536" t="s">
        <v>404</v>
      </c>
      <c r="I532" s="2536"/>
      <c r="J532" s="2136">
        <v>2.7274887955175842E-4</v>
      </c>
      <c r="K532" s="2041"/>
      <c r="L532" s="2041"/>
      <c r="M532" s="2536" t="s">
        <v>366</v>
      </c>
      <c r="N532" s="2536"/>
      <c r="O532" s="2137">
        <v>0.13337853386877263</v>
      </c>
      <c r="P532" s="2041"/>
      <c r="Q532" s="2041"/>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pans="1:104" s="237" customFormat="1" ht="25.15" customHeight="1" x14ac:dyDescent="0.2">
      <c r="A533" s="424"/>
      <c r="B533" s="424"/>
      <c r="C533" s="2535" t="s">
        <v>357</v>
      </c>
      <c r="D533" s="2536"/>
      <c r="E533" s="2135">
        <v>0.23729966086142359</v>
      </c>
      <c r="F533" s="2041"/>
      <c r="G533" s="2041"/>
      <c r="H533" s="2536" t="s">
        <v>381</v>
      </c>
      <c r="I533" s="2536"/>
      <c r="J533" s="2136">
        <v>5.0076036962348761E-2</v>
      </c>
      <c r="K533" s="2041"/>
      <c r="L533" s="2041"/>
      <c r="M533" s="2536" t="s">
        <v>389</v>
      </c>
      <c r="N533" s="2536"/>
      <c r="O533" s="2137">
        <v>2.4154783887763271E-3</v>
      </c>
      <c r="P533" s="2041"/>
      <c r="Q533" s="2041"/>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pans="1:104" s="237" customFormat="1" ht="25.15" customHeight="1" x14ac:dyDescent="0.2">
      <c r="A534" s="424"/>
      <c r="B534" s="424"/>
      <c r="C534" s="2535" t="s">
        <v>370</v>
      </c>
      <c r="D534" s="2536"/>
      <c r="E534" s="2135">
        <v>0.11110477590515479</v>
      </c>
      <c r="F534" s="2041"/>
      <c r="G534" s="2041"/>
      <c r="H534" s="2536" t="s">
        <v>397</v>
      </c>
      <c r="I534" s="2536"/>
      <c r="J534" s="2136">
        <v>2.7106145979779455E-3</v>
      </c>
      <c r="K534" s="2041"/>
      <c r="L534" s="2041"/>
      <c r="M534" s="2536" t="s">
        <v>356</v>
      </c>
      <c r="N534" s="2536"/>
      <c r="O534" s="2137">
        <v>7.1828164811571338E-2</v>
      </c>
      <c r="P534" s="2041"/>
      <c r="Q534" s="2041"/>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pans="1:104" s="237" customFormat="1" ht="25.15" customHeight="1" x14ac:dyDescent="0.2">
      <c r="A535" s="424"/>
      <c r="B535" s="424"/>
      <c r="C535" s="2535" t="s">
        <v>349</v>
      </c>
      <c r="D535" s="2536"/>
      <c r="E535" s="2135">
        <v>0.4005744496255218</v>
      </c>
      <c r="F535" s="2041"/>
      <c r="G535" s="2041"/>
      <c r="H535" s="2536" t="s">
        <v>387</v>
      </c>
      <c r="I535" s="2536"/>
      <c r="J535" s="2136">
        <v>1.0049717412727645E-2</v>
      </c>
      <c r="K535" s="2041"/>
      <c r="L535" s="2041"/>
      <c r="M535" s="2536" t="s">
        <v>404</v>
      </c>
      <c r="N535" s="2536"/>
      <c r="O535" s="2146">
        <v>1.1172387073352211E-5</v>
      </c>
      <c r="P535" s="2041"/>
      <c r="Q535" s="2041"/>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pans="1:104" s="237" customFormat="1" ht="25.15" customHeight="1" x14ac:dyDescent="0.2">
      <c r="A536" s="424"/>
      <c r="B536" s="424"/>
      <c r="C536" s="2535" t="s">
        <v>366</v>
      </c>
      <c r="D536" s="2536"/>
      <c r="E536" s="2135">
        <v>0.11750228534007777</v>
      </c>
      <c r="F536" s="2041"/>
      <c r="G536" s="2041"/>
      <c r="H536" s="2536" t="s">
        <v>358</v>
      </c>
      <c r="I536" s="2536"/>
      <c r="J536" s="2136">
        <v>0.21296208549502349</v>
      </c>
      <c r="K536" s="2041"/>
      <c r="L536" s="2041"/>
      <c r="M536" s="2536" t="s">
        <v>381</v>
      </c>
      <c r="N536" s="2536"/>
      <c r="O536" s="2137">
        <v>2.6790227521831935E-2</v>
      </c>
      <c r="P536" s="2041"/>
      <c r="Q536" s="2041"/>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pans="1:104" s="237" customFormat="1" ht="25.15" customHeight="1" x14ac:dyDescent="0.2">
      <c r="A537" s="424"/>
      <c r="B537" s="424"/>
      <c r="C537" s="2535" t="s">
        <v>356</v>
      </c>
      <c r="D537" s="2536"/>
      <c r="E537" s="2135">
        <v>0.25835003730334805</v>
      </c>
      <c r="F537" s="2041"/>
      <c r="G537" s="2041"/>
      <c r="H537" s="2536" t="s">
        <v>376</v>
      </c>
      <c r="I537" s="2536"/>
      <c r="J537" s="2136">
        <v>2.6225718542616839E-2</v>
      </c>
      <c r="K537" s="2041"/>
      <c r="L537" s="2041"/>
      <c r="M537" s="2536" t="s">
        <v>397</v>
      </c>
      <c r="N537" s="2536"/>
      <c r="O537" s="2146">
        <v>2.3594276242383619E-6</v>
      </c>
      <c r="P537" s="2041"/>
      <c r="Q537" s="2041"/>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pans="1:104" s="237" customFormat="1" ht="25.15" customHeight="1" x14ac:dyDescent="0.2">
      <c r="A538" s="424"/>
      <c r="B538" s="424"/>
      <c r="C538" s="2535" t="s">
        <v>404</v>
      </c>
      <c r="D538" s="2536"/>
      <c r="E538" s="2135">
        <v>1.0607640945190467E-4</v>
      </c>
      <c r="F538" s="2041"/>
      <c r="G538" s="2041"/>
      <c r="H538" s="2536" t="s">
        <v>352</v>
      </c>
      <c r="I538" s="2536"/>
      <c r="J538" s="2136">
        <v>0.14804662841575525</v>
      </c>
      <c r="K538" s="2041"/>
      <c r="L538" s="2041"/>
      <c r="M538" s="2536" t="s">
        <v>387</v>
      </c>
      <c r="N538" s="2536"/>
      <c r="O538" s="2146">
        <v>1.6676200117991779E-5</v>
      </c>
      <c r="P538" s="2041"/>
      <c r="Q538" s="2041"/>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pans="1:104" s="237" customFormat="1" ht="25.15" customHeight="1" x14ac:dyDescent="0.2">
      <c r="A539" s="424"/>
      <c r="B539" s="424"/>
      <c r="C539" s="2535" t="s">
        <v>381</v>
      </c>
      <c r="D539" s="2536"/>
      <c r="E539" s="2135">
        <v>4.5643775652455441E-2</v>
      </c>
      <c r="F539" s="2041"/>
      <c r="G539" s="2041"/>
      <c r="H539" s="2536" t="s">
        <v>270</v>
      </c>
      <c r="I539" s="2536"/>
      <c r="J539" s="2136">
        <v>0.1323102179272706</v>
      </c>
      <c r="K539" s="2041"/>
      <c r="L539" s="2041"/>
      <c r="M539" s="2536" t="s">
        <v>358</v>
      </c>
      <c r="N539" s="2536"/>
      <c r="O539" s="2137">
        <v>0.1159037879146998</v>
      </c>
      <c r="P539" s="2041"/>
      <c r="Q539" s="2041"/>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pans="1:104" s="237" customFormat="1" ht="25.15" customHeight="1" x14ac:dyDescent="0.2">
      <c r="A540" s="424"/>
      <c r="B540" s="424"/>
      <c r="C540" s="2535" t="s">
        <v>397</v>
      </c>
      <c r="D540" s="2536"/>
      <c r="E540" s="2135">
        <v>1.5003056192939052E-3</v>
      </c>
      <c r="F540" s="2041"/>
      <c r="G540" s="2041"/>
      <c r="H540" s="2536" t="s">
        <v>403</v>
      </c>
      <c r="I540" s="2536"/>
      <c r="J540" s="2145">
        <v>6.9945046307632054E-5</v>
      </c>
      <c r="K540" s="2041"/>
      <c r="L540" s="2041"/>
      <c r="M540" s="2536" t="s">
        <v>376</v>
      </c>
      <c r="N540" s="2536"/>
      <c r="O540" s="2137">
        <v>8.8280652097238635E-2</v>
      </c>
      <c r="P540" s="2041"/>
      <c r="Q540" s="2041"/>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pans="1:104" s="237" customFormat="1" ht="25.15" customHeight="1" x14ac:dyDescent="0.2">
      <c r="A541" s="424"/>
      <c r="B541" s="424"/>
      <c r="C541" s="2535" t="s">
        <v>387</v>
      </c>
      <c r="D541" s="2536"/>
      <c r="E541" s="2135">
        <v>5.7768425266398471E-3</v>
      </c>
      <c r="F541" s="2041"/>
      <c r="G541" s="2041"/>
      <c r="H541" s="2536" t="s">
        <v>374</v>
      </c>
      <c r="I541" s="2536"/>
      <c r="J541" s="2136">
        <v>2.0300520722598175E-2</v>
      </c>
      <c r="K541" s="2041"/>
      <c r="L541" s="2041"/>
      <c r="M541" s="2536" t="s">
        <v>352</v>
      </c>
      <c r="N541" s="2536"/>
      <c r="O541" s="2137">
        <v>0.22078530682849279</v>
      </c>
      <c r="P541" s="2041"/>
      <c r="Q541" s="2041"/>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pans="1:104" s="237" customFormat="1" ht="25.15" customHeight="1" x14ac:dyDescent="0.2">
      <c r="A542" s="424"/>
      <c r="B542" s="424"/>
      <c r="C542" s="2535" t="s">
        <v>358</v>
      </c>
      <c r="D542" s="2536"/>
      <c r="E542" s="2135">
        <v>0.1843399479114709</v>
      </c>
      <c r="F542" s="2041"/>
      <c r="G542" s="2041"/>
      <c r="H542" s="2536" t="s">
        <v>399</v>
      </c>
      <c r="I542" s="2536"/>
      <c r="J542" s="2136">
        <v>7.5127677786076066E-4</v>
      </c>
      <c r="K542" s="2041"/>
      <c r="L542" s="2041"/>
      <c r="M542" s="2536" t="s">
        <v>402</v>
      </c>
      <c r="N542" s="2536"/>
      <c r="O542" s="2137">
        <v>1.290884524297269E-3</v>
      </c>
      <c r="P542" s="2041"/>
      <c r="Q542" s="2041"/>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pans="1:104" s="237" customFormat="1" ht="25.15" customHeight="1" x14ac:dyDescent="0.2">
      <c r="A543" s="424"/>
      <c r="B543" s="424"/>
      <c r="C543" s="2535" t="s">
        <v>376</v>
      </c>
      <c r="D543" s="2536"/>
      <c r="E543" s="2135">
        <v>3.3365850719531624E-2</v>
      </c>
      <c r="F543" s="2041"/>
      <c r="G543" s="2041"/>
      <c r="H543" s="2536" t="s">
        <v>350</v>
      </c>
      <c r="I543" s="2536"/>
      <c r="J543" s="2136">
        <v>5.8956245599104978E-2</v>
      </c>
      <c r="K543" s="2041"/>
      <c r="L543" s="2041"/>
      <c r="M543" s="2536" t="s">
        <v>270</v>
      </c>
      <c r="N543" s="2536"/>
      <c r="O543" s="2137">
        <v>0.14837694500973844</v>
      </c>
      <c r="P543" s="2041"/>
      <c r="Q543" s="2041"/>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pans="1:104" s="237" customFormat="1" ht="25.15" customHeight="1" x14ac:dyDescent="0.2">
      <c r="A544" s="424"/>
      <c r="B544" s="424"/>
      <c r="C544" s="2535" t="s">
        <v>352</v>
      </c>
      <c r="D544" s="2536"/>
      <c r="E544" s="2135">
        <v>0.15294731476944287</v>
      </c>
      <c r="F544" s="2041"/>
      <c r="G544" s="2041"/>
      <c r="H544" s="2536" t="s">
        <v>289</v>
      </c>
      <c r="I544" s="2536"/>
      <c r="J544" s="2136">
        <v>1.1198336347197493E-2</v>
      </c>
      <c r="K544" s="2041"/>
      <c r="L544" s="2041"/>
      <c r="M544" s="2536" t="s">
        <v>403</v>
      </c>
      <c r="N544" s="2536"/>
      <c r="O544" s="2137">
        <v>9.8405729059687749E-4</v>
      </c>
      <c r="P544" s="2041"/>
      <c r="Q544" s="2041"/>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pans="1:104" s="237" customFormat="1" ht="25.15" customHeight="1" x14ac:dyDescent="0.2">
      <c r="A545" s="424"/>
      <c r="B545" s="424"/>
      <c r="C545" s="2535" t="s">
        <v>270</v>
      </c>
      <c r="D545" s="2536"/>
      <c r="E545" s="2135">
        <v>0.12139464784132555</v>
      </c>
      <c r="F545" s="2041"/>
      <c r="G545" s="2041"/>
      <c r="H545" s="2536" t="s">
        <v>383</v>
      </c>
      <c r="I545" s="2536"/>
      <c r="J545" s="2136">
        <v>3.1569755511406991E-2</v>
      </c>
      <c r="K545" s="2041"/>
      <c r="L545" s="2041"/>
      <c r="M545" s="2536" t="s">
        <v>374</v>
      </c>
      <c r="N545" s="2536"/>
      <c r="O545" s="2137">
        <v>0.11122322759732388</v>
      </c>
      <c r="P545" s="2041"/>
      <c r="Q545" s="2041"/>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pans="1:104" s="237" customFormat="1" ht="25.15" customHeight="1" x14ac:dyDescent="0.2">
      <c r="A546" s="424"/>
      <c r="B546" s="424"/>
      <c r="C546" s="2535" t="s">
        <v>403</v>
      </c>
      <c r="D546" s="2536"/>
      <c r="E546" s="2135">
        <v>1.2849441602461446E-4</v>
      </c>
      <c r="F546" s="2041"/>
      <c r="G546" s="2041"/>
      <c r="H546" s="2536" t="s">
        <v>354</v>
      </c>
      <c r="I546" s="2536"/>
      <c r="J546" s="2136">
        <v>2.3326702580743538E-2</v>
      </c>
      <c r="K546" s="2041"/>
      <c r="L546" s="2041"/>
      <c r="M546" s="2536" t="s">
        <v>399</v>
      </c>
      <c r="N546" s="2536"/>
      <c r="O546" s="2137">
        <v>2.8811155537727521E-3</v>
      </c>
      <c r="P546" s="2041"/>
      <c r="Q546" s="2041"/>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pans="1:104" s="237" customFormat="1" ht="25.15" customHeight="1" x14ac:dyDescent="0.2">
      <c r="A547" s="424"/>
      <c r="B547" s="424"/>
      <c r="C547" s="2535" t="s">
        <v>374</v>
      </c>
      <c r="D547" s="2536"/>
      <c r="E547" s="2135">
        <v>2.6688922237456586E-2</v>
      </c>
      <c r="F547" s="2041"/>
      <c r="G547" s="2041"/>
      <c r="H547" s="2536" t="s">
        <v>364</v>
      </c>
      <c r="I547" s="2536"/>
      <c r="J547" s="2136">
        <v>0.14548432677572265</v>
      </c>
      <c r="K547" s="2041"/>
      <c r="L547" s="2041"/>
      <c r="M547" s="2536" t="s">
        <v>350</v>
      </c>
      <c r="N547" s="2536"/>
      <c r="O547" s="2137">
        <v>0.24803484747715274</v>
      </c>
      <c r="P547" s="2041"/>
      <c r="Q547" s="2041"/>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pans="1:104" s="237" customFormat="1" ht="25.15" customHeight="1" x14ac:dyDescent="0.2">
      <c r="A548" s="424"/>
      <c r="B548" s="424"/>
      <c r="C548" s="2535" t="s">
        <v>399</v>
      </c>
      <c r="D548" s="2536"/>
      <c r="E548" s="2135">
        <v>9.0036824237179746E-4</v>
      </c>
      <c r="F548" s="2041"/>
      <c r="G548" s="2041"/>
      <c r="H548" s="2536" t="s">
        <v>371</v>
      </c>
      <c r="I548" s="2536"/>
      <c r="J548" s="2136">
        <v>0.10892676232140215</v>
      </c>
      <c r="K548" s="2041"/>
      <c r="L548" s="2041"/>
      <c r="M548" s="2536" t="s">
        <v>289</v>
      </c>
      <c r="N548" s="2536"/>
      <c r="O548" s="2137">
        <v>2.0003941520510164E-2</v>
      </c>
      <c r="P548" s="2041"/>
      <c r="Q548" s="2041"/>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pans="1:104" s="237" customFormat="1" ht="25.15" customHeight="1" x14ac:dyDescent="0.2">
      <c r="A549" s="424"/>
      <c r="B549" s="424"/>
      <c r="C549" s="2535" t="s">
        <v>350</v>
      </c>
      <c r="D549" s="2536"/>
      <c r="E549" s="2135">
        <v>7.3995228816325767E-2</v>
      </c>
      <c r="F549" s="2041"/>
      <c r="G549" s="2041"/>
      <c r="H549" s="2536" t="s">
        <v>368</v>
      </c>
      <c r="I549" s="2536"/>
      <c r="J549" s="2136">
        <v>3.3280429833553358E-3</v>
      </c>
      <c r="K549" s="2041"/>
      <c r="L549" s="2041"/>
      <c r="M549" s="2536" t="s">
        <v>383</v>
      </c>
      <c r="N549" s="2536"/>
      <c r="O549" s="2137">
        <v>3.404360043737268E-2</v>
      </c>
      <c r="P549" s="2041"/>
      <c r="Q549" s="2041"/>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pans="1:104" s="237" customFormat="1" ht="25.15" customHeight="1" x14ac:dyDescent="0.2">
      <c r="A550" s="424"/>
      <c r="B550" s="424"/>
      <c r="C550" s="2535" t="s">
        <v>289</v>
      </c>
      <c r="D550" s="2536"/>
      <c r="E550" s="2135">
        <v>1.3190745310456605E-2</v>
      </c>
      <c r="F550" s="2041"/>
      <c r="G550" s="2041"/>
      <c r="H550" s="2536" t="s">
        <v>361</v>
      </c>
      <c r="I550" s="2536"/>
      <c r="J550" s="2136">
        <v>1.7492647862912058E-2</v>
      </c>
      <c r="K550" s="2041"/>
      <c r="L550" s="2041"/>
      <c r="M550" s="2536" t="s">
        <v>354</v>
      </c>
      <c r="N550" s="2536"/>
      <c r="O550" s="2137">
        <v>0.21509944554480406</v>
      </c>
      <c r="P550" s="2041"/>
      <c r="Q550" s="2041"/>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pans="1:104" s="237" customFormat="1" ht="25.15" customHeight="1" x14ac:dyDescent="0.2">
      <c r="A551" s="424"/>
      <c r="B551" s="424"/>
      <c r="C551" s="2535" t="s">
        <v>383</v>
      </c>
      <c r="D551" s="2536"/>
      <c r="E551" s="2135">
        <v>3.3710414589660821E-2</v>
      </c>
      <c r="F551" s="2041"/>
      <c r="G551" s="2041"/>
      <c r="H551" s="2536" t="s">
        <v>385</v>
      </c>
      <c r="I551" s="2536"/>
      <c r="J551" s="2136">
        <v>1.4918592173423196E-2</v>
      </c>
      <c r="K551" s="2041"/>
      <c r="L551" s="2041"/>
      <c r="M551" s="2536" t="s">
        <v>364</v>
      </c>
      <c r="N551" s="2536"/>
      <c r="O551" s="2137">
        <v>4.0687635060200456E-2</v>
      </c>
      <c r="P551" s="2041"/>
      <c r="Q551" s="2041"/>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pans="1:104" s="237" customFormat="1" ht="25.15" customHeight="1" x14ac:dyDescent="0.2">
      <c r="A552" s="424"/>
      <c r="B552" s="424"/>
      <c r="C552" s="2535" t="s">
        <v>354</v>
      </c>
      <c r="D552" s="2536"/>
      <c r="E552" s="2135">
        <v>3.5114935546438152E-2</v>
      </c>
      <c r="F552" s="2041"/>
      <c r="G552" s="2041"/>
      <c r="H552" s="2536" t="s">
        <v>285</v>
      </c>
      <c r="I552" s="2536"/>
      <c r="J552" s="2136">
        <v>1.8725394919034629E-2</v>
      </c>
      <c r="K552" s="2041"/>
      <c r="L552" s="2041"/>
      <c r="M552" s="2536" t="s">
        <v>371</v>
      </c>
      <c r="N552" s="2536"/>
      <c r="O552" s="2137">
        <v>1.1830290007066072E-3</v>
      </c>
      <c r="P552" s="2041"/>
      <c r="Q552" s="2041"/>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pans="1:104" s="237" customFormat="1" ht="25.15" customHeight="1" x14ac:dyDescent="0.2">
      <c r="A553" s="424"/>
      <c r="B553" s="424"/>
      <c r="C553" s="2535" t="s">
        <v>396</v>
      </c>
      <c r="D553" s="2536"/>
      <c r="E553" s="2135">
        <v>3.6058322043417907E-3</v>
      </c>
      <c r="F553" s="2041"/>
      <c r="G553" s="2041"/>
      <c r="H553" s="2536" t="s">
        <v>348</v>
      </c>
      <c r="I553" s="2536"/>
      <c r="J553" s="2136">
        <v>0.44025797662787219</v>
      </c>
      <c r="K553" s="2041"/>
      <c r="L553" s="2041"/>
      <c r="M553" s="2536" t="s">
        <v>368</v>
      </c>
      <c r="N553" s="2536"/>
      <c r="O553" s="2137">
        <v>0.12908011670645614</v>
      </c>
      <c r="P553" s="2041"/>
      <c r="Q553" s="2041"/>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pans="1:104" s="237" customFormat="1" ht="25.15" customHeight="1" x14ac:dyDescent="0.2">
      <c r="A554" s="424"/>
      <c r="B554" s="424"/>
      <c r="C554" s="2535" t="s">
        <v>364</v>
      </c>
      <c r="D554" s="2536"/>
      <c r="E554" s="2135">
        <v>0.1229862877218212</v>
      </c>
      <c r="F554" s="2041"/>
      <c r="G554" s="2041"/>
      <c r="H554" s="2536" t="s">
        <v>350</v>
      </c>
      <c r="I554" s="2536"/>
      <c r="J554" s="2136">
        <v>9.1291568795929173E-2</v>
      </c>
      <c r="K554" s="2041"/>
      <c r="L554" s="2041"/>
      <c r="M554" s="2536" t="s">
        <v>361</v>
      </c>
      <c r="N554" s="2536"/>
      <c r="O554" s="2137">
        <v>0.15715547996108137</v>
      </c>
      <c r="P554" s="2041"/>
      <c r="Q554" s="2041"/>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pans="1:104" s="237" customFormat="1" ht="25.15" customHeight="1" x14ac:dyDescent="0.2">
      <c r="A555" s="424"/>
      <c r="B555" s="424"/>
      <c r="C555" s="2535" t="s">
        <v>371</v>
      </c>
      <c r="D555" s="2536"/>
      <c r="E555" s="2135">
        <v>7.9425429010874002E-2</v>
      </c>
      <c r="F555" s="2041"/>
      <c r="G555" s="2041"/>
      <c r="H555" s="2536" t="s">
        <v>351</v>
      </c>
      <c r="I555" s="2536"/>
      <c r="J555" s="2136">
        <v>0.41379345417478175</v>
      </c>
      <c r="K555" s="2041"/>
      <c r="L555" s="2041"/>
      <c r="M555" s="2536" t="s">
        <v>348</v>
      </c>
      <c r="N555" s="2536"/>
      <c r="O555" s="2137">
        <v>0.22477136907927481</v>
      </c>
      <c r="P555" s="2041"/>
      <c r="Q555" s="2041"/>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pans="1:104" s="237" customFormat="1" ht="25.15" customHeight="1" x14ac:dyDescent="0.2">
      <c r="A556" s="424"/>
      <c r="B556" s="424"/>
      <c r="C556" s="2535" t="s">
        <v>368</v>
      </c>
      <c r="D556" s="2536"/>
      <c r="E556" s="2135">
        <v>1.2781465556926202E-2</v>
      </c>
      <c r="F556" s="2041"/>
      <c r="G556" s="2041"/>
      <c r="H556" s="2536" t="s">
        <v>390</v>
      </c>
      <c r="I556" s="2536"/>
      <c r="J556" s="2136">
        <v>7.1894429224928476E-3</v>
      </c>
      <c r="K556" s="2041"/>
      <c r="L556" s="2041"/>
      <c r="M556" s="2536" t="s">
        <v>350</v>
      </c>
      <c r="N556" s="2536"/>
      <c r="O556" s="2137">
        <v>0.16213147429776043</v>
      </c>
      <c r="P556" s="2041"/>
      <c r="Q556" s="2041"/>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pans="1:104" s="237" customFormat="1" ht="25.15" customHeight="1" x14ac:dyDescent="0.2">
      <c r="A557" s="424"/>
      <c r="B557" s="424"/>
      <c r="C557" s="2535" t="s">
        <v>361</v>
      </c>
      <c r="D557" s="2536"/>
      <c r="E557" s="2135">
        <v>3.1110698743607598E-2</v>
      </c>
      <c r="F557" s="2041"/>
      <c r="G557" s="2041"/>
      <c r="H557" s="2536" t="s">
        <v>353</v>
      </c>
      <c r="I557" s="2536"/>
      <c r="J557" s="2136">
        <v>0.35221164758414258</v>
      </c>
      <c r="K557" s="2041"/>
      <c r="L557" s="2041"/>
      <c r="M557" s="2536" t="s">
        <v>351</v>
      </c>
      <c r="N557" s="2536"/>
      <c r="O557" s="2137">
        <v>5.9393289818924659E-2</v>
      </c>
      <c r="P557" s="2041"/>
      <c r="Q557" s="2041"/>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pans="1:104" s="237" customFormat="1" ht="25.15" customHeight="1" x14ac:dyDescent="0.2">
      <c r="A558" s="424"/>
      <c r="B558" s="424"/>
      <c r="C558" s="2535" t="s">
        <v>385</v>
      </c>
      <c r="D558" s="2536"/>
      <c r="E558" s="2135">
        <v>1.0646471885443312E-2</v>
      </c>
      <c r="F558" s="2041"/>
      <c r="G558" s="2041"/>
      <c r="H558" s="2536" t="s">
        <v>297</v>
      </c>
      <c r="I558" s="2536"/>
      <c r="J558" s="2136">
        <v>0.13409584095623533</v>
      </c>
      <c r="K558" s="2041"/>
      <c r="L558" s="2041"/>
      <c r="M558" s="2536" t="s">
        <v>353</v>
      </c>
      <c r="N558" s="2536"/>
      <c r="O558" s="2137">
        <v>0.18978551580898265</v>
      </c>
      <c r="P558" s="2041"/>
      <c r="Q558" s="2041"/>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pans="1:104" s="237" customFormat="1" ht="25.15" customHeight="1" x14ac:dyDescent="0.2">
      <c r="A559" s="424"/>
      <c r="B559" s="424"/>
      <c r="C559" s="2535" t="s">
        <v>285</v>
      </c>
      <c r="D559" s="2536"/>
      <c r="E559" s="2135">
        <v>7.8582752562742966E-3</v>
      </c>
      <c r="F559" s="2041"/>
      <c r="G559" s="2041"/>
      <c r="H559" s="2536" t="s">
        <v>367</v>
      </c>
      <c r="I559" s="2536"/>
      <c r="J559" s="2136">
        <v>0.12512560418218402</v>
      </c>
      <c r="K559" s="2041"/>
      <c r="L559" s="2041"/>
      <c r="M559" s="2536" t="s">
        <v>297</v>
      </c>
      <c r="N559" s="2536"/>
      <c r="O559" s="2137">
        <v>4.1710365118582469E-2</v>
      </c>
      <c r="P559" s="2041"/>
      <c r="Q559" s="2041"/>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pans="1:104" s="237" customFormat="1" ht="25.15" customHeight="1" x14ac:dyDescent="0.2">
      <c r="A560" s="424"/>
      <c r="B560" s="424"/>
      <c r="C560" s="2535" t="s">
        <v>348</v>
      </c>
      <c r="D560" s="2536"/>
      <c r="E560" s="2135">
        <v>0.43534738318886901</v>
      </c>
      <c r="F560" s="2041"/>
      <c r="G560" s="2041"/>
      <c r="H560" s="2536" t="s">
        <v>395</v>
      </c>
      <c r="I560" s="2536"/>
      <c r="J560" s="2136">
        <v>4.452621184536684E-3</v>
      </c>
      <c r="K560" s="2041"/>
      <c r="L560" s="2041"/>
      <c r="M560" s="2536" t="s">
        <v>367</v>
      </c>
      <c r="N560" s="2536"/>
      <c r="O560" s="2137">
        <v>5.7315318632650533E-2</v>
      </c>
      <c r="P560" s="2041"/>
      <c r="Q560" s="2041"/>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pans="1:104" s="237" customFormat="1" ht="25.15" customHeight="1" x14ac:dyDescent="0.2">
      <c r="A561" s="424"/>
      <c r="B561" s="424"/>
      <c r="C561" s="2535" t="s">
        <v>350</v>
      </c>
      <c r="D561" s="2536"/>
      <c r="E561" s="2135">
        <v>8.408256515430293E-2</v>
      </c>
      <c r="F561" s="2041"/>
      <c r="G561" s="2041"/>
      <c r="H561" s="2536" t="s">
        <v>398</v>
      </c>
      <c r="I561" s="2536"/>
      <c r="J561" s="2136">
        <v>2.5914578878506933E-3</v>
      </c>
      <c r="K561" s="2041"/>
      <c r="L561" s="2041"/>
      <c r="M561" s="2536" t="s">
        <v>395</v>
      </c>
      <c r="N561" s="2536"/>
      <c r="O561" s="2137">
        <v>1.6470296722889298E-3</v>
      </c>
      <c r="P561" s="2041"/>
      <c r="Q561" s="2041"/>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pans="1:104" s="237" customFormat="1" ht="25.15" customHeight="1" x14ac:dyDescent="0.2">
      <c r="A562" s="424"/>
      <c r="B562" s="424"/>
      <c r="C562" s="2535" t="s">
        <v>351</v>
      </c>
      <c r="D562" s="2536"/>
      <c r="E562" s="2135">
        <v>0.38726384806146902</v>
      </c>
      <c r="F562" s="2041"/>
      <c r="G562" s="2041"/>
      <c r="H562" s="2536" t="s">
        <v>392</v>
      </c>
      <c r="I562" s="2536"/>
      <c r="J562" s="2136">
        <v>4.9213301737843556E-3</v>
      </c>
      <c r="K562" s="2041"/>
      <c r="L562" s="2041"/>
      <c r="M562" s="2536" t="s">
        <v>398</v>
      </c>
      <c r="N562" s="2536"/>
      <c r="O562" s="2137">
        <v>4.1377839709669885E-4</v>
      </c>
      <c r="P562" s="2041"/>
      <c r="Q562" s="2041"/>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pans="1:104" s="237" customFormat="1" ht="25.15" customHeight="1" x14ac:dyDescent="0.2">
      <c r="A563" s="424"/>
      <c r="B563" s="424"/>
      <c r="C563" s="2535" t="s">
        <v>390</v>
      </c>
      <c r="D563" s="2536"/>
      <c r="E563" s="2135">
        <v>2.8250031595065551E-3</v>
      </c>
      <c r="F563" s="2041"/>
      <c r="G563" s="2041"/>
      <c r="H563" s="2536" t="s">
        <v>383</v>
      </c>
      <c r="I563" s="2536"/>
      <c r="J563" s="2136">
        <v>1.8937259630862509E-2</v>
      </c>
      <c r="K563" s="2041"/>
      <c r="L563" s="2041"/>
      <c r="M563" s="2536" t="s">
        <v>392</v>
      </c>
      <c r="N563" s="2536"/>
      <c r="O563" s="2137">
        <v>6.9217366742481672E-3</v>
      </c>
      <c r="P563" s="2041"/>
      <c r="Q563" s="2041"/>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pans="1:104" s="237" customFormat="1" ht="25.15" customHeight="1" x14ac:dyDescent="0.2">
      <c r="A564" s="424"/>
      <c r="B564" s="424"/>
      <c r="C564" s="2535" t="s">
        <v>353</v>
      </c>
      <c r="D564" s="2536"/>
      <c r="E564" s="2135">
        <v>0.34977464186813534</v>
      </c>
      <c r="F564" s="2041"/>
      <c r="G564" s="2041"/>
      <c r="H564" s="2536" t="s">
        <v>365</v>
      </c>
      <c r="I564" s="2536"/>
      <c r="J564" s="2136">
        <v>6.130611502244445E-3</v>
      </c>
      <c r="K564" s="2041"/>
      <c r="L564" s="2041"/>
      <c r="M564" s="2536" t="s">
        <v>365</v>
      </c>
      <c r="N564" s="2536"/>
      <c r="O564" s="2137">
        <v>0.13580312573384629</v>
      </c>
      <c r="P564" s="2041"/>
      <c r="Q564" s="2041"/>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pans="1:104" s="237" customFormat="1" ht="25.15" customHeight="1" x14ac:dyDescent="0.2">
      <c r="A565" s="424"/>
      <c r="B565" s="424"/>
      <c r="C565" s="2535" t="s">
        <v>297</v>
      </c>
      <c r="D565" s="2536"/>
      <c r="E565" s="2135">
        <v>0.12193302698189808</v>
      </c>
      <c r="F565" s="2041"/>
      <c r="G565" s="2041"/>
      <c r="H565" s="2536" t="s">
        <v>396</v>
      </c>
      <c r="I565" s="2536"/>
      <c r="J565" s="2145">
        <v>1.0496474738758257E-6</v>
      </c>
      <c r="K565" s="2041"/>
      <c r="L565" s="2041"/>
      <c r="M565" s="2536" t="s">
        <v>396</v>
      </c>
      <c r="N565" s="2536"/>
      <c r="O565" s="2137">
        <v>7.8903265351712177E-3</v>
      </c>
      <c r="P565" s="2041"/>
      <c r="Q565" s="2041"/>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pans="1:104" s="237" customFormat="1" ht="25.15" customHeight="1" x14ac:dyDescent="0.2">
      <c r="A566" s="424"/>
      <c r="B566" s="424"/>
      <c r="C566" s="2535" t="s">
        <v>367</v>
      </c>
      <c r="D566" s="2536"/>
      <c r="E566" s="2135">
        <v>0.11346584608251699</v>
      </c>
      <c r="F566" s="2041"/>
      <c r="G566" s="2041"/>
      <c r="H566" s="2536" t="s">
        <v>297</v>
      </c>
      <c r="I566" s="2536"/>
      <c r="J566" s="2136">
        <v>2.1501227492817069E-4</v>
      </c>
      <c r="K566" s="2041"/>
      <c r="L566" s="2041"/>
      <c r="M566" s="2536" t="s">
        <v>297</v>
      </c>
      <c r="N566" s="2536"/>
      <c r="O566" s="2137">
        <v>3.5263783412973912E-2</v>
      </c>
      <c r="P566" s="2041"/>
      <c r="Q566" s="2041"/>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pans="1:104" s="237" customFormat="1" ht="25.15" customHeight="1" x14ac:dyDescent="0.2">
      <c r="A567" s="424"/>
      <c r="B567" s="424"/>
      <c r="C567" s="2535" t="s">
        <v>395</v>
      </c>
      <c r="D567" s="2536"/>
      <c r="E567" s="2135">
        <v>2.9489815741918762E-3</v>
      </c>
      <c r="F567" s="2041"/>
      <c r="G567" s="2041"/>
      <c r="H567" s="2536" t="s">
        <v>394</v>
      </c>
      <c r="I567" s="2536"/>
      <c r="J567" s="2136">
        <v>4.7671351972371446E-3</v>
      </c>
      <c r="K567" s="2041"/>
      <c r="L567" s="2041"/>
      <c r="M567" s="2536" t="s">
        <v>394</v>
      </c>
      <c r="N567" s="2536"/>
      <c r="O567" s="2138">
        <v>9.0134593133780663E-3</v>
      </c>
      <c r="P567" s="2041"/>
      <c r="Q567" s="2041"/>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pans="1:104" s="237" customFormat="1" ht="25.15" customHeight="1" x14ac:dyDescent="0.2">
      <c r="A568" s="424"/>
      <c r="B568" s="424"/>
      <c r="C568" s="2535" t="s">
        <v>398</v>
      </c>
      <c r="D568" s="2536"/>
      <c r="E568" s="2135">
        <v>1.8620672907668828E-3</v>
      </c>
      <c r="F568" s="2041"/>
      <c r="G568" s="2041"/>
      <c r="H568" s="2536" t="s">
        <v>393</v>
      </c>
      <c r="I568" s="2536"/>
      <c r="J568" s="2136">
        <v>4.9293649604848968E-3</v>
      </c>
      <c r="K568" s="2041"/>
      <c r="L568" s="2041"/>
      <c r="M568" s="2528"/>
      <c r="N568" s="2528"/>
      <c r="O568" s="2041"/>
      <c r="P568" s="2041"/>
      <c r="Q568" s="2041"/>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pans="1:104" s="237" customFormat="1" ht="25.15" customHeight="1" x14ac:dyDescent="0.2">
      <c r="A569" s="424"/>
      <c r="B569" s="424"/>
      <c r="C569" s="2535" t="s">
        <v>392</v>
      </c>
      <c r="D569" s="2536"/>
      <c r="E569" s="2135">
        <v>5.8786026536519174E-3</v>
      </c>
      <c r="F569" s="2041"/>
      <c r="G569" s="2041"/>
      <c r="H569" s="2536" t="s">
        <v>405</v>
      </c>
      <c r="I569" s="2536"/>
      <c r="J569" s="2136">
        <v>1.2219996588605178E-4</v>
      </c>
      <c r="K569" s="2041"/>
      <c r="L569" s="2041"/>
      <c r="M569" s="2528"/>
      <c r="N569" s="2528"/>
      <c r="O569" s="2041"/>
      <c r="P569" s="2041"/>
      <c r="Q569" s="2041"/>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pans="1:104" s="237" customFormat="1" ht="25.15" customHeight="1" x14ac:dyDescent="0.2">
      <c r="A570" s="424"/>
      <c r="B570" s="424"/>
      <c r="C570" s="2535" t="s">
        <v>383</v>
      </c>
      <c r="D570" s="2536"/>
      <c r="E570" s="2135">
        <v>1.3945849633387334E-2</v>
      </c>
      <c r="F570" s="2041"/>
      <c r="G570" s="2041"/>
      <c r="H570" s="2536" t="s">
        <v>406</v>
      </c>
      <c r="I570" s="2536"/>
      <c r="J570" s="2145">
        <v>4.7096112011259959E-5</v>
      </c>
      <c r="K570" s="2041"/>
      <c r="L570" s="2041"/>
      <c r="M570" s="2536" t="s">
        <v>242</v>
      </c>
      <c r="N570" s="2536"/>
      <c r="O570" s="2536"/>
      <c r="P570" s="2536"/>
      <c r="Q570" s="2536"/>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pans="1:104" s="237" customFormat="1" ht="25.15" customHeight="1" x14ac:dyDescent="0.2">
      <c r="A571" s="424"/>
      <c r="B571" s="424"/>
      <c r="C571" s="2535" t="s">
        <v>365</v>
      </c>
      <c r="D571" s="2536"/>
      <c r="E571" s="2135">
        <v>1.4560085136427602E-2</v>
      </c>
      <c r="F571" s="2041"/>
      <c r="G571" s="2041"/>
      <c r="H571" s="2536" t="s">
        <v>400</v>
      </c>
      <c r="I571" s="2536"/>
      <c r="J571" s="2139">
        <v>1.725485111593307E-3</v>
      </c>
      <c r="K571" s="2041"/>
      <c r="L571" s="2041"/>
      <c r="M571" s="2536" t="s">
        <v>203</v>
      </c>
      <c r="N571" s="2536"/>
      <c r="O571" s="2546" t="s">
        <v>243</v>
      </c>
      <c r="P571" s="2547"/>
      <c r="Q571" s="2548"/>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pans="1:104" s="237" customFormat="1" ht="25.15" customHeight="1" x14ac:dyDescent="0.2">
      <c r="A572" s="424"/>
      <c r="B572" s="424"/>
      <c r="C572" s="2535" t="s">
        <v>297</v>
      </c>
      <c r="D572" s="2536"/>
      <c r="E572" s="2135">
        <v>1.93011490648499E-4</v>
      </c>
      <c r="F572" s="2041"/>
      <c r="G572" s="2041"/>
      <c r="H572" s="2528"/>
      <c r="I572" s="2528"/>
      <c r="J572" s="2041"/>
      <c r="K572" s="2041"/>
      <c r="L572" s="2041"/>
      <c r="M572" s="2536"/>
      <c r="N572" s="2536"/>
      <c r="O572" s="2147" t="s">
        <v>187</v>
      </c>
      <c r="P572" s="2148" t="s">
        <v>244</v>
      </c>
      <c r="Q572" s="2149" t="s">
        <v>245</v>
      </c>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pans="1:104" s="237" customFormat="1" ht="25.15" customHeight="1" x14ac:dyDescent="0.2">
      <c r="A573" s="424"/>
      <c r="B573" s="424"/>
      <c r="C573" s="2535" t="s">
        <v>394</v>
      </c>
      <c r="D573" s="2536"/>
      <c r="E573" s="2135">
        <v>2.0874358465972622E-3</v>
      </c>
      <c r="F573" s="2041"/>
      <c r="G573" s="2041"/>
      <c r="H573" s="2528"/>
      <c r="I573" s="2528"/>
      <c r="J573" s="2041"/>
      <c r="K573" s="2041"/>
      <c r="L573" s="2041"/>
      <c r="M573" s="2536" t="s">
        <v>204</v>
      </c>
      <c r="N573" s="2536"/>
      <c r="O573" s="2150">
        <v>6.3749043705853143</v>
      </c>
      <c r="P573" s="2151">
        <v>7.9686304632316434</v>
      </c>
      <c r="Q573" s="2152">
        <v>7.9686304632316434</v>
      </c>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pans="1:104" s="237" customFormat="1" ht="25.15" customHeight="1" x14ac:dyDescent="0.2">
      <c r="A574" s="424"/>
      <c r="B574" s="424"/>
      <c r="C574" s="2535" t="s">
        <v>401</v>
      </c>
      <c r="D574" s="2536"/>
      <c r="E574" s="2135">
        <v>1.5921041002373737E-3</v>
      </c>
      <c r="F574" s="2041"/>
      <c r="G574" s="2041"/>
      <c r="H574" s="2536" t="s">
        <v>242</v>
      </c>
      <c r="I574" s="2536"/>
      <c r="J574" s="2536"/>
      <c r="K574" s="2536"/>
      <c r="L574" s="2536"/>
      <c r="M574" s="2528"/>
      <c r="N574" s="2528"/>
      <c r="O574" s="2041"/>
      <c r="P574" s="2041"/>
      <c r="Q574" s="2041"/>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pans="1:104" s="237" customFormat="1" ht="25.15" customHeight="1" x14ac:dyDescent="0.2">
      <c r="A575" s="424"/>
      <c r="B575" s="424"/>
      <c r="C575" s="2535" t="s">
        <v>393</v>
      </c>
      <c r="D575" s="2536"/>
      <c r="E575" s="2135">
        <v>3.5903121692444006E-3</v>
      </c>
      <c r="F575" s="2041"/>
      <c r="G575" s="2041"/>
      <c r="H575" s="2536" t="s">
        <v>203</v>
      </c>
      <c r="I575" s="2536"/>
      <c r="J575" s="2540" t="s">
        <v>243</v>
      </c>
      <c r="K575" s="2541"/>
      <c r="L575" s="2542"/>
      <c r="M575" s="2528"/>
      <c r="N575" s="2528"/>
      <c r="O575" s="2041"/>
      <c r="P575" s="2041"/>
      <c r="Q575" s="2041"/>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pans="1:104" s="237" customFormat="1" ht="25.15" customHeight="1" x14ac:dyDescent="0.2">
      <c r="A576" s="424"/>
      <c r="B576" s="424"/>
      <c r="C576" s="2535" t="s">
        <v>406</v>
      </c>
      <c r="D576" s="2536"/>
      <c r="E576" s="2135">
        <v>1.5188786293877501E-4</v>
      </c>
      <c r="F576" s="2041"/>
      <c r="G576" s="2041"/>
      <c r="H576" s="2536"/>
      <c r="I576" s="2536"/>
      <c r="J576" s="2153" t="s">
        <v>187</v>
      </c>
      <c r="K576" s="2154" t="s">
        <v>244</v>
      </c>
      <c r="L576" s="2155" t="s">
        <v>245</v>
      </c>
      <c r="M576" s="2528"/>
      <c r="N576" s="2528"/>
      <c r="O576" s="2041"/>
      <c r="P576" s="2041"/>
      <c r="Q576" s="2041"/>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pans="1:104" s="237" customFormat="1" ht="25.15" customHeight="1" x14ac:dyDescent="0.2">
      <c r="A577" s="424"/>
      <c r="B577" s="424"/>
      <c r="C577" s="2535" t="s">
        <v>400</v>
      </c>
      <c r="D577" s="2536"/>
      <c r="E577" s="2140">
        <v>9.4333756937832003E-4</v>
      </c>
      <c r="F577" s="2041"/>
      <c r="G577" s="2041"/>
      <c r="H577" s="2536" t="s">
        <v>204</v>
      </c>
      <c r="I577" s="2536"/>
      <c r="J577" s="2156">
        <v>7.3483820960448556</v>
      </c>
      <c r="K577" s="2157">
        <v>8.9614415805425054</v>
      </c>
      <c r="L577" s="2158">
        <v>8.9614415805425054</v>
      </c>
      <c r="M577" s="2528"/>
      <c r="N577" s="2528"/>
      <c r="O577" s="2041"/>
      <c r="P577" s="2041"/>
      <c r="Q577" s="2041"/>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pans="1:104" s="237" customFormat="1" ht="25.15" customHeight="1" x14ac:dyDescent="0.2">
      <c r="A578" s="424"/>
      <c r="B578" s="424"/>
      <c r="C578" s="2535"/>
      <c r="D578" s="2528"/>
      <c r="E578" s="2041"/>
      <c r="F578" s="2041"/>
      <c r="G578" s="2041"/>
      <c r="H578" s="2528"/>
      <c r="I578" s="2528"/>
      <c r="J578" s="2041"/>
      <c r="K578" s="2041"/>
      <c r="L578" s="2041"/>
      <c r="M578" s="2528"/>
      <c r="N578" s="2528"/>
      <c r="O578" s="2041"/>
      <c r="P578" s="2041"/>
      <c r="Q578" s="2041"/>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pans="1:104" s="237" customFormat="1" ht="25.15" customHeight="1" x14ac:dyDescent="0.2">
      <c r="A579" s="424"/>
      <c r="B579" s="424"/>
      <c r="C579" s="2535"/>
      <c r="D579" s="2528"/>
      <c r="E579" s="2041"/>
      <c r="F579" s="2041"/>
      <c r="G579" s="2041"/>
      <c r="H579" s="2528"/>
      <c r="I579" s="2528"/>
      <c r="J579" s="2041"/>
      <c r="K579" s="2041"/>
      <c r="L579" s="2041"/>
      <c r="M579" s="2528"/>
      <c r="N579" s="2528"/>
      <c r="O579" s="2041"/>
      <c r="P579" s="2041"/>
      <c r="Q579" s="2041"/>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pans="1:104" s="237" customFormat="1" ht="25.15" customHeight="1" x14ac:dyDescent="0.2">
      <c r="A580" s="424"/>
      <c r="B580" s="424"/>
      <c r="C580" s="2535" t="s">
        <v>242</v>
      </c>
      <c r="D580" s="2536"/>
      <c r="E580" s="2536"/>
      <c r="F580" s="2536"/>
      <c r="G580" s="2536"/>
      <c r="H580" s="2528"/>
      <c r="I580" s="2528"/>
      <c r="J580" s="2041"/>
      <c r="K580" s="2041"/>
      <c r="L580" s="2041"/>
      <c r="M580" s="2528"/>
      <c r="N580" s="2528"/>
      <c r="O580" s="2041"/>
      <c r="P580" s="2041"/>
      <c r="Q580" s="2041"/>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pans="1:104" s="237" customFormat="1" ht="25.15" customHeight="1" x14ac:dyDescent="0.2">
      <c r="A581" s="424"/>
      <c r="B581" s="424"/>
      <c r="C581" s="2535" t="s">
        <v>203</v>
      </c>
      <c r="D581" s="2536"/>
      <c r="E581" s="2543" t="s">
        <v>243</v>
      </c>
      <c r="F581" s="2544"/>
      <c r="G581" s="2545"/>
      <c r="H581" s="2528"/>
      <c r="I581" s="2528"/>
      <c r="J581" s="2041"/>
      <c r="K581" s="2041"/>
      <c r="L581" s="2041"/>
      <c r="M581" s="2528"/>
      <c r="N581" s="2528"/>
      <c r="O581" s="2041"/>
      <c r="P581" s="2041"/>
      <c r="Q581" s="2041"/>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pans="1:104" s="237" customFormat="1" ht="25.15" customHeight="1" x14ac:dyDescent="0.2">
      <c r="A582" s="424"/>
      <c r="B582" s="424"/>
      <c r="C582" s="2536"/>
      <c r="D582" s="2536"/>
      <c r="E582" s="2159" t="s">
        <v>187</v>
      </c>
      <c r="F582" s="2160" t="s">
        <v>244</v>
      </c>
      <c r="G582" s="2161" t="s">
        <v>245</v>
      </c>
      <c r="H582" s="2528"/>
      <c r="I582" s="2528"/>
      <c r="J582" s="2041"/>
      <c r="K582" s="2041"/>
      <c r="L582" s="2041"/>
      <c r="M582" s="2528"/>
      <c r="N582" s="2528"/>
      <c r="O582" s="2041"/>
      <c r="P582" s="2041"/>
      <c r="Q582" s="2041"/>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pans="1:104" s="237" customFormat="1" ht="25.15" customHeight="1" x14ac:dyDescent="0.2">
      <c r="A583" s="424"/>
      <c r="B583" s="424"/>
      <c r="C583" s="2535" t="s">
        <v>204</v>
      </c>
      <c r="D583" s="2536"/>
      <c r="E583" s="2162">
        <v>6.9150862267856237</v>
      </c>
      <c r="F583" s="2163">
        <v>8.1353955609242625</v>
      </c>
      <c r="G583" s="2164">
        <v>8.1353955609242625</v>
      </c>
      <c r="H583" s="2528"/>
      <c r="I583" s="2528"/>
      <c r="J583" s="2041"/>
      <c r="K583" s="2041"/>
      <c r="L583" s="2041"/>
      <c r="M583" s="2528"/>
      <c r="N583" s="2528"/>
      <c r="O583" s="2041"/>
      <c r="P583" s="2041"/>
      <c r="Q583" s="2041"/>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pans="1:104" s="237" customFormat="1" ht="25.15" customHeight="1" x14ac:dyDescent="0.2">
      <c r="A584" s="424"/>
      <c r="B584" s="424"/>
      <c r="C584" s="2535"/>
      <c r="D584" s="2528"/>
      <c r="E584" s="2041"/>
      <c r="F584" s="2041"/>
      <c r="G584" s="2041"/>
      <c r="H584" s="2528"/>
      <c r="I584" s="2528"/>
      <c r="J584" s="2041"/>
      <c r="K584" s="2041"/>
      <c r="L584" s="2041"/>
      <c r="M584" s="2528"/>
      <c r="N584" s="2528"/>
      <c r="O584" s="2041"/>
      <c r="P584" s="2041"/>
      <c r="Q584" s="2041"/>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pans="1:104" s="237" customFormat="1" ht="25.15" customHeight="1" x14ac:dyDescent="0.2">
      <c r="A585" s="424"/>
      <c r="B585" s="424"/>
      <c r="C585" s="2535"/>
      <c r="D585" s="2528"/>
      <c r="E585" s="2041"/>
      <c r="F585" s="2041"/>
      <c r="G585" s="2041"/>
      <c r="H585" s="2528"/>
      <c r="I585" s="2528"/>
      <c r="J585" s="2041"/>
      <c r="K585" s="2041"/>
      <c r="L585" s="2041"/>
      <c r="M585" s="2528"/>
      <c r="N585" s="2528"/>
      <c r="O585" s="2041"/>
      <c r="P585" s="2041"/>
      <c r="Q585" s="2041"/>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pans="1:104" s="237" customFormat="1" ht="25.15" customHeight="1" x14ac:dyDescent="0.2">
      <c r="A586" s="424"/>
      <c r="B586" s="424"/>
      <c r="C586" s="2535"/>
      <c r="D586" s="2528"/>
      <c r="E586" s="2041"/>
      <c r="F586" s="2041"/>
      <c r="G586" s="2041"/>
      <c r="H586" s="2528"/>
      <c r="I586" s="2528"/>
      <c r="J586" s="2041"/>
      <c r="K586" s="2041"/>
      <c r="L586" s="2041"/>
      <c r="M586" s="2528"/>
      <c r="N586" s="2528"/>
      <c r="O586" s="2041"/>
      <c r="P586" s="2041"/>
      <c r="Q586" s="2041"/>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pans="1:104" s="237" customFormat="1" ht="25.15" customHeight="1" x14ac:dyDescent="0.2">
      <c r="A587" s="424"/>
      <c r="B587" s="424"/>
      <c r="C587" s="2535"/>
      <c r="D587" s="2528"/>
      <c r="E587" s="2041"/>
      <c r="F587" s="2041"/>
      <c r="G587" s="2041"/>
      <c r="H587" s="2528"/>
      <c r="I587" s="2528"/>
      <c r="J587" s="2041"/>
      <c r="K587" s="2041"/>
      <c r="L587" s="2041"/>
      <c r="M587" s="2528"/>
      <c r="N587" s="2528"/>
      <c r="O587" s="2041"/>
      <c r="P587" s="2041"/>
      <c r="Q587" s="2041"/>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pans="1:104" s="237" customFormat="1" ht="25.15" customHeight="1" x14ac:dyDescent="0.2">
      <c r="A588" s="424"/>
      <c r="B588" s="424"/>
      <c r="C588" s="2535"/>
      <c r="D588" s="2528"/>
      <c r="E588" s="2041"/>
      <c r="F588" s="2041"/>
      <c r="G588" s="2041"/>
      <c r="H588" s="2528"/>
      <c r="I588" s="2528"/>
      <c r="J588" s="2041"/>
      <c r="K588" s="2041"/>
      <c r="L588" s="2041"/>
      <c r="M588" s="2528"/>
      <c r="N588" s="2528"/>
      <c r="O588" s="2041"/>
      <c r="P588" s="2041"/>
      <c r="Q588" s="2041"/>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pans="1:104" s="237" customFormat="1" ht="25.15" customHeight="1" x14ac:dyDescent="0.2">
      <c r="A589" s="424"/>
      <c r="B589" s="424"/>
      <c r="C589" s="2535"/>
      <c r="D589" s="2528"/>
      <c r="E589" s="2041"/>
      <c r="F589" s="2041"/>
      <c r="G589" s="2041"/>
      <c r="H589" s="2528"/>
      <c r="I589" s="2528"/>
      <c r="J589" s="2041"/>
      <c r="K589" s="2041"/>
      <c r="L589" s="2041"/>
      <c r="M589" s="2528"/>
      <c r="N589" s="2528"/>
      <c r="O589" s="2041"/>
      <c r="P589" s="2041"/>
      <c r="Q589" s="2041"/>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pans="1:104" s="237" customFormat="1" ht="25.15" customHeight="1" x14ac:dyDescent="0.2">
      <c r="A590" s="424"/>
      <c r="B590" s="424"/>
      <c r="C590" s="2535"/>
      <c r="D590" s="2528"/>
      <c r="E590" s="2041"/>
      <c r="F590" s="2041"/>
      <c r="G590" s="2041"/>
      <c r="H590" s="2528"/>
      <c r="I590" s="2528"/>
      <c r="J590" s="2041"/>
      <c r="K590" s="2041"/>
      <c r="L590" s="2041"/>
      <c r="M590" s="2528"/>
      <c r="N590" s="2528"/>
      <c r="O590" s="2041"/>
      <c r="P590" s="2041"/>
      <c r="Q590" s="2041"/>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pans="1:104" s="237" customFormat="1" ht="25.15" customHeight="1" x14ac:dyDescent="0.2">
      <c r="A591" s="424"/>
      <c r="B591" s="424"/>
      <c r="C591" s="2535"/>
      <c r="D591" s="2528"/>
      <c r="E591" s="2041"/>
      <c r="F591" s="2041"/>
      <c r="G591" s="2041"/>
      <c r="H591" s="2528"/>
      <c r="I591" s="2528"/>
      <c r="J591" s="2041"/>
      <c r="K591" s="2041"/>
      <c r="L591" s="2041"/>
      <c r="M591" s="2528"/>
      <c r="N591" s="2528"/>
      <c r="O591" s="2041"/>
      <c r="P591" s="2041"/>
      <c r="Q591" s="2041"/>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pans="1:104" s="237" customFormat="1" ht="25.15" customHeight="1" x14ac:dyDescent="0.2">
      <c r="A592" s="424"/>
      <c r="B592" s="424"/>
      <c r="C592" s="2535"/>
      <c r="D592" s="2528"/>
      <c r="E592" s="2041"/>
      <c r="F592" s="2041"/>
      <c r="G592" s="2041"/>
      <c r="H592" s="2528"/>
      <c r="I592" s="2528"/>
      <c r="J592" s="2041"/>
      <c r="K592" s="2041"/>
      <c r="L592" s="2041"/>
      <c r="M592" s="2528"/>
      <c r="N592" s="2528"/>
      <c r="O592" s="2041"/>
      <c r="P592" s="2041"/>
      <c r="Q592" s="2041"/>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pans="1:104" s="237" customFormat="1" ht="25.15" customHeight="1" x14ac:dyDescent="0.2">
      <c r="A593" s="424"/>
      <c r="B593" s="424"/>
      <c r="C593" s="2535"/>
      <c r="D593" s="2528"/>
      <c r="E593" s="2041"/>
      <c r="F593" s="2041"/>
      <c r="G593" s="2041"/>
      <c r="H593" s="2528"/>
      <c r="I593" s="2528"/>
      <c r="J593" s="2041"/>
      <c r="K593" s="2041"/>
      <c r="L593" s="2041"/>
      <c r="M593" s="2528"/>
      <c r="N593" s="2528"/>
      <c r="O593" s="2041"/>
      <c r="P593" s="2041"/>
      <c r="Q593" s="2041"/>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pans="1:104" s="237" customFormat="1" ht="25.15" customHeight="1" x14ac:dyDescent="0.2">
      <c r="A594" s="424"/>
      <c r="B594" s="424"/>
      <c r="C594" s="2535"/>
      <c r="D594" s="2528"/>
      <c r="E594" s="2041"/>
      <c r="F594" s="2041"/>
      <c r="G594" s="2041"/>
      <c r="H594" s="2528"/>
      <c r="I594" s="2528"/>
      <c r="J594" s="2041"/>
      <c r="K594" s="2041"/>
      <c r="L594" s="2041"/>
      <c r="M594" s="2528"/>
      <c r="N594" s="2528"/>
      <c r="O594" s="2041"/>
      <c r="P594" s="2041"/>
      <c r="Q594" s="2041"/>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pans="1:104" s="237" customFormat="1" ht="25.15" customHeight="1" x14ac:dyDescent="0.2">
      <c r="A595" s="424"/>
      <c r="B595" s="424"/>
      <c r="C595" s="2535"/>
      <c r="D595" s="2528"/>
      <c r="E595" s="2041"/>
      <c r="F595" s="2041"/>
      <c r="G595" s="2041"/>
      <c r="H595" s="2528"/>
      <c r="I595" s="2528"/>
      <c r="J595" s="2041"/>
      <c r="K595" s="2041"/>
      <c r="L595" s="2041"/>
      <c r="M595" s="2528"/>
      <c r="N595" s="2528"/>
      <c r="O595" s="2041"/>
      <c r="P595" s="2041"/>
      <c r="Q595" s="2041"/>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pans="1:104" s="237" customFormat="1" ht="25.15" customHeight="1" x14ac:dyDescent="0.2">
      <c r="A596" s="424"/>
      <c r="B596" s="424"/>
      <c r="C596" s="2535"/>
      <c r="D596" s="2528"/>
      <c r="E596" s="2041"/>
      <c r="F596" s="2041"/>
      <c r="G596" s="2041"/>
      <c r="H596" s="2528"/>
      <c r="I596" s="2528"/>
      <c r="J596" s="2041"/>
      <c r="K596" s="2041"/>
      <c r="L596" s="2041"/>
      <c r="M596" s="2528"/>
      <c r="N596" s="2528"/>
      <c r="O596" s="2041"/>
      <c r="P596" s="2041"/>
      <c r="Q596" s="2041"/>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pans="1:104" s="237" customFormat="1" ht="25.15" customHeight="1" x14ac:dyDescent="0.2">
      <c r="A597" s="424"/>
      <c r="B597" s="424"/>
      <c r="C597" s="2535"/>
      <c r="D597" s="2528"/>
      <c r="E597" s="2041"/>
      <c r="F597" s="2041"/>
      <c r="G597" s="2041"/>
      <c r="H597" s="2528"/>
      <c r="I597" s="2528"/>
      <c r="J597" s="2041"/>
      <c r="K597" s="2041"/>
      <c r="L597" s="2041"/>
      <c r="M597" s="2528"/>
      <c r="N597" s="2528"/>
      <c r="O597" s="2041"/>
      <c r="P597" s="2041"/>
      <c r="Q597" s="2041"/>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pans="1:104" s="237" customFormat="1" ht="25.15" customHeight="1" x14ac:dyDescent="0.2">
      <c r="A598" s="424"/>
      <c r="B598" s="424"/>
      <c r="C598" s="2535"/>
      <c r="D598" s="2528"/>
      <c r="E598" s="2041"/>
      <c r="F598" s="2041"/>
      <c r="G598" s="2041"/>
      <c r="H598" s="2528"/>
      <c r="I598" s="2528"/>
      <c r="J598" s="2041"/>
      <c r="K598" s="2041"/>
      <c r="L598" s="2041"/>
      <c r="M598" s="2528"/>
      <c r="N598" s="2528"/>
      <c r="O598" s="2041"/>
      <c r="P598" s="2041"/>
      <c r="Q598" s="2041"/>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pans="1:104" s="237" customFormat="1" ht="25.15" customHeight="1" x14ac:dyDescent="0.2">
      <c r="A599" s="424"/>
      <c r="B599" s="424"/>
      <c r="C599" s="2535"/>
      <c r="D599" s="2528"/>
      <c r="E599" s="2041"/>
      <c r="F599" s="2041"/>
      <c r="G599" s="2041"/>
      <c r="H599" s="2528"/>
      <c r="I599" s="2528"/>
      <c r="J599" s="2041"/>
      <c r="K599" s="2041"/>
      <c r="L599" s="2041"/>
      <c r="M599" s="2528"/>
      <c r="N599" s="2528"/>
      <c r="O599" s="2041"/>
      <c r="P599" s="2041"/>
      <c r="Q599" s="2041"/>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pans="1:104" s="237" customFormat="1" ht="25.15" customHeight="1" x14ac:dyDescent="0.2">
      <c r="A600" s="424"/>
      <c r="B600" s="424"/>
      <c r="C600" s="2535"/>
      <c r="D600" s="2528"/>
      <c r="E600" s="2041"/>
      <c r="F600" s="2041"/>
      <c r="G600" s="2041"/>
      <c r="H600" s="2528"/>
      <c r="I600" s="2528"/>
      <c r="J600" s="2041"/>
      <c r="K600" s="2041"/>
      <c r="L600" s="2041"/>
      <c r="M600" s="2528"/>
      <c r="N600" s="2528"/>
      <c r="O600" s="2041"/>
      <c r="P600" s="2041"/>
      <c r="Q600" s="2041"/>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pans="1:104" s="237" customFormat="1" ht="25.15" customHeight="1" x14ac:dyDescent="0.2">
      <c r="A601" s="424"/>
      <c r="B601" s="424"/>
      <c r="C601" s="2535"/>
      <c r="D601" s="2528"/>
      <c r="E601" s="2041"/>
      <c r="F601" s="2041"/>
      <c r="G601" s="2041"/>
      <c r="H601" s="2528"/>
      <c r="I601" s="2528"/>
      <c r="J601" s="2041"/>
      <c r="K601" s="2041"/>
      <c r="L601" s="2041"/>
      <c r="M601" s="2528"/>
      <c r="N601" s="2528"/>
      <c r="O601" s="2041"/>
      <c r="P601" s="2041"/>
      <c r="Q601" s="2041"/>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pans="1:104" s="237" customFormat="1" ht="25.15" customHeight="1" x14ac:dyDescent="0.2">
      <c r="A602" s="424"/>
      <c r="B602" s="424"/>
      <c r="C602" s="2535"/>
      <c r="D602" s="2528"/>
      <c r="E602" s="2041"/>
      <c r="F602" s="2041"/>
      <c r="G602" s="2041"/>
      <c r="H602" s="2528"/>
      <c r="I602" s="2528"/>
      <c r="J602" s="2041"/>
      <c r="K602" s="2041"/>
      <c r="L602" s="2041"/>
      <c r="M602" s="2528"/>
      <c r="N602" s="2528"/>
      <c r="O602" s="2041"/>
      <c r="P602" s="2041"/>
      <c r="Q602" s="2041"/>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pans="1:104" s="237" customFormat="1" ht="25.15" customHeight="1" x14ac:dyDescent="0.2">
      <c r="A603" s="424"/>
      <c r="B603" s="424"/>
      <c r="C603" s="2535"/>
      <c r="D603" s="2528"/>
      <c r="E603" s="2041"/>
      <c r="F603" s="2041"/>
      <c r="G603" s="2041"/>
      <c r="H603" s="2528"/>
      <c r="I603" s="2528"/>
      <c r="J603" s="2041"/>
      <c r="K603" s="2041"/>
      <c r="L603" s="2041"/>
      <c r="M603" s="2528"/>
      <c r="N603" s="2528"/>
      <c r="O603" s="2041"/>
      <c r="P603" s="2041"/>
      <c r="Q603" s="2041"/>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pans="1:104" s="238" customFormat="1" ht="25.15" customHeight="1" x14ac:dyDescent="0.2">
      <c r="A604" s="425"/>
      <c r="B604" s="425"/>
      <c r="C604" s="2535"/>
      <c r="D604" s="2528"/>
      <c r="E604" s="2041"/>
      <c r="F604" s="2041"/>
      <c r="G604" s="2041"/>
      <c r="H604" s="2528"/>
      <c r="I604" s="2528"/>
      <c r="J604" s="2041"/>
      <c r="K604" s="2041"/>
      <c r="L604" s="2041"/>
      <c r="M604" s="2528"/>
      <c r="N604" s="2528"/>
      <c r="O604" s="2041"/>
      <c r="P604" s="2041"/>
      <c r="Q604" s="2041"/>
      <c r="BB604" s="425"/>
    </row>
    <row r="605" spans="1:104" s="238" customFormat="1" ht="25.15" customHeight="1" x14ac:dyDescent="0.2">
      <c r="A605" s="425"/>
      <c r="B605" s="425"/>
      <c r="C605" s="2535"/>
      <c r="D605" s="2528"/>
      <c r="E605" s="2041"/>
      <c r="F605" s="2041"/>
      <c r="G605" s="2041"/>
      <c r="H605" s="2528"/>
      <c r="I605" s="2528"/>
      <c r="J605" s="2041"/>
      <c r="K605" s="2041"/>
      <c r="L605" s="2041"/>
      <c r="M605" s="2528"/>
      <c r="N605" s="2528"/>
      <c r="O605" s="2041"/>
      <c r="P605" s="2041"/>
      <c r="Q605" s="2041"/>
      <c r="BB605" s="425"/>
    </row>
    <row r="606" spans="1:104" s="238" customFormat="1" ht="25.15" customHeight="1" x14ac:dyDescent="0.2">
      <c r="A606" s="425"/>
      <c r="B606" s="425"/>
      <c r="C606" s="2535"/>
      <c r="D606" s="2528"/>
      <c r="E606" s="2041"/>
      <c r="F606" s="2041"/>
      <c r="G606" s="2041"/>
      <c r="H606" s="2528"/>
      <c r="I606" s="2528"/>
      <c r="J606" s="2041"/>
      <c r="K606" s="2041"/>
      <c r="L606" s="2041"/>
      <c r="M606" s="2528"/>
      <c r="N606" s="2528"/>
      <c r="O606" s="2041"/>
      <c r="P606" s="2041"/>
      <c r="Q606" s="2041"/>
      <c r="BB606" s="425"/>
    </row>
    <row r="607" spans="1:104" s="238" customFormat="1" ht="25.15" customHeight="1" x14ac:dyDescent="0.2">
      <c r="A607" s="425"/>
      <c r="B607" s="425"/>
      <c r="C607" s="2535"/>
      <c r="D607" s="2528"/>
      <c r="E607" s="2041"/>
      <c r="F607" s="2041"/>
      <c r="G607" s="2041"/>
      <c r="H607" s="2528"/>
      <c r="I607" s="2528"/>
      <c r="J607" s="2041"/>
      <c r="K607" s="2041"/>
      <c r="L607" s="2041"/>
      <c r="M607" s="2528"/>
      <c r="N607" s="2528"/>
      <c r="O607" s="2041"/>
      <c r="P607" s="2041"/>
      <c r="Q607" s="2041"/>
      <c r="BB607" s="425"/>
    </row>
    <row r="608" spans="1:104" s="238" customFormat="1" ht="25.15" customHeight="1" x14ac:dyDescent="0.2">
      <c r="A608" s="425"/>
      <c r="B608" s="425"/>
      <c r="C608" s="2535"/>
      <c r="D608" s="2528"/>
      <c r="E608" s="2041"/>
      <c r="F608" s="2041"/>
      <c r="G608" s="2041"/>
      <c r="H608" s="2528"/>
      <c r="I608" s="2528"/>
      <c r="J608" s="2041"/>
      <c r="K608" s="2041"/>
      <c r="L608" s="2041"/>
      <c r="M608" s="2528"/>
      <c r="N608" s="2528"/>
      <c r="O608" s="2041"/>
      <c r="P608" s="2041"/>
      <c r="Q608" s="2041"/>
      <c r="BB608" s="425"/>
    </row>
    <row r="609" spans="1:54" s="238" customFormat="1" ht="25.15" customHeight="1" x14ac:dyDescent="0.2">
      <c r="A609" s="425"/>
      <c r="B609" s="425"/>
      <c r="C609" s="2535"/>
      <c r="D609" s="2528"/>
      <c r="E609" s="2041"/>
      <c r="F609" s="2041"/>
      <c r="G609" s="2041"/>
      <c r="H609" s="2528"/>
      <c r="I609" s="2528"/>
      <c r="J609" s="2041"/>
      <c r="K609" s="2041"/>
      <c r="L609" s="2041"/>
      <c r="M609" s="2528"/>
      <c r="N609" s="2528"/>
      <c r="O609" s="2041"/>
      <c r="P609" s="2041"/>
      <c r="Q609" s="2041"/>
      <c r="BB609" s="425"/>
    </row>
    <row r="610" spans="1:54" s="238" customFormat="1" ht="25.15" customHeight="1" x14ac:dyDescent="0.2">
      <c r="A610" s="425"/>
      <c r="B610" s="425"/>
      <c r="C610" s="2535"/>
      <c r="D610" s="2528"/>
      <c r="E610" s="2041"/>
      <c r="F610" s="2041"/>
      <c r="G610" s="2041"/>
      <c r="H610" s="2528"/>
      <c r="I610" s="2528"/>
      <c r="J610" s="2041"/>
      <c r="K610" s="2041"/>
      <c r="L610" s="2041"/>
      <c r="M610" s="2528"/>
      <c r="N610" s="2528"/>
      <c r="O610" s="2041"/>
      <c r="P610" s="2041"/>
      <c r="Q610" s="2041"/>
      <c r="BB610" s="425"/>
    </row>
    <row r="611" spans="1:54" s="238" customFormat="1" ht="25.15" customHeight="1" x14ac:dyDescent="0.2">
      <c r="A611" s="425"/>
      <c r="B611" s="425"/>
      <c r="C611" s="2535"/>
      <c r="D611" s="2528"/>
      <c r="E611" s="2041"/>
      <c r="F611" s="2041"/>
      <c r="G611" s="2041"/>
      <c r="H611" s="2528"/>
      <c r="I611" s="2528"/>
      <c r="J611" s="2041"/>
      <c r="K611" s="2041"/>
      <c r="L611" s="2041"/>
      <c r="M611" s="2528"/>
      <c r="N611" s="2528"/>
      <c r="O611" s="2041"/>
      <c r="P611" s="2041"/>
      <c r="Q611" s="2041"/>
      <c r="BB611" s="425"/>
    </row>
    <row r="612" spans="1:54" s="238" customFormat="1" ht="25.15" customHeight="1" x14ac:dyDescent="0.2">
      <c r="A612" s="425"/>
      <c r="B612" s="425"/>
      <c r="C612" s="2535"/>
      <c r="D612" s="2528"/>
      <c r="E612" s="2041"/>
      <c r="F612" s="2041"/>
      <c r="G612" s="2041"/>
      <c r="H612" s="2528"/>
      <c r="I612" s="2528"/>
      <c r="J612" s="2041"/>
      <c r="K612" s="2041"/>
      <c r="L612" s="2041"/>
      <c r="M612" s="2528"/>
      <c r="N612" s="2528"/>
      <c r="O612" s="2041"/>
      <c r="P612" s="2041"/>
      <c r="Q612" s="2041"/>
      <c r="BB612" s="425"/>
    </row>
    <row r="613" spans="1:54" s="238" customFormat="1" ht="25.15" customHeight="1" x14ac:dyDescent="0.2">
      <c r="A613" s="425"/>
      <c r="B613" s="425"/>
      <c r="C613" s="2535"/>
      <c r="D613" s="2528"/>
      <c r="E613" s="2041"/>
      <c r="F613" s="2041"/>
      <c r="G613" s="2041"/>
      <c r="H613" s="2528"/>
      <c r="I613" s="2528"/>
      <c r="J613" s="2041"/>
      <c r="K613" s="2041"/>
      <c r="L613" s="2041"/>
      <c r="M613" s="2528"/>
      <c r="N613" s="2528"/>
      <c r="O613" s="2041"/>
      <c r="P613" s="2041"/>
      <c r="Q613" s="2041"/>
      <c r="BB613" s="425"/>
    </row>
    <row r="614" spans="1:54" s="238" customFormat="1" ht="25.15" customHeight="1" x14ac:dyDescent="0.2">
      <c r="A614" s="425"/>
      <c r="B614" s="425"/>
      <c r="C614" s="2535"/>
      <c r="D614" s="2528"/>
      <c r="E614" s="2041"/>
      <c r="F614" s="2041"/>
      <c r="G614" s="2041"/>
      <c r="H614" s="2528"/>
      <c r="I614" s="2528"/>
      <c r="J614" s="2041"/>
      <c r="K614" s="2041"/>
      <c r="L614" s="2041"/>
      <c r="M614" s="2528"/>
      <c r="N614" s="2528"/>
      <c r="O614" s="2041"/>
      <c r="P614" s="2041"/>
      <c r="Q614" s="2041"/>
      <c r="BB614" s="425"/>
    </row>
    <row r="615" spans="1:54" s="238" customFormat="1" ht="25.15" customHeight="1" x14ac:dyDescent="0.2">
      <c r="A615" s="425"/>
      <c r="B615" s="425"/>
      <c r="C615" s="2535"/>
      <c r="D615" s="2528"/>
      <c r="E615" s="2041"/>
      <c r="F615" s="2041"/>
      <c r="G615" s="2041"/>
      <c r="H615" s="2528"/>
      <c r="I615" s="2528"/>
      <c r="J615" s="2041"/>
      <c r="K615" s="2041"/>
      <c r="L615" s="2041"/>
      <c r="M615" s="2528"/>
      <c r="N615" s="2528"/>
      <c r="O615" s="2041"/>
      <c r="P615" s="2041"/>
      <c r="Q615" s="2041"/>
      <c r="BB615" s="425"/>
    </row>
    <row r="616" spans="1:54" s="238" customFormat="1" ht="25.15" customHeight="1" x14ac:dyDescent="0.2">
      <c r="A616" s="425"/>
      <c r="B616" s="425"/>
      <c r="C616" s="2535"/>
      <c r="D616" s="2528"/>
      <c r="E616" s="2041"/>
      <c r="F616" s="2041"/>
      <c r="G616" s="2041"/>
      <c r="H616" s="2528"/>
      <c r="I616" s="2528"/>
      <c r="J616" s="2041"/>
      <c r="K616" s="2041"/>
      <c r="L616" s="2041"/>
      <c r="M616" s="2528"/>
      <c r="N616" s="2528"/>
      <c r="O616" s="2041"/>
      <c r="P616" s="2041"/>
      <c r="Q616" s="2041"/>
      <c r="BB616" s="425"/>
    </row>
    <row r="617" spans="1:54" s="238" customFormat="1" ht="25.15" customHeight="1" x14ac:dyDescent="0.2">
      <c r="A617" s="425"/>
      <c r="B617" s="425"/>
      <c r="C617" s="2535"/>
      <c r="D617" s="2528"/>
      <c r="E617" s="2041"/>
      <c r="F617" s="2041"/>
      <c r="G617" s="2041"/>
      <c r="H617" s="2528"/>
      <c r="I617" s="2528"/>
      <c r="J617" s="2041"/>
      <c r="K617" s="2041"/>
      <c r="L617" s="2041"/>
      <c r="M617" s="2528"/>
      <c r="N617" s="2528"/>
      <c r="O617" s="2041"/>
      <c r="P617" s="2041"/>
      <c r="Q617" s="2041"/>
      <c r="BB617" s="425"/>
    </row>
    <row r="618" spans="1:54" s="238" customFormat="1" ht="25.15" customHeight="1" x14ac:dyDescent="0.2">
      <c r="A618" s="425"/>
      <c r="B618" s="425"/>
      <c r="C618" s="2535"/>
      <c r="D618" s="2528"/>
      <c r="E618" s="2041"/>
      <c r="F618" s="2041"/>
      <c r="G618" s="2041"/>
      <c r="H618" s="2528"/>
      <c r="I618" s="2528"/>
      <c r="J618" s="2041"/>
      <c r="K618" s="2041"/>
      <c r="L618" s="2041"/>
      <c r="M618" s="2528"/>
      <c r="N618" s="2528"/>
      <c r="O618" s="2041"/>
      <c r="P618" s="2041"/>
      <c r="Q618" s="2041"/>
      <c r="BB618" s="425"/>
    </row>
    <row r="619" spans="1:54" s="238" customFormat="1" ht="25.15" customHeight="1" x14ac:dyDescent="0.2">
      <c r="A619" s="425"/>
      <c r="B619" s="425"/>
      <c r="C619" s="2535"/>
      <c r="D619" s="2528"/>
      <c r="E619" s="2041"/>
      <c r="F619" s="2041"/>
      <c r="G619" s="2041"/>
      <c r="H619" s="2528"/>
      <c r="I619" s="2528"/>
      <c r="J619" s="2041"/>
      <c r="K619" s="2041"/>
      <c r="L619" s="2041"/>
      <c r="M619" s="2528"/>
      <c r="N619" s="2528"/>
      <c r="O619" s="2041"/>
      <c r="P619" s="2041"/>
      <c r="Q619" s="2041"/>
      <c r="BB619" s="425"/>
    </row>
    <row r="620" spans="1:54" s="238" customFormat="1" ht="25.15" customHeight="1" x14ac:dyDescent="0.2">
      <c r="A620" s="425"/>
      <c r="B620" s="425"/>
      <c r="C620" s="2535"/>
      <c r="D620" s="2528"/>
      <c r="E620" s="2041"/>
      <c r="F620" s="2041"/>
      <c r="G620" s="2041"/>
      <c r="H620" s="2528"/>
      <c r="I620" s="2528"/>
      <c r="J620" s="2041"/>
      <c r="K620" s="2041"/>
      <c r="L620" s="2041"/>
      <c r="M620" s="2528"/>
      <c r="N620" s="2528"/>
      <c r="O620" s="2041"/>
      <c r="P620" s="2041"/>
      <c r="Q620" s="2041"/>
      <c r="BB620" s="425"/>
    </row>
    <row r="621" spans="1:54" s="238" customFormat="1" ht="25.15" customHeight="1" x14ac:dyDescent="0.2">
      <c r="A621" s="425"/>
      <c r="B621" s="425"/>
      <c r="C621" s="2534"/>
      <c r="D621" s="2528"/>
      <c r="E621" s="2041"/>
      <c r="F621" s="2041"/>
      <c r="G621" s="2041"/>
      <c r="H621" s="2528"/>
      <c r="I621" s="2528"/>
      <c r="J621" s="2041"/>
      <c r="K621" s="2041"/>
      <c r="L621" s="2041"/>
      <c r="M621" s="2528"/>
      <c r="N621" s="2528"/>
      <c r="O621" s="2041"/>
      <c r="P621" s="2041"/>
      <c r="Q621" s="2041"/>
      <c r="BB621" s="425"/>
    </row>
    <row r="622" spans="1:54" s="238" customFormat="1" ht="25.15" customHeight="1" x14ac:dyDescent="0.2">
      <c r="A622" s="425"/>
      <c r="B622" s="425"/>
      <c r="C622" s="2530"/>
      <c r="D622" s="2528"/>
      <c r="E622" s="2041"/>
      <c r="F622" s="2041"/>
      <c r="G622" s="2041"/>
      <c r="H622" s="2528"/>
      <c r="I622" s="2528"/>
      <c r="J622" s="2041"/>
      <c r="K622" s="2041"/>
      <c r="L622" s="2041"/>
      <c r="M622" s="2528"/>
      <c r="N622" s="2528"/>
      <c r="O622" s="2041"/>
      <c r="P622" s="2041"/>
      <c r="Q622" s="2041"/>
      <c r="BB622" s="425"/>
    </row>
    <row r="623" spans="1:54" s="238" customFormat="1" ht="25.15" customHeight="1" x14ac:dyDescent="0.2">
      <c r="A623" s="425"/>
      <c r="B623" s="425"/>
      <c r="C623" s="2530"/>
      <c r="D623" s="2528"/>
      <c r="E623" s="2041"/>
      <c r="F623" s="2041"/>
      <c r="G623" s="2041"/>
      <c r="H623" s="2528"/>
      <c r="I623" s="2528"/>
      <c r="J623" s="2041"/>
      <c r="K623" s="2041"/>
      <c r="L623" s="2041"/>
      <c r="M623" s="2528"/>
      <c r="N623" s="2528"/>
      <c r="O623" s="2041"/>
      <c r="P623" s="2041"/>
      <c r="Q623" s="2041"/>
      <c r="BB623" s="425"/>
    </row>
    <row r="624" spans="1:54" s="238" customFormat="1" ht="25.15" customHeight="1" x14ac:dyDescent="0.2">
      <c r="A624" s="425"/>
      <c r="B624" s="425"/>
      <c r="C624" s="2533"/>
      <c r="D624" s="2528"/>
      <c r="E624" s="2041"/>
      <c r="F624" s="2041"/>
      <c r="G624" s="2041"/>
      <c r="H624" s="2528"/>
      <c r="I624" s="2528"/>
      <c r="J624" s="2041"/>
      <c r="K624" s="2041"/>
      <c r="L624" s="2041"/>
      <c r="M624" s="2528"/>
      <c r="N624" s="2528"/>
      <c r="O624" s="2041"/>
      <c r="P624" s="2041"/>
      <c r="Q624" s="2041"/>
      <c r="BB624" s="425"/>
    </row>
    <row r="625" spans="1:54" s="238" customFormat="1" ht="25.15" customHeight="1" x14ac:dyDescent="0.2">
      <c r="A625" s="425"/>
      <c r="B625" s="425"/>
      <c r="C625" s="2532"/>
      <c r="D625" s="2528"/>
      <c r="E625" s="2041"/>
      <c r="F625" s="2041"/>
      <c r="G625" s="2041"/>
      <c r="H625" s="2528"/>
      <c r="I625" s="2528"/>
      <c r="J625" s="2041"/>
      <c r="K625" s="2041"/>
      <c r="L625" s="2041"/>
      <c r="M625" s="2528"/>
      <c r="N625" s="2528"/>
      <c r="O625" s="2041"/>
      <c r="P625" s="2041"/>
      <c r="Q625" s="2041"/>
      <c r="BB625" s="425"/>
    </row>
    <row r="626" spans="1:54" s="238" customFormat="1" ht="25.15" customHeight="1" x14ac:dyDescent="0.2">
      <c r="A626" s="425"/>
      <c r="B626" s="425"/>
      <c r="C626" s="2530"/>
      <c r="D626" s="2528"/>
      <c r="E626" s="2041"/>
      <c r="F626" s="2041"/>
      <c r="G626" s="2041"/>
      <c r="H626" s="2528"/>
      <c r="I626" s="2528"/>
      <c r="J626" s="2041"/>
      <c r="K626" s="2041"/>
      <c r="L626" s="2041"/>
      <c r="M626" s="2528"/>
      <c r="N626" s="2528"/>
      <c r="O626" s="2041"/>
      <c r="P626" s="2041"/>
      <c r="Q626" s="2041"/>
      <c r="BB626" s="425"/>
    </row>
    <row r="627" spans="1:54" s="238" customFormat="1" ht="25.15" customHeight="1" x14ac:dyDescent="0.2">
      <c r="A627" s="425"/>
      <c r="B627" s="425"/>
      <c r="C627" s="2531"/>
      <c r="D627" s="2528"/>
      <c r="E627" s="2041"/>
      <c r="F627" s="2041"/>
      <c r="G627" s="2041"/>
      <c r="H627" s="2528"/>
      <c r="I627" s="2528"/>
      <c r="J627" s="2041"/>
      <c r="K627" s="2041"/>
      <c r="L627" s="2041"/>
      <c r="M627" s="2528"/>
      <c r="N627" s="2528"/>
      <c r="O627" s="2041"/>
      <c r="P627" s="2041"/>
      <c r="Q627" s="2041"/>
      <c r="BB627" s="425"/>
    </row>
    <row r="628" spans="1:54" s="238" customFormat="1" ht="25.15" customHeight="1" x14ac:dyDescent="0.2">
      <c r="A628" s="425"/>
      <c r="B628" s="425"/>
      <c r="C628" s="2530"/>
      <c r="D628" s="2528"/>
      <c r="E628" s="2041"/>
      <c r="F628" s="2041"/>
      <c r="G628" s="2041"/>
      <c r="H628" s="2528"/>
      <c r="I628" s="2528"/>
      <c r="J628" s="2041"/>
      <c r="K628" s="2041"/>
      <c r="L628" s="2041"/>
      <c r="M628" s="2528"/>
      <c r="N628" s="2528"/>
      <c r="O628" s="2041"/>
      <c r="P628" s="2041"/>
      <c r="Q628" s="2041"/>
      <c r="BB628" s="425"/>
    </row>
    <row r="629" spans="1:54" s="238" customFormat="1" ht="25.15" customHeight="1" x14ac:dyDescent="0.2">
      <c r="A629" s="425"/>
      <c r="B629" s="425"/>
      <c r="C629" s="2530"/>
      <c r="D629" s="2528"/>
      <c r="E629" s="2041"/>
      <c r="F629" s="2041"/>
      <c r="G629" s="2041"/>
      <c r="H629" s="2528"/>
      <c r="I629" s="2528"/>
      <c r="J629" s="2041"/>
      <c r="K629" s="2041"/>
      <c r="L629" s="2041"/>
      <c r="M629" s="2528"/>
      <c r="N629" s="2528"/>
      <c r="O629" s="2041"/>
      <c r="P629" s="2041"/>
      <c r="Q629" s="2041"/>
      <c r="BB629" s="425"/>
    </row>
    <row r="630" spans="1:54" s="238" customFormat="1" ht="25.15" customHeight="1" x14ac:dyDescent="0.2">
      <c r="A630" s="425"/>
      <c r="B630" s="425"/>
      <c r="C630" s="2530"/>
      <c r="D630" s="2528"/>
      <c r="E630" s="2041"/>
      <c r="F630" s="2041"/>
      <c r="G630" s="2041"/>
      <c r="H630" s="2528"/>
      <c r="I630" s="2528"/>
      <c r="J630" s="2041"/>
      <c r="K630" s="2041"/>
      <c r="L630" s="2041"/>
      <c r="M630" s="2528"/>
      <c r="N630" s="2528"/>
      <c r="O630" s="2041"/>
      <c r="P630" s="2041"/>
      <c r="Q630" s="2041"/>
      <c r="BB630" s="425"/>
    </row>
    <row r="631" spans="1:54" s="238" customFormat="1" ht="25.15" customHeight="1" x14ac:dyDescent="0.2">
      <c r="A631" s="425"/>
      <c r="B631" s="425"/>
      <c r="C631" s="2530"/>
      <c r="D631" s="2528"/>
      <c r="E631" s="2041"/>
      <c r="F631" s="2041"/>
      <c r="G631" s="2041"/>
      <c r="H631" s="2528"/>
      <c r="I631" s="2528"/>
      <c r="J631" s="2041"/>
      <c r="K631" s="2041"/>
      <c r="L631" s="2041"/>
      <c r="M631" s="2528"/>
      <c r="N631" s="2528"/>
      <c r="O631" s="2041"/>
      <c r="P631" s="2041"/>
      <c r="Q631" s="2041"/>
      <c r="BB631" s="425"/>
    </row>
    <row r="632" spans="1:54" s="238" customFormat="1" ht="25.15" customHeight="1" x14ac:dyDescent="0.2">
      <c r="A632" s="425"/>
      <c r="B632" s="425"/>
      <c r="C632" s="2530"/>
      <c r="D632" s="2528"/>
      <c r="E632" s="2041"/>
      <c r="F632" s="2041"/>
      <c r="G632" s="2041"/>
      <c r="H632" s="2528"/>
      <c r="I632" s="2528"/>
      <c r="J632" s="2041"/>
      <c r="K632" s="2041"/>
      <c r="L632" s="2041"/>
      <c r="M632" s="2528"/>
      <c r="N632" s="2528"/>
      <c r="O632" s="2041"/>
      <c r="P632" s="2041"/>
      <c r="Q632" s="2041"/>
      <c r="BB632" s="425"/>
    </row>
    <row r="633" spans="1:54" s="238" customFormat="1" ht="25.15" customHeight="1" x14ac:dyDescent="0.2">
      <c r="A633" s="425"/>
      <c r="B633" s="425"/>
      <c r="C633" s="2530"/>
      <c r="D633" s="2528"/>
      <c r="E633" s="2041"/>
      <c r="F633" s="2041"/>
      <c r="G633" s="2041"/>
      <c r="H633" s="2528"/>
      <c r="I633" s="2528"/>
      <c r="J633" s="2041"/>
      <c r="K633" s="2041"/>
      <c r="L633" s="2041"/>
      <c r="M633" s="2528"/>
      <c r="N633" s="2528"/>
      <c r="O633" s="2041"/>
      <c r="P633" s="2041"/>
      <c r="Q633" s="2041"/>
      <c r="BB633" s="425"/>
    </row>
    <row r="634" spans="1:54" s="238" customFormat="1" ht="25.15" customHeight="1" x14ac:dyDescent="0.2">
      <c r="A634" s="425"/>
      <c r="B634" s="425"/>
      <c r="C634" s="2530"/>
      <c r="D634" s="2528"/>
      <c r="E634" s="2041"/>
      <c r="F634" s="2041"/>
      <c r="G634" s="2041"/>
      <c r="H634" s="2528"/>
      <c r="I634" s="2528"/>
      <c r="J634" s="2041"/>
      <c r="K634" s="2041"/>
      <c r="L634" s="2041"/>
      <c r="M634" s="2528"/>
      <c r="N634" s="2528"/>
      <c r="O634" s="2041"/>
      <c r="P634" s="2041"/>
      <c r="Q634" s="2041"/>
      <c r="BB634" s="425"/>
    </row>
    <row r="635" spans="1:54" s="238" customFormat="1" ht="25.15" customHeight="1" x14ac:dyDescent="0.2">
      <c r="A635" s="425"/>
      <c r="B635" s="425"/>
      <c r="C635" s="2530"/>
      <c r="D635" s="2528"/>
      <c r="E635" s="2041"/>
      <c r="F635" s="2041"/>
      <c r="G635" s="2041"/>
      <c r="H635" s="2528"/>
      <c r="I635" s="2528"/>
      <c r="J635" s="2041"/>
      <c r="K635" s="2041"/>
      <c r="L635" s="2041"/>
      <c r="M635" s="2528"/>
      <c r="N635" s="2528"/>
      <c r="O635" s="2041"/>
      <c r="P635" s="2041"/>
      <c r="Q635" s="2041"/>
      <c r="BB635" s="425"/>
    </row>
    <row r="636" spans="1:54" s="238" customFormat="1" ht="25.15" customHeight="1" x14ac:dyDescent="0.2">
      <c r="A636" s="425"/>
      <c r="B636" s="425"/>
      <c r="C636" s="2530"/>
      <c r="D636" s="2528"/>
      <c r="E636" s="2041"/>
      <c r="F636" s="2041"/>
      <c r="G636" s="2041"/>
      <c r="H636" s="2528"/>
      <c r="I636" s="2528"/>
      <c r="J636" s="2041"/>
      <c r="K636" s="2041"/>
      <c r="L636" s="2041"/>
      <c r="M636" s="2528"/>
      <c r="N636" s="2528"/>
      <c r="O636" s="2041"/>
      <c r="P636" s="2041"/>
      <c r="Q636" s="2041"/>
      <c r="BB636" s="425"/>
    </row>
    <row r="637" spans="1:54" s="238" customFormat="1" ht="25.15" customHeight="1" x14ac:dyDescent="0.2">
      <c r="A637" s="425"/>
      <c r="B637" s="425"/>
      <c r="C637" s="2530"/>
      <c r="D637" s="2528"/>
      <c r="E637" s="2041"/>
      <c r="F637" s="2041"/>
      <c r="G637" s="2041"/>
      <c r="H637" s="2528"/>
      <c r="I637" s="2528"/>
      <c r="J637" s="2041"/>
      <c r="K637" s="2041"/>
      <c r="L637" s="2041"/>
      <c r="M637" s="2528"/>
      <c r="N637" s="2528"/>
      <c r="O637" s="2041"/>
      <c r="P637" s="2041"/>
      <c r="Q637" s="2041"/>
      <c r="BB637" s="425"/>
    </row>
    <row r="638" spans="1:54" s="238" customFormat="1" ht="25.15" customHeight="1" x14ac:dyDescent="0.2">
      <c r="A638" s="425"/>
      <c r="B638" s="425"/>
      <c r="C638" s="2530"/>
      <c r="D638" s="2528"/>
      <c r="E638" s="2041"/>
      <c r="F638" s="2041"/>
      <c r="G638" s="2041"/>
      <c r="H638" s="2528"/>
      <c r="I638" s="2528"/>
      <c r="J638" s="2041"/>
      <c r="K638" s="2041"/>
      <c r="L638" s="2041"/>
      <c r="M638" s="2528"/>
      <c r="N638" s="2528"/>
      <c r="O638" s="2041"/>
      <c r="P638" s="2041"/>
      <c r="Q638" s="2041"/>
      <c r="BB638" s="425"/>
    </row>
    <row r="639" spans="1:54" s="238" customFormat="1" ht="25.15" customHeight="1" x14ac:dyDescent="0.2">
      <c r="A639" s="425"/>
      <c r="B639" s="425"/>
      <c r="C639" s="2530"/>
      <c r="D639" s="2528"/>
      <c r="E639" s="2041"/>
      <c r="F639" s="2041"/>
      <c r="G639" s="2041"/>
      <c r="H639" s="2528"/>
      <c r="I639" s="2528"/>
      <c r="J639" s="2041"/>
      <c r="K639" s="2041"/>
      <c r="L639" s="2041"/>
      <c r="M639" s="2528"/>
      <c r="N639" s="2528"/>
      <c r="O639" s="2041"/>
      <c r="P639" s="2041"/>
      <c r="Q639" s="2041"/>
      <c r="BB639" s="425"/>
    </row>
    <row r="640" spans="1:54" s="238" customFormat="1" ht="25.15" customHeight="1" x14ac:dyDescent="0.2">
      <c r="A640" s="425"/>
      <c r="B640" s="425"/>
      <c r="C640" s="2530"/>
      <c r="D640" s="2528"/>
      <c r="E640" s="2041"/>
      <c r="F640" s="2041"/>
      <c r="G640" s="2041"/>
      <c r="H640" s="2528"/>
      <c r="I640" s="2528"/>
      <c r="J640" s="2041"/>
      <c r="K640" s="2041"/>
      <c r="L640" s="2041"/>
      <c r="M640" s="2528"/>
      <c r="N640" s="2528"/>
      <c r="O640" s="2041"/>
      <c r="P640" s="2041"/>
      <c r="Q640" s="2041"/>
      <c r="BB640" s="425"/>
    </row>
    <row r="641" spans="1:54" s="238" customFormat="1" ht="25.15" customHeight="1" x14ac:dyDescent="0.2">
      <c r="A641" s="425"/>
      <c r="B641" s="425"/>
      <c r="C641" s="2530"/>
      <c r="D641" s="2528"/>
      <c r="E641" s="2041"/>
      <c r="F641" s="2041"/>
      <c r="G641" s="2041"/>
      <c r="H641" s="2528"/>
      <c r="I641" s="2528"/>
      <c r="J641" s="2041"/>
      <c r="K641" s="2041"/>
      <c r="L641" s="2041"/>
      <c r="M641" s="2528"/>
      <c r="N641" s="2528"/>
      <c r="O641" s="2041"/>
      <c r="P641" s="2041"/>
      <c r="Q641" s="2041"/>
      <c r="BB641" s="425"/>
    </row>
    <row r="642" spans="1:54" s="238" customFormat="1" ht="25.15" customHeight="1" x14ac:dyDescent="0.2">
      <c r="A642" s="425"/>
      <c r="B642" s="425"/>
      <c r="C642" s="2530"/>
      <c r="D642" s="2528"/>
      <c r="E642" s="2041"/>
      <c r="F642" s="2041"/>
      <c r="G642" s="2041"/>
      <c r="H642" s="2528"/>
      <c r="I642" s="2528"/>
      <c r="J642" s="2041"/>
      <c r="K642" s="2041"/>
      <c r="L642" s="2041"/>
      <c r="M642" s="2528"/>
      <c r="N642" s="2528"/>
      <c r="O642" s="2041"/>
      <c r="P642" s="2041"/>
      <c r="Q642" s="2041"/>
      <c r="BB642" s="425"/>
    </row>
    <row r="643" spans="1:54" s="238" customFormat="1" ht="25.15" customHeight="1" x14ac:dyDescent="0.2">
      <c r="A643" s="425"/>
      <c r="B643" s="425"/>
      <c r="C643" s="2530"/>
      <c r="D643" s="2528"/>
      <c r="E643" s="2041"/>
      <c r="F643" s="2041"/>
      <c r="G643" s="2041"/>
      <c r="H643" s="2528"/>
      <c r="I643" s="2528"/>
      <c r="J643" s="2041"/>
      <c r="K643" s="2041"/>
      <c r="L643" s="2041"/>
      <c r="M643" s="2528"/>
      <c r="N643" s="2528"/>
      <c r="O643" s="2041"/>
      <c r="P643" s="2041"/>
      <c r="Q643" s="2041"/>
      <c r="BB643" s="425"/>
    </row>
    <row r="644" spans="1:54" s="238" customFormat="1" ht="25.15" customHeight="1" x14ac:dyDescent="0.2">
      <c r="A644" s="425"/>
      <c r="B644" s="425"/>
      <c r="C644" s="2530"/>
      <c r="D644" s="2528"/>
      <c r="E644" s="2041"/>
      <c r="F644" s="2041"/>
      <c r="G644" s="2041"/>
      <c r="H644" s="2528"/>
      <c r="I644" s="2528"/>
      <c r="J644" s="2041"/>
      <c r="K644" s="2041"/>
      <c r="L644" s="2041"/>
      <c r="M644" s="2528"/>
      <c r="N644" s="2528"/>
      <c r="O644" s="2041"/>
      <c r="P644" s="2041"/>
      <c r="Q644" s="2041"/>
      <c r="BB644" s="425"/>
    </row>
    <row r="645" spans="1:54" s="238" customFormat="1" ht="25.15" customHeight="1" x14ac:dyDescent="0.2">
      <c r="A645" s="425"/>
      <c r="B645" s="425"/>
      <c r="C645" s="2530"/>
      <c r="D645" s="2528"/>
      <c r="E645" s="2041"/>
      <c r="F645" s="2041"/>
      <c r="G645" s="2041"/>
      <c r="H645" s="2528"/>
      <c r="I645" s="2528"/>
      <c r="J645" s="2041"/>
      <c r="K645" s="2041"/>
      <c r="L645" s="2041"/>
      <c r="M645" s="2528"/>
      <c r="N645" s="2528"/>
      <c r="O645" s="2041"/>
      <c r="P645" s="2041"/>
      <c r="Q645" s="2041"/>
      <c r="BB645" s="425"/>
    </row>
    <row r="646" spans="1:54" s="238" customFormat="1" ht="25.15" customHeight="1" x14ac:dyDescent="0.2">
      <c r="A646" s="425"/>
      <c r="B646" s="425"/>
      <c r="C646" s="2530"/>
      <c r="D646" s="2528"/>
      <c r="E646" s="2041"/>
      <c r="F646" s="2041"/>
      <c r="G646" s="2041"/>
      <c r="H646" s="2528"/>
      <c r="I646" s="2528"/>
      <c r="J646" s="2041"/>
      <c r="K646" s="2041"/>
      <c r="L646" s="2041"/>
      <c r="M646" s="2528"/>
      <c r="N646" s="2528"/>
      <c r="O646" s="2041"/>
      <c r="P646" s="2041"/>
      <c r="Q646" s="2041"/>
      <c r="BB646" s="425"/>
    </row>
    <row r="647" spans="1:54" s="238" customFormat="1" ht="25.15" customHeight="1" x14ac:dyDescent="0.2">
      <c r="A647" s="425"/>
      <c r="B647" s="425"/>
      <c r="C647" s="2530"/>
      <c r="D647" s="2528"/>
      <c r="E647" s="2041"/>
      <c r="F647" s="2041"/>
      <c r="G647" s="2041"/>
      <c r="H647" s="2528"/>
      <c r="I647" s="2528"/>
      <c r="J647" s="2041"/>
      <c r="K647" s="2041"/>
      <c r="L647" s="2041"/>
      <c r="M647" s="2528"/>
      <c r="N647" s="2528"/>
      <c r="O647" s="2041"/>
      <c r="P647" s="2041"/>
      <c r="Q647" s="2041"/>
      <c r="BB647" s="425"/>
    </row>
    <row r="648" spans="1:54" s="238" customFormat="1" ht="25.15" customHeight="1" x14ac:dyDescent="0.2">
      <c r="A648" s="425"/>
      <c r="B648" s="425"/>
      <c r="C648" s="2530"/>
      <c r="D648" s="2528"/>
      <c r="E648" s="2041"/>
      <c r="F648" s="2041"/>
      <c r="G648" s="2041"/>
      <c r="H648" s="2528"/>
      <c r="I648" s="2528"/>
      <c r="J648" s="2041"/>
      <c r="K648" s="2041"/>
      <c r="L648" s="2041"/>
      <c r="M648" s="2528"/>
      <c r="N648" s="2528"/>
      <c r="O648" s="2041"/>
      <c r="P648" s="2041"/>
      <c r="Q648" s="2041"/>
      <c r="BB648" s="425"/>
    </row>
    <row r="649" spans="1:54" s="238" customFormat="1" ht="25.15" customHeight="1" x14ac:dyDescent="0.2">
      <c r="A649" s="425"/>
      <c r="B649" s="425"/>
      <c r="C649" s="2530"/>
      <c r="D649" s="2528"/>
      <c r="E649" s="2041"/>
      <c r="F649" s="2041"/>
      <c r="G649" s="2041"/>
      <c r="H649" s="2528"/>
      <c r="I649" s="2528"/>
      <c r="J649" s="2041"/>
      <c r="K649" s="2041"/>
      <c r="L649" s="2041"/>
      <c r="M649" s="2528"/>
      <c r="N649" s="2528"/>
      <c r="O649" s="2041"/>
      <c r="P649" s="2041"/>
      <c r="Q649" s="2041"/>
      <c r="BB649" s="425"/>
    </row>
    <row r="650" spans="1:54" s="238" customFormat="1" ht="25.15" customHeight="1" x14ac:dyDescent="0.2">
      <c r="A650" s="425"/>
      <c r="B650" s="425"/>
      <c r="C650" s="2530"/>
      <c r="D650" s="2528"/>
      <c r="E650" s="2041"/>
      <c r="F650" s="2041"/>
      <c r="G650" s="2041"/>
      <c r="H650" s="2528"/>
      <c r="I650" s="2528"/>
      <c r="J650" s="2041"/>
      <c r="K650" s="2041"/>
      <c r="L650" s="2041"/>
      <c r="M650" s="2528"/>
      <c r="N650" s="2528"/>
      <c r="O650" s="2041"/>
      <c r="P650" s="2041"/>
      <c r="Q650" s="2041"/>
      <c r="BB650" s="425"/>
    </row>
    <row r="651" spans="1:54" s="238" customFormat="1" ht="25.15" customHeight="1" x14ac:dyDescent="0.2">
      <c r="A651" s="425"/>
      <c r="B651" s="425"/>
      <c r="C651" s="2530"/>
      <c r="D651" s="2528"/>
      <c r="E651" s="2041"/>
      <c r="F651" s="2041"/>
      <c r="G651" s="2041"/>
      <c r="H651" s="2528"/>
      <c r="I651" s="2528"/>
      <c r="J651" s="2041"/>
      <c r="K651" s="2041"/>
      <c r="L651" s="2041"/>
      <c r="M651" s="2528"/>
      <c r="N651" s="2528"/>
      <c r="O651" s="2041"/>
      <c r="P651" s="2041"/>
      <c r="Q651" s="2041"/>
      <c r="BB651" s="425"/>
    </row>
    <row r="652" spans="1:54" s="238" customFormat="1" ht="25.15" customHeight="1" x14ac:dyDescent="0.2">
      <c r="A652" s="425"/>
      <c r="B652" s="425"/>
      <c r="C652" s="2530"/>
      <c r="D652" s="2528"/>
      <c r="E652" s="2041"/>
      <c r="F652" s="2041"/>
      <c r="G652" s="2041"/>
      <c r="H652" s="2528"/>
      <c r="I652" s="2528"/>
      <c r="J652" s="2041"/>
      <c r="K652" s="2041"/>
      <c r="L652" s="2041"/>
      <c r="M652" s="2528"/>
      <c r="N652" s="2528"/>
      <c r="O652" s="2041"/>
      <c r="P652" s="2041"/>
      <c r="Q652" s="2041"/>
      <c r="BB652" s="425"/>
    </row>
    <row r="653" spans="1:54" s="238" customFormat="1" ht="25.15" customHeight="1" x14ac:dyDescent="0.2">
      <c r="A653" s="425"/>
      <c r="B653" s="425"/>
      <c r="C653" s="2530"/>
      <c r="D653" s="2528"/>
      <c r="E653" s="2041"/>
      <c r="F653" s="2041"/>
      <c r="G653" s="2041"/>
      <c r="H653" s="2528"/>
      <c r="I653" s="2528"/>
      <c r="J653" s="2041"/>
      <c r="K653" s="2041"/>
      <c r="L653" s="2041"/>
      <c r="M653" s="2528"/>
      <c r="N653" s="2528"/>
      <c r="O653" s="2041"/>
      <c r="P653" s="2041"/>
      <c r="Q653" s="2041"/>
      <c r="BB653" s="425"/>
    </row>
    <row r="654" spans="1:54" s="238" customFormat="1" ht="25.15" customHeight="1" x14ac:dyDescent="0.2">
      <c r="A654" s="425"/>
      <c r="B654" s="425"/>
      <c r="C654" s="2530"/>
      <c r="D654" s="2528"/>
      <c r="E654" s="2041"/>
      <c r="F654" s="2041"/>
      <c r="G654" s="2041"/>
      <c r="H654" s="2528"/>
      <c r="I654" s="2528"/>
      <c r="J654" s="2041"/>
      <c r="K654" s="2041"/>
      <c r="L654" s="2041"/>
      <c r="M654" s="2528"/>
      <c r="N654" s="2528"/>
      <c r="O654" s="2041"/>
      <c r="P654" s="2041"/>
      <c r="Q654" s="2041"/>
      <c r="BB654" s="425"/>
    </row>
    <row r="655" spans="1:54" s="238" customFormat="1" ht="25.15" customHeight="1" x14ac:dyDescent="0.2">
      <c r="A655" s="425"/>
      <c r="B655" s="425"/>
      <c r="C655" s="2530"/>
      <c r="D655" s="2528"/>
      <c r="E655" s="2041"/>
      <c r="F655" s="2041"/>
      <c r="G655" s="2041"/>
      <c r="H655" s="2528"/>
      <c r="I655" s="2528"/>
      <c r="J655" s="2041"/>
      <c r="K655" s="2041"/>
      <c r="L655" s="2041"/>
      <c r="M655" s="2528"/>
      <c r="N655" s="2528"/>
      <c r="O655" s="2041"/>
      <c r="P655" s="2041"/>
      <c r="Q655" s="2041"/>
      <c r="BB655" s="425"/>
    </row>
    <row r="656" spans="1:54" s="238" customFormat="1" ht="25.15" customHeight="1" x14ac:dyDescent="0.2">
      <c r="A656" s="425"/>
      <c r="B656" s="425"/>
      <c r="C656" s="2530"/>
      <c r="D656" s="2528"/>
      <c r="E656" s="2041"/>
      <c r="F656" s="2041"/>
      <c r="G656" s="2041"/>
      <c r="H656" s="2528"/>
      <c r="I656" s="2528"/>
      <c r="J656" s="2041"/>
      <c r="K656" s="2041"/>
      <c r="L656" s="2041"/>
      <c r="M656" s="2528"/>
      <c r="N656" s="2528"/>
      <c r="O656" s="2041"/>
      <c r="P656" s="2041"/>
      <c r="Q656" s="2041"/>
      <c r="BB656" s="425"/>
    </row>
    <row r="657" spans="1:54" s="238" customFormat="1" ht="25.15" customHeight="1" x14ac:dyDescent="0.2">
      <c r="A657" s="425"/>
      <c r="B657" s="425"/>
      <c r="C657" s="2530"/>
      <c r="D657" s="2528"/>
      <c r="E657" s="2041"/>
      <c r="F657" s="2041"/>
      <c r="G657" s="2041"/>
      <c r="H657" s="2528"/>
      <c r="I657" s="2528"/>
      <c r="J657" s="2041"/>
      <c r="K657" s="2041"/>
      <c r="L657" s="2041"/>
      <c r="M657" s="2528"/>
      <c r="N657" s="2528"/>
      <c r="O657" s="2041"/>
      <c r="P657" s="2041"/>
      <c r="Q657" s="2041"/>
      <c r="BB657" s="425"/>
    </row>
    <row r="658" spans="1:54" s="238" customFormat="1" ht="25.15" customHeight="1" x14ac:dyDescent="0.2">
      <c r="A658" s="425"/>
      <c r="B658" s="425"/>
      <c r="C658" s="2530"/>
      <c r="D658" s="2528"/>
      <c r="E658" s="2041"/>
      <c r="F658" s="2041"/>
      <c r="G658" s="2041"/>
      <c r="H658" s="2528"/>
      <c r="I658" s="2528"/>
      <c r="J658" s="2041"/>
      <c r="K658" s="2041"/>
      <c r="L658" s="2041"/>
      <c r="M658" s="2528"/>
      <c r="N658" s="2528"/>
      <c r="O658" s="2041"/>
      <c r="P658" s="2041"/>
      <c r="Q658" s="2041"/>
      <c r="BB658" s="425"/>
    </row>
    <row r="659" spans="1:54" s="238" customFormat="1" ht="25.15" customHeight="1" x14ac:dyDescent="0.2">
      <c r="A659" s="425"/>
      <c r="B659" s="425"/>
      <c r="C659" s="2530"/>
      <c r="D659" s="2528"/>
      <c r="E659" s="2041"/>
      <c r="F659" s="2041"/>
      <c r="G659" s="2041"/>
      <c r="H659" s="2528"/>
      <c r="I659" s="2528"/>
      <c r="J659" s="2041"/>
      <c r="K659" s="2041"/>
      <c r="L659" s="2041"/>
      <c r="M659" s="2528"/>
      <c r="N659" s="2528"/>
      <c r="O659" s="2041"/>
      <c r="P659" s="2041"/>
      <c r="Q659" s="2041"/>
      <c r="BB659" s="425"/>
    </row>
    <row r="660" spans="1:54" s="238" customFormat="1" ht="25.15" customHeight="1" x14ac:dyDescent="0.2">
      <c r="A660" s="425"/>
      <c r="B660" s="425"/>
      <c r="C660" s="2530"/>
      <c r="D660" s="2528"/>
      <c r="E660" s="2041"/>
      <c r="F660" s="2041"/>
      <c r="G660" s="2041"/>
      <c r="H660" s="2528"/>
      <c r="I660" s="2528"/>
      <c r="J660" s="2041"/>
      <c r="K660" s="2041"/>
      <c r="L660" s="2041"/>
      <c r="M660" s="2528"/>
      <c r="N660" s="2528"/>
      <c r="O660" s="2041"/>
      <c r="P660" s="2041"/>
      <c r="Q660" s="2041"/>
      <c r="BB660" s="425"/>
    </row>
    <row r="661" spans="1:54" s="238" customFormat="1" ht="25.15" customHeight="1" x14ac:dyDescent="0.2">
      <c r="A661" s="425"/>
      <c r="B661" s="425"/>
      <c r="C661" s="2530"/>
      <c r="D661" s="2528"/>
      <c r="E661" s="2041"/>
      <c r="F661" s="2041"/>
      <c r="G661" s="2041"/>
      <c r="H661" s="2528"/>
      <c r="I661" s="2528"/>
      <c r="J661" s="2041"/>
      <c r="K661" s="2041"/>
      <c r="L661" s="2041"/>
      <c r="M661" s="2528"/>
      <c r="N661" s="2528"/>
      <c r="O661" s="2041"/>
      <c r="P661" s="2041"/>
      <c r="Q661" s="2041"/>
      <c r="BB661" s="425"/>
    </row>
    <row r="662" spans="1:54" s="238" customFormat="1" ht="25.15" customHeight="1" x14ac:dyDescent="0.2">
      <c r="A662" s="425"/>
      <c r="B662" s="425"/>
      <c r="C662" s="2530"/>
      <c r="D662" s="2528"/>
      <c r="E662" s="2041"/>
      <c r="F662" s="2041"/>
      <c r="G662" s="2041"/>
      <c r="H662" s="2528"/>
      <c r="I662" s="2528"/>
      <c r="J662" s="2041"/>
      <c r="K662" s="2041"/>
      <c r="L662" s="2041"/>
      <c r="M662" s="2528"/>
      <c r="N662" s="2528"/>
      <c r="O662" s="2041"/>
      <c r="P662" s="2041"/>
      <c r="Q662" s="2041"/>
      <c r="BB662" s="425"/>
    </row>
    <row r="663" spans="1:54" s="238" customFormat="1" ht="25.15" customHeight="1" x14ac:dyDescent="0.2">
      <c r="A663" s="425"/>
      <c r="B663" s="425"/>
      <c r="C663" s="2530"/>
      <c r="D663" s="2528"/>
      <c r="E663" s="2041"/>
      <c r="F663" s="2041"/>
      <c r="G663" s="2041"/>
      <c r="H663" s="2528"/>
      <c r="I663" s="2528"/>
      <c r="J663" s="2041"/>
      <c r="K663" s="2041"/>
      <c r="L663" s="2041"/>
      <c r="M663" s="2528"/>
      <c r="N663" s="2528"/>
      <c r="O663" s="2041"/>
      <c r="P663" s="2041"/>
      <c r="Q663" s="2041"/>
      <c r="BB663" s="425"/>
    </row>
    <row r="664" spans="1:54" s="238" customFormat="1" ht="25.15" customHeight="1" x14ac:dyDescent="0.2">
      <c r="A664" s="425"/>
      <c r="B664" s="425"/>
      <c r="C664" s="2530"/>
      <c r="D664" s="2528"/>
      <c r="E664" s="2041"/>
      <c r="F664" s="2041"/>
      <c r="G664" s="2041"/>
      <c r="H664" s="2528"/>
      <c r="I664" s="2528"/>
      <c r="J664" s="2041"/>
      <c r="K664" s="2041"/>
      <c r="L664" s="2041"/>
      <c r="M664" s="2528"/>
      <c r="N664" s="2528"/>
      <c r="O664" s="2041"/>
      <c r="P664" s="2041"/>
      <c r="Q664" s="2041"/>
      <c r="BB664" s="425"/>
    </row>
    <row r="665" spans="1:54" s="238" customFormat="1" ht="25.15" customHeight="1" x14ac:dyDescent="0.2">
      <c r="A665" s="425"/>
      <c r="B665" s="425"/>
      <c r="C665" s="2530"/>
      <c r="D665" s="2528"/>
      <c r="E665" s="2041"/>
      <c r="F665" s="2041"/>
      <c r="G665" s="2041"/>
      <c r="H665" s="2528"/>
      <c r="I665" s="2528"/>
      <c r="J665" s="2041"/>
      <c r="K665" s="2041"/>
      <c r="L665" s="2041"/>
      <c r="M665" s="2528"/>
      <c r="N665" s="2528"/>
      <c r="O665" s="2041"/>
      <c r="P665" s="2041"/>
      <c r="Q665" s="2041"/>
      <c r="BB665" s="425"/>
    </row>
    <row r="666" spans="1:54" s="238" customFormat="1" ht="25.15" customHeight="1" x14ac:dyDescent="0.2">
      <c r="A666" s="425"/>
      <c r="B666" s="425"/>
      <c r="C666" s="2530"/>
      <c r="D666" s="2528"/>
      <c r="E666" s="2041"/>
      <c r="F666" s="2041"/>
      <c r="G666" s="2041"/>
      <c r="H666" s="2528"/>
      <c r="I666" s="2528"/>
      <c r="J666" s="2041"/>
      <c r="K666" s="2041"/>
      <c r="L666" s="2041"/>
      <c r="M666" s="2528"/>
      <c r="N666" s="2528"/>
      <c r="O666" s="2041"/>
      <c r="P666" s="2041"/>
      <c r="Q666" s="2041"/>
      <c r="BB666" s="425"/>
    </row>
    <row r="667" spans="1:54" s="238" customFormat="1" ht="25.15" customHeight="1" x14ac:dyDescent="0.2">
      <c r="A667" s="425"/>
      <c r="B667" s="425"/>
      <c r="C667" s="2530"/>
      <c r="D667" s="2528"/>
      <c r="E667" s="2041"/>
      <c r="F667" s="2041"/>
      <c r="G667" s="2041"/>
      <c r="H667" s="2528"/>
      <c r="I667" s="2528"/>
      <c r="J667" s="2041"/>
      <c r="K667" s="2041"/>
      <c r="L667" s="2041"/>
      <c r="M667" s="2528"/>
      <c r="N667" s="2528"/>
      <c r="O667" s="2041"/>
      <c r="P667" s="2041"/>
      <c r="Q667" s="2041"/>
      <c r="BB667" s="425"/>
    </row>
    <row r="668" spans="1:54" s="238" customFormat="1" ht="25.15" customHeight="1" x14ac:dyDescent="0.2">
      <c r="A668" s="425"/>
      <c r="B668" s="425"/>
      <c r="C668" s="2530"/>
      <c r="D668" s="2528"/>
      <c r="E668" s="2041"/>
      <c r="F668" s="2041"/>
      <c r="G668" s="2041"/>
      <c r="H668" s="2528"/>
      <c r="I668" s="2528"/>
      <c r="J668" s="2041"/>
      <c r="K668" s="2041"/>
      <c r="L668" s="2041"/>
      <c r="M668" s="2528"/>
      <c r="N668" s="2528"/>
      <c r="O668" s="2041"/>
      <c r="P668" s="2041"/>
      <c r="Q668" s="2041"/>
      <c r="BB668" s="425"/>
    </row>
    <row r="669" spans="1:54" s="238" customFormat="1" ht="25.15" customHeight="1" x14ac:dyDescent="0.2">
      <c r="A669" s="425"/>
      <c r="B669" s="425"/>
      <c r="C669" s="2530"/>
      <c r="D669" s="2528"/>
      <c r="E669" s="2041"/>
      <c r="F669" s="2041"/>
      <c r="G669" s="2041"/>
      <c r="H669" s="2528"/>
      <c r="I669" s="2528"/>
      <c r="J669" s="2041"/>
      <c r="K669" s="2041"/>
      <c r="L669" s="2041"/>
      <c r="M669" s="2528"/>
      <c r="N669" s="2528"/>
      <c r="O669" s="2041"/>
      <c r="P669" s="2041"/>
      <c r="Q669" s="2041"/>
      <c r="BB669" s="425"/>
    </row>
    <row r="670" spans="1:54" s="238" customFormat="1" ht="25.15" customHeight="1" x14ac:dyDescent="0.2">
      <c r="A670" s="425"/>
      <c r="B670" s="425"/>
      <c r="C670" s="2530"/>
      <c r="D670" s="2528"/>
      <c r="E670" s="2041"/>
      <c r="F670" s="2041"/>
      <c r="G670" s="2041"/>
      <c r="H670" s="2528"/>
      <c r="I670" s="2528"/>
      <c r="J670" s="2041"/>
      <c r="K670" s="2041"/>
      <c r="L670" s="2041"/>
      <c r="M670" s="2528"/>
      <c r="N670" s="2528"/>
      <c r="O670" s="2041"/>
      <c r="P670" s="2041"/>
      <c r="Q670" s="2041"/>
      <c r="BB670" s="425"/>
    </row>
    <row r="671" spans="1:54" s="238" customFormat="1" ht="25.15" customHeight="1" x14ac:dyDescent="0.2">
      <c r="A671" s="425"/>
      <c r="B671" s="425"/>
      <c r="C671" s="2530"/>
      <c r="D671" s="2528"/>
      <c r="E671" s="2041"/>
      <c r="F671" s="2041"/>
      <c r="G671" s="2041"/>
      <c r="H671" s="2528"/>
      <c r="I671" s="2528"/>
      <c r="J671" s="2041"/>
      <c r="K671" s="2041"/>
      <c r="L671" s="2041"/>
      <c r="M671" s="2528"/>
      <c r="N671" s="2528"/>
      <c r="O671" s="2041"/>
      <c r="P671" s="2041"/>
      <c r="Q671" s="2041"/>
      <c r="BB671" s="425"/>
    </row>
    <row r="672" spans="1:54" s="238" customFormat="1" ht="25.15" customHeight="1" x14ac:dyDescent="0.2">
      <c r="A672" s="425"/>
      <c r="B672" s="425"/>
      <c r="C672" s="2530"/>
      <c r="D672" s="2528"/>
      <c r="E672" s="2041"/>
      <c r="F672" s="2041"/>
      <c r="G672" s="2041"/>
      <c r="H672" s="2528"/>
      <c r="I672" s="2528"/>
      <c r="J672" s="2041"/>
      <c r="K672" s="2041"/>
      <c r="L672" s="2041"/>
      <c r="M672" s="2528"/>
      <c r="N672" s="2528"/>
      <c r="O672" s="2041"/>
      <c r="P672" s="2041"/>
      <c r="Q672" s="2041"/>
      <c r="BB672" s="425"/>
    </row>
    <row r="673" spans="1:54" s="238" customFormat="1" ht="25.15" customHeight="1" x14ac:dyDescent="0.2">
      <c r="A673" s="425"/>
      <c r="B673" s="425"/>
      <c r="C673" s="2530"/>
      <c r="D673" s="2528"/>
      <c r="E673" s="2041"/>
      <c r="F673" s="2041"/>
      <c r="G673" s="2041"/>
      <c r="H673" s="2528"/>
      <c r="I673" s="2528"/>
      <c r="J673" s="2041"/>
      <c r="K673" s="2041"/>
      <c r="L673" s="2041"/>
      <c r="M673" s="2528"/>
      <c r="N673" s="2528"/>
      <c r="O673" s="2041"/>
      <c r="P673" s="2041"/>
      <c r="Q673" s="2041"/>
      <c r="BB673" s="425"/>
    </row>
    <row r="674" spans="1:54" s="238" customFormat="1" ht="25.15" customHeight="1" x14ac:dyDescent="0.2">
      <c r="A674" s="425"/>
      <c r="B674" s="425"/>
      <c r="C674" s="2530"/>
      <c r="D674" s="2528"/>
      <c r="E674" s="2041"/>
      <c r="F674" s="2041"/>
      <c r="G674" s="2041"/>
      <c r="H674" s="2528"/>
      <c r="I674" s="2528"/>
      <c r="J674" s="2041"/>
      <c r="K674" s="2041"/>
      <c r="L674" s="2041"/>
      <c r="M674" s="2528"/>
      <c r="N674" s="2528"/>
      <c r="O674" s="2041"/>
      <c r="P674" s="2041"/>
      <c r="Q674" s="2041"/>
      <c r="BB674" s="425"/>
    </row>
    <row r="675" spans="1:54" s="238" customFormat="1" ht="25.15" customHeight="1" x14ac:dyDescent="0.2">
      <c r="A675" s="425"/>
      <c r="B675" s="425"/>
      <c r="C675" s="2530"/>
      <c r="D675" s="2528"/>
      <c r="E675" s="2041"/>
      <c r="F675" s="2041"/>
      <c r="G675" s="2041"/>
      <c r="H675" s="2528"/>
      <c r="I675" s="2528"/>
      <c r="J675" s="2041"/>
      <c r="K675" s="2041"/>
      <c r="L675" s="2041"/>
      <c r="M675" s="2528"/>
      <c r="N675" s="2528"/>
      <c r="O675" s="2041"/>
      <c r="P675" s="2041"/>
      <c r="Q675" s="2041"/>
      <c r="BB675" s="425"/>
    </row>
    <row r="676" spans="1:54" s="238" customFormat="1" ht="25.15" customHeight="1" x14ac:dyDescent="0.2">
      <c r="A676" s="425"/>
      <c r="B676" s="425"/>
      <c r="C676" s="2530"/>
      <c r="D676" s="2528"/>
      <c r="E676" s="2041"/>
      <c r="F676" s="2041"/>
      <c r="G676" s="2041"/>
      <c r="H676" s="2528"/>
      <c r="I676" s="2528"/>
      <c r="J676" s="2041"/>
      <c r="K676" s="2041"/>
      <c r="L676" s="2041"/>
      <c r="M676" s="2528"/>
      <c r="N676" s="2528"/>
      <c r="O676" s="2041"/>
      <c r="P676" s="2041"/>
      <c r="Q676" s="2041"/>
      <c r="BB676" s="425"/>
    </row>
    <row r="677" spans="1:54" s="238" customFormat="1" ht="25.15" customHeight="1" x14ac:dyDescent="0.2">
      <c r="A677" s="425"/>
      <c r="B677" s="425"/>
      <c r="C677" s="2530"/>
      <c r="D677" s="2528"/>
      <c r="E677" s="2041"/>
      <c r="F677" s="2041"/>
      <c r="G677" s="2041"/>
      <c r="H677" s="2528"/>
      <c r="I677" s="2528"/>
      <c r="J677" s="2041"/>
      <c r="K677" s="2041"/>
      <c r="L677" s="2041"/>
      <c r="M677" s="2528"/>
      <c r="N677" s="2528"/>
      <c r="O677" s="2041"/>
      <c r="P677" s="2041"/>
      <c r="Q677" s="2041"/>
      <c r="BB677" s="425"/>
    </row>
    <row r="678" spans="1:54" s="238" customFormat="1" ht="25.15" customHeight="1" x14ac:dyDescent="0.2">
      <c r="A678" s="425"/>
      <c r="B678" s="425"/>
      <c r="C678" s="2530"/>
      <c r="D678" s="2528"/>
      <c r="E678" s="2041"/>
      <c r="F678" s="2041"/>
      <c r="G678" s="2041"/>
      <c r="H678" s="2528"/>
      <c r="I678" s="2528"/>
      <c r="J678" s="2041"/>
      <c r="K678" s="2041"/>
      <c r="L678" s="2041"/>
      <c r="M678" s="2528"/>
      <c r="N678" s="2528"/>
      <c r="O678" s="2041"/>
      <c r="P678" s="2041"/>
      <c r="Q678" s="2041"/>
      <c r="BB678" s="425"/>
    </row>
    <row r="679" spans="1:54" s="238" customFormat="1" ht="25.15" customHeight="1" x14ac:dyDescent="0.2">
      <c r="A679" s="425"/>
      <c r="B679" s="425"/>
      <c r="C679" s="2530"/>
      <c r="D679" s="2528"/>
      <c r="E679" s="2041"/>
      <c r="F679" s="2041"/>
      <c r="G679" s="2041"/>
      <c r="H679" s="2528"/>
      <c r="I679" s="2528"/>
      <c r="J679" s="2041"/>
      <c r="K679" s="2041"/>
      <c r="L679" s="2041"/>
      <c r="M679" s="2528"/>
      <c r="N679" s="2528"/>
      <c r="O679" s="2041"/>
      <c r="P679" s="2041"/>
      <c r="Q679" s="2041"/>
      <c r="BB679" s="425"/>
    </row>
    <row r="680" spans="1:54" s="238" customFormat="1" ht="25.15" customHeight="1" x14ac:dyDescent="0.2">
      <c r="A680" s="425"/>
      <c r="B680" s="425"/>
      <c r="C680" s="2530"/>
      <c r="D680" s="2528"/>
      <c r="E680" s="2041"/>
      <c r="F680" s="2041"/>
      <c r="G680" s="2041"/>
      <c r="H680" s="2528"/>
      <c r="I680" s="2528"/>
      <c r="J680" s="2041"/>
      <c r="K680" s="2041"/>
      <c r="L680" s="2041"/>
      <c r="M680" s="2528"/>
      <c r="N680" s="2528"/>
      <c r="O680" s="2041"/>
      <c r="P680" s="2041"/>
      <c r="Q680" s="2041"/>
      <c r="BB680" s="425"/>
    </row>
    <row r="681" spans="1:54" s="238" customFormat="1" ht="25.15" customHeight="1" x14ac:dyDescent="0.2">
      <c r="A681" s="425"/>
      <c r="B681" s="425"/>
      <c r="C681" s="2530"/>
      <c r="D681" s="2528"/>
      <c r="E681" s="2041"/>
      <c r="F681" s="2041"/>
      <c r="G681" s="2041"/>
      <c r="H681" s="2528"/>
      <c r="I681" s="2528"/>
      <c r="J681" s="2041"/>
      <c r="K681" s="2041"/>
      <c r="L681" s="2041"/>
      <c r="M681" s="2528"/>
      <c r="N681" s="2528"/>
      <c r="O681" s="2041"/>
      <c r="P681" s="2041"/>
      <c r="Q681" s="2041"/>
      <c r="BB681" s="425"/>
    </row>
    <row r="682" spans="1:54" s="238" customFormat="1" ht="25.15" customHeight="1" x14ac:dyDescent="0.2">
      <c r="A682" s="425"/>
      <c r="B682" s="425"/>
      <c r="C682" s="2530"/>
      <c r="D682" s="2528"/>
      <c r="E682" s="2041"/>
      <c r="F682" s="2041"/>
      <c r="G682" s="2041"/>
      <c r="H682" s="2528"/>
      <c r="I682" s="2528"/>
      <c r="J682" s="2041"/>
      <c r="K682" s="2041"/>
      <c r="L682" s="2041"/>
      <c r="M682" s="2528"/>
      <c r="N682" s="2528"/>
      <c r="O682" s="2041"/>
      <c r="P682" s="2041"/>
      <c r="Q682" s="2041"/>
      <c r="BB682" s="425"/>
    </row>
    <row r="683" spans="1:54" s="238" customFormat="1" ht="25.15" customHeight="1" x14ac:dyDescent="0.2">
      <c r="A683" s="425"/>
      <c r="B683" s="425"/>
      <c r="C683" s="2530"/>
      <c r="D683" s="2528"/>
      <c r="E683" s="2041"/>
      <c r="F683" s="2041"/>
      <c r="G683" s="2041"/>
      <c r="H683" s="2528"/>
      <c r="I683" s="2528"/>
      <c r="J683" s="2041"/>
      <c r="K683" s="2041"/>
      <c r="L683" s="2041"/>
      <c r="M683" s="2528"/>
      <c r="N683" s="2528"/>
      <c r="O683" s="2041"/>
      <c r="P683" s="2041"/>
      <c r="Q683" s="2041"/>
      <c r="BB683" s="425"/>
    </row>
    <row r="684" spans="1:54" s="238" customFormat="1" ht="25.15" customHeight="1" x14ac:dyDescent="0.2">
      <c r="A684" s="425"/>
      <c r="B684" s="425"/>
      <c r="C684" s="2530"/>
      <c r="D684" s="2528"/>
      <c r="E684" s="2041"/>
      <c r="F684" s="2041"/>
      <c r="G684" s="2041"/>
      <c r="H684" s="2528"/>
      <c r="I684" s="2528"/>
      <c r="J684" s="2041"/>
      <c r="K684" s="2041"/>
      <c r="L684" s="2041"/>
      <c r="M684" s="2528"/>
      <c r="N684" s="2528"/>
      <c r="O684" s="2041"/>
      <c r="P684" s="2041"/>
      <c r="Q684" s="2041"/>
      <c r="BB684" s="425"/>
    </row>
    <row r="685" spans="1:54" s="238" customFormat="1" ht="25.15" customHeight="1" x14ac:dyDescent="0.2">
      <c r="A685" s="425"/>
      <c r="B685" s="425"/>
      <c r="C685" s="2530"/>
      <c r="D685" s="2528"/>
      <c r="E685" s="2041"/>
      <c r="F685" s="2041"/>
      <c r="G685" s="2041"/>
      <c r="H685" s="2528"/>
      <c r="I685" s="2528"/>
      <c r="J685" s="2041"/>
      <c r="K685" s="2041"/>
      <c r="L685" s="2041"/>
      <c r="M685" s="2528"/>
      <c r="N685" s="2528"/>
      <c r="O685" s="2041"/>
      <c r="P685" s="2041"/>
      <c r="Q685" s="2041"/>
      <c r="BB685" s="425"/>
    </row>
    <row r="686" spans="1:54" s="238" customFormat="1" ht="25.15" customHeight="1" x14ac:dyDescent="0.2">
      <c r="A686" s="425"/>
      <c r="B686" s="425"/>
      <c r="C686" s="2530"/>
      <c r="D686" s="2528"/>
      <c r="E686" s="2041"/>
      <c r="F686" s="2041"/>
      <c r="G686" s="2041"/>
      <c r="H686" s="2528"/>
      <c r="I686" s="2528"/>
      <c r="J686" s="2041"/>
      <c r="K686" s="2041"/>
      <c r="L686" s="2041"/>
      <c r="M686" s="2528"/>
      <c r="N686" s="2528"/>
      <c r="O686" s="2041"/>
      <c r="P686" s="2041"/>
      <c r="Q686" s="2041"/>
      <c r="BB686" s="425"/>
    </row>
    <row r="687" spans="1:54" s="238" customFormat="1" ht="25.15" customHeight="1" x14ac:dyDescent="0.2">
      <c r="A687" s="425"/>
      <c r="B687" s="425"/>
      <c r="C687" s="2530"/>
      <c r="D687" s="2528"/>
      <c r="E687" s="2041"/>
      <c r="F687" s="2041"/>
      <c r="G687" s="2041"/>
      <c r="H687" s="2528"/>
      <c r="I687" s="2528"/>
      <c r="J687" s="2041"/>
      <c r="K687" s="2041"/>
      <c r="L687" s="2041"/>
      <c r="M687" s="2528"/>
      <c r="N687" s="2528"/>
      <c r="O687" s="2041"/>
      <c r="P687" s="2041"/>
      <c r="Q687" s="2041"/>
      <c r="BB687" s="425"/>
    </row>
    <row r="688" spans="1:54" s="238" customFormat="1" ht="25.15" customHeight="1" x14ac:dyDescent="0.2">
      <c r="A688" s="425"/>
      <c r="B688" s="425"/>
      <c r="C688" s="2530"/>
      <c r="D688" s="2528"/>
      <c r="E688" s="2041"/>
      <c r="F688" s="2041"/>
      <c r="G688" s="2041"/>
      <c r="H688" s="2528"/>
      <c r="I688" s="2528"/>
      <c r="J688" s="2041"/>
      <c r="K688" s="2041"/>
      <c r="L688" s="2041"/>
      <c r="M688" s="2528"/>
      <c r="N688" s="2528"/>
      <c r="O688" s="2041"/>
      <c r="P688" s="2041"/>
      <c r="Q688" s="2041"/>
      <c r="BB688" s="425"/>
    </row>
    <row r="689" spans="1:54" s="238" customFormat="1" ht="25.15" customHeight="1" x14ac:dyDescent="0.2">
      <c r="A689" s="425"/>
      <c r="B689" s="425"/>
      <c r="C689" s="2530"/>
      <c r="D689" s="2528"/>
      <c r="E689" s="2041"/>
      <c r="F689" s="2041"/>
      <c r="G689" s="2041"/>
      <c r="H689" s="2528"/>
      <c r="I689" s="2528"/>
      <c r="J689" s="2041"/>
      <c r="K689" s="2041"/>
      <c r="L689" s="2041"/>
      <c r="M689" s="2528"/>
      <c r="N689" s="2528"/>
      <c r="O689" s="2041"/>
      <c r="P689" s="2041"/>
      <c r="Q689" s="2041"/>
      <c r="BB689" s="425"/>
    </row>
    <row r="690" spans="1:54" s="238" customFormat="1" ht="25.15" customHeight="1" x14ac:dyDescent="0.2">
      <c r="A690" s="425"/>
      <c r="B690" s="425"/>
      <c r="C690" s="2530"/>
      <c r="D690" s="2528"/>
      <c r="E690" s="2041"/>
      <c r="F690" s="2041"/>
      <c r="G690" s="2041"/>
      <c r="H690" s="2528"/>
      <c r="I690" s="2528"/>
      <c r="J690" s="2041"/>
      <c r="K690" s="2041"/>
      <c r="L690" s="2041"/>
      <c r="M690" s="2528"/>
      <c r="N690" s="2528"/>
      <c r="O690" s="2041"/>
      <c r="P690" s="2041"/>
      <c r="Q690" s="2041"/>
      <c r="BB690" s="425"/>
    </row>
    <row r="691" spans="1:54" s="238" customFormat="1" ht="25.15" customHeight="1" x14ac:dyDescent="0.2">
      <c r="A691" s="425"/>
      <c r="B691" s="425"/>
      <c r="C691" s="2530"/>
      <c r="D691" s="2528"/>
      <c r="E691" s="2041"/>
      <c r="F691" s="2041"/>
      <c r="G691" s="2041"/>
      <c r="H691" s="2528"/>
      <c r="I691" s="2528"/>
      <c r="J691" s="2041"/>
      <c r="K691" s="2041"/>
      <c r="L691" s="2041"/>
      <c r="M691" s="2528"/>
      <c r="N691" s="2528"/>
      <c r="O691" s="2041"/>
      <c r="P691" s="2041"/>
      <c r="Q691" s="2041"/>
      <c r="BB691" s="425"/>
    </row>
    <row r="692" spans="1:54" s="238" customFormat="1" ht="25.15" customHeight="1" x14ac:dyDescent="0.2">
      <c r="A692" s="425"/>
      <c r="B692" s="425"/>
      <c r="C692" s="2530"/>
      <c r="D692" s="2528"/>
      <c r="E692" s="2041"/>
      <c r="F692" s="2041"/>
      <c r="G692" s="2041"/>
      <c r="H692" s="2528"/>
      <c r="I692" s="2528"/>
      <c r="J692" s="2041"/>
      <c r="K692" s="2041"/>
      <c r="L692" s="2041"/>
      <c r="M692" s="2528"/>
      <c r="N692" s="2528"/>
      <c r="O692" s="2041"/>
      <c r="P692" s="2041"/>
      <c r="Q692" s="2041"/>
      <c r="BB692" s="425"/>
    </row>
    <row r="693" spans="1:54" s="238" customFormat="1" ht="25.15" customHeight="1" x14ac:dyDescent="0.2">
      <c r="A693" s="425"/>
      <c r="B693" s="425"/>
      <c r="C693" s="2530"/>
      <c r="D693" s="2528"/>
      <c r="E693" s="2041"/>
      <c r="F693" s="2041"/>
      <c r="G693" s="2041"/>
      <c r="H693" s="2528"/>
      <c r="I693" s="2528"/>
      <c r="J693" s="2041"/>
      <c r="K693" s="2041"/>
      <c r="L693" s="2041"/>
      <c r="M693" s="2528"/>
      <c r="N693" s="2528"/>
      <c r="O693" s="2041"/>
      <c r="P693" s="2041"/>
      <c r="Q693" s="2041"/>
      <c r="BB693" s="425"/>
    </row>
    <row r="694" spans="1:54" s="238" customFormat="1" ht="25.15" customHeight="1" x14ac:dyDescent="0.2">
      <c r="A694" s="425"/>
      <c r="B694" s="425"/>
      <c r="C694" s="2530"/>
      <c r="D694" s="2528"/>
      <c r="E694" s="2041"/>
      <c r="F694" s="2041"/>
      <c r="G694" s="2041"/>
      <c r="H694" s="2528"/>
      <c r="I694" s="2528"/>
      <c r="J694" s="2041"/>
      <c r="K694" s="2041"/>
      <c r="L694" s="2041"/>
      <c r="M694" s="2528"/>
      <c r="N694" s="2528"/>
      <c r="O694" s="2041"/>
      <c r="P694" s="2041"/>
      <c r="Q694" s="2041"/>
      <c r="BB694" s="425"/>
    </row>
    <row r="695" spans="1:54" s="238" customFormat="1" ht="25.15" customHeight="1" x14ac:dyDescent="0.2">
      <c r="A695" s="425"/>
      <c r="B695" s="425"/>
      <c r="C695" s="2530"/>
      <c r="D695" s="2528"/>
      <c r="E695" s="2041"/>
      <c r="F695" s="2041"/>
      <c r="G695" s="2041"/>
      <c r="H695" s="2528"/>
      <c r="I695" s="2528"/>
      <c r="J695" s="2041"/>
      <c r="K695" s="2041"/>
      <c r="L695" s="2041"/>
      <c r="M695" s="2528"/>
      <c r="N695" s="2528"/>
      <c r="O695" s="2041"/>
      <c r="P695" s="2041"/>
      <c r="Q695" s="2041"/>
      <c r="BB695" s="425"/>
    </row>
    <row r="696" spans="1:54" s="238" customFormat="1" ht="25.15" customHeight="1" x14ac:dyDescent="0.2">
      <c r="A696" s="425"/>
      <c r="B696" s="425"/>
      <c r="C696" s="2530"/>
      <c r="D696" s="2528"/>
      <c r="E696" s="2041"/>
      <c r="F696" s="2041"/>
      <c r="G696" s="2041"/>
      <c r="H696" s="2528"/>
      <c r="I696" s="2528"/>
      <c r="J696" s="2041"/>
      <c r="K696" s="2041"/>
      <c r="L696" s="2041"/>
      <c r="M696" s="2528"/>
      <c r="N696" s="2528"/>
      <c r="O696" s="2041"/>
      <c r="P696" s="2041"/>
      <c r="Q696" s="2041"/>
      <c r="BB696" s="425"/>
    </row>
    <row r="697" spans="1:54" s="238" customFormat="1" ht="25.15" customHeight="1" x14ac:dyDescent="0.2">
      <c r="A697" s="425"/>
      <c r="B697" s="425"/>
      <c r="C697" s="2530"/>
      <c r="D697" s="2528"/>
      <c r="E697" s="2041"/>
      <c r="F697" s="2041"/>
      <c r="G697" s="2041"/>
      <c r="H697" s="2528"/>
      <c r="I697" s="2528"/>
      <c r="J697" s="2041"/>
      <c r="K697" s="2041"/>
      <c r="L697" s="2041"/>
      <c r="M697" s="2528"/>
      <c r="N697" s="2528"/>
      <c r="O697" s="2041"/>
      <c r="P697" s="2041"/>
      <c r="Q697" s="2041"/>
      <c r="BB697" s="425"/>
    </row>
    <row r="698" spans="1:54" s="238" customFormat="1" ht="25.15" customHeight="1" x14ac:dyDescent="0.2">
      <c r="A698" s="425"/>
      <c r="B698" s="425"/>
      <c r="C698" s="2530"/>
      <c r="D698" s="2528"/>
      <c r="E698" s="2041"/>
      <c r="F698" s="2041"/>
      <c r="G698" s="2041"/>
      <c r="H698" s="2528"/>
      <c r="I698" s="2528"/>
      <c r="J698" s="2041"/>
      <c r="K698" s="2041"/>
      <c r="L698" s="2041"/>
      <c r="M698" s="2528"/>
      <c r="N698" s="2528"/>
      <c r="O698" s="2041"/>
      <c r="P698" s="2041"/>
      <c r="Q698" s="2041"/>
      <c r="BB698" s="425"/>
    </row>
    <row r="699" spans="1:54" s="238" customFormat="1" ht="25.15" customHeight="1" x14ac:dyDescent="0.2">
      <c r="A699" s="425"/>
      <c r="B699" s="425"/>
      <c r="C699" s="2530"/>
      <c r="D699" s="2528"/>
      <c r="E699" s="2041"/>
      <c r="F699" s="2041"/>
      <c r="G699" s="2041"/>
      <c r="H699" s="2528"/>
      <c r="I699" s="2528"/>
      <c r="J699" s="2041"/>
      <c r="K699" s="2041"/>
      <c r="L699" s="2041"/>
      <c r="M699" s="2528"/>
      <c r="N699" s="2528"/>
      <c r="O699" s="2041"/>
      <c r="P699" s="2041"/>
      <c r="Q699" s="2041"/>
      <c r="BB699" s="425"/>
    </row>
    <row r="700" spans="1:54" s="238" customFormat="1" ht="25.15" customHeight="1" x14ac:dyDescent="0.2">
      <c r="A700" s="425"/>
      <c r="B700" s="425"/>
      <c r="C700" s="2530"/>
      <c r="D700" s="2528"/>
      <c r="E700" s="2041"/>
      <c r="F700" s="2041"/>
      <c r="G700" s="2041"/>
      <c r="H700" s="2528"/>
      <c r="I700" s="2528"/>
      <c r="J700" s="2041"/>
      <c r="K700" s="2041"/>
      <c r="L700" s="2041"/>
      <c r="M700" s="2528"/>
      <c r="N700" s="2528"/>
      <c r="O700" s="2041"/>
      <c r="P700" s="2041"/>
      <c r="Q700" s="2041"/>
      <c r="BB700" s="425"/>
    </row>
    <row r="701" spans="1:54" s="238" customFormat="1" ht="25.15" customHeight="1" x14ac:dyDescent="0.2">
      <c r="A701" s="425"/>
      <c r="B701" s="425"/>
      <c r="C701" s="2530"/>
      <c r="D701" s="2528"/>
      <c r="E701" s="2041"/>
      <c r="F701" s="2041"/>
      <c r="G701" s="2041"/>
      <c r="H701" s="2528"/>
      <c r="I701" s="2528"/>
      <c r="J701" s="2041"/>
      <c r="K701" s="2041"/>
      <c r="L701" s="2041"/>
      <c r="M701" s="2528"/>
      <c r="N701" s="2528"/>
      <c r="O701" s="2041"/>
      <c r="P701" s="2041"/>
      <c r="Q701" s="2041"/>
      <c r="BB701" s="425"/>
    </row>
    <row r="702" spans="1:54" s="238" customFormat="1" ht="25.15" customHeight="1" x14ac:dyDescent="0.2">
      <c r="A702" s="425"/>
      <c r="B702" s="425"/>
      <c r="C702" s="2530"/>
      <c r="D702" s="2528"/>
      <c r="E702" s="2041"/>
      <c r="F702" s="2041"/>
      <c r="G702" s="2041"/>
      <c r="H702" s="2528"/>
      <c r="I702" s="2528"/>
      <c r="J702" s="2041"/>
      <c r="K702" s="2041"/>
      <c r="L702" s="2041"/>
      <c r="M702" s="2528"/>
      <c r="N702" s="2528"/>
      <c r="O702" s="2041"/>
      <c r="P702" s="2041"/>
      <c r="Q702" s="2041"/>
      <c r="BB702" s="425"/>
    </row>
    <row r="703" spans="1:54" s="238" customFormat="1" ht="25.15" customHeight="1" x14ac:dyDescent="0.2">
      <c r="A703" s="425"/>
      <c r="B703" s="425"/>
      <c r="C703" s="2529"/>
      <c r="D703" s="2528"/>
      <c r="E703" s="2041"/>
      <c r="F703" s="2041"/>
      <c r="G703" s="2041"/>
      <c r="H703" s="2528"/>
      <c r="I703" s="2528"/>
      <c r="J703" s="2041"/>
      <c r="K703" s="2041"/>
      <c r="L703" s="2041"/>
      <c r="M703" s="2528"/>
      <c r="N703" s="2528"/>
      <c r="O703" s="2041"/>
      <c r="P703" s="2041"/>
      <c r="Q703" s="2041"/>
      <c r="BB703" s="425"/>
    </row>
    <row r="704" spans="1:54" s="238" customFormat="1" ht="25.15" customHeight="1" x14ac:dyDescent="0.2">
      <c r="A704" s="425"/>
      <c r="B704" s="425"/>
      <c r="C704" s="2529"/>
      <c r="D704" s="2528"/>
      <c r="E704" s="2041"/>
      <c r="F704" s="2041"/>
      <c r="G704" s="2041"/>
      <c r="H704" s="2528"/>
      <c r="I704" s="2528"/>
      <c r="J704" s="2041"/>
      <c r="K704" s="2041"/>
      <c r="L704" s="2041"/>
      <c r="M704" s="2528"/>
      <c r="N704" s="2528"/>
      <c r="O704" s="2041"/>
      <c r="P704" s="2041"/>
      <c r="Q704" s="2041"/>
      <c r="BB704" s="425"/>
    </row>
    <row r="705" spans="1:54" s="238" customFormat="1" ht="25.15" customHeight="1" x14ac:dyDescent="0.2">
      <c r="A705" s="425"/>
      <c r="B705" s="425"/>
      <c r="C705" s="2529"/>
      <c r="D705" s="2528"/>
      <c r="E705" s="2041"/>
      <c r="F705" s="2041"/>
      <c r="G705" s="2041"/>
      <c r="H705" s="2528"/>
      <c r="I705" s="2528"/>
      <c r="J705" s="2041"/>
      <c r="K705" s="2041"/>
      <c r="L705" s="2041"/>
      <c r="M705" s="2528"/>
      <c r="N705" s="2528"/>
      <c r="O705" s="2041"/>
      <c r="P705" s="2041"/>
      <c r="Q705" s="2041"/>
      <c r="BB705" s="425"/>
    </row>
    <row r="706" spans="1:54" s="238" customFormat="1" ht="25.15" customHeight="1" x14ac:dyDescent="0.2">
      <c r="A706" s="425"/>
      <c r="B706" s="425"/>
      <c r="C706" s="2529"/>
      <c r="D706" s="2528"/>
      <c r="E706" s="2041"/>
      <c r="F706" s="2041"/>
      <c r="G706" s="2041"/>
      <c r="H706" s="2528"/>
      <c r="I706" s="2528"/>
      <c r="J706" s="2041"/>
      <c r="K706" s="2041"/>
      <c r="L706" s="2041"/>
      <c r="M706" s="2528"/>
      <c r="N706" s="2528"/>
      <c r="O706" s="2041"/>
      <c r="P706" s="2041"/>
      <c r="Q706" s="2041"/>
      <c r="BB706" s="425"/>
    </row>
    <row r="707" spans="1:54" s="238" customFormat="1" ht="25.15" customHeight="1" x14ac:dyDescent="0.2">
      <c r="A707" s="425"/>
      <c r="B707" s="425"/>
      <c r="C707" s="2529"/>
      <c r="D707" s="2528"/>
      <c r="E707" s="2041"/>
      <c r="F707" s="2041"/>
      <c r="G707" s="2041"/>
      <c r="H707" s="2528"/>
      <c r="I707" s="2528"/>
      <c r="J707" s="2041"/>
      <c r="K707" s="2041"/>
      <c r="L707" s="2041"/>
      <c r="M707" s="2528"/>
      <c r="N707" s="2528"/>
      <c r="O707" s="2041"/>
      <c r="P707" s="2041"/>
      <c r="Q707" s="2041"/>
      <c r="BB707" s="425"/>
    </row>
    <row r="708" spans="1:54" s="238" customFormat="1" ht="25.15" customHeight="1" x14ac:dyDescent="0.2">
      <c r="A708" s="425"/>
      <c r="B708" s="425"/>
      <c r="C708" s="2529"/>
      <c r="D708" s="2528"/>
      <c r="E708" s="2041"/>
      <c r="F708" s="2041"/>
      <c r="G708" s="2041"/>
      <c r="H708" s="2528"/>
      <c r="I708" s="2528"/>
      <c r="J708" s="2041"/>
      <c r="K708" s="2041"/>
      <c r="L708" s="2041"/>
      <c r="M708" s="2528"/>
      <c r="N708" s="2528"/>
      <c r="O708" s="2041"/>
      <c r="P708" s="2041"/>
      <c r="Q708" s="2041"/>
      <c r="BB708" s="425"/>
    </row>
    <row r="709" spans="1:54" s="238" customFormat="1" ht="25.15" customHeight="1" x14ac:dyDescent="0.2">
      <c r="A709" s="425"/>
      <c r="B709" s="425"/>
      <c r="C709" s="2529"/>
      <c r="D709" s="2528"/>
      <c r="E709" s="2041"/>
      <c r="F709" s="2041"/>
      <c r="G709" s="2041"/>
      <c r="H709" s="2528"/>
      <c r="I709" s="2528"/>
      <c r="J709" s="2041"/>
      <c r="K709" s="2041"/>
      <c r="L709" s="2041"/>
      <c r="M709" s="2528"/>
      <c r="N709" s="2528"/>
      <c r="O709" s="2041"/>
      <c r="P709" s="2041"/>
      <c r="Q709" s="2041"/>
      <c r="BB709" s="425"/>
    </row>
    <row r="710" spans="1:54" s="238" customFormat="1" ht="25.15" customHeight="1" x14ac:dyDescent="0.2">
      <c r="A710" s="425"/>
      <c r="B710" s="425"/>
      <c r="C710" s="2529"/>
      <c r="D710" s="2528"/>
      <c r="E710" s="2041"/>
      <c r="F710" s="2041"/>
      <c r="G710" s="2041"/>
      <c r="H710" s="2528"/>
      <c r="I710" s="2528"/>
      <c r="J710" s="2041"/>
      <c r="K710" s="2041"/>
      <c r="L710" s="2041"/>
      <c r="M710" s="2528"/>
      <c r="N710" s="2528"/>
      <c r="O710" s="2041"/>
      <c r="P710" s="2041"/>
      <c r="Q710" s="2041"/>
      <c r="BB710" s="425"/>
    </row>
    <row r="711" spans="1:54" s="238" customFormat="1" ht="25.15" customHeight="1" x14ac:dyDescent="0.2">
      <c r="A711" s="425"/>
      <c r="B711" s="425"/>
      <c r="C711" s="2529"/>
      <c r="D711" s="2528"/>
      <c r="E711" s="2041"/>
      <c r="F711" s="2041"/>
      <c r="G711" s="2041"/>
      <c r="H711" s="2528"/>
      <c r="I711" s="2528"/>
      <c r="J711" s="2041"/>
      <c r="K711" s="2041"/>
      <c r="L711" s="2041"/>
      <c r="M711" s="2528"/>
      <c r="N711" s="2528"/>
      <c r="O711" s="2041"/>
      <c r="P711" s="2041"/>
      <c r="Q711" s="2041"/>
      <c r="BB711" s="425"/>
    </row>
    <row r="712" spans="1:54" s="238" customFormat="1" ht="25.15" customHeight="1" x14ac:dyDescent="0.2">
      <c r="A712" s="425"/>
      <c r="B712" s="425"/>
      <c r="C712" s="2529"/>
      <c r="D712" s="2528"/>
      <c r="E712" s="2041"/>
      <c r="F712" s="2041"/>
      <c r="G712" s="2041"/>
      <c r="H712" s="2528"/>
      <c r="I712" s="2528"/>
      <c r="J712" s="2041"/>
      <c r="K712" s="2041"/>
      <c r="L712" s="2041"/>
      <c r="M712" s="2528"/>
      <c r="N712" s="2528"/>
      <c r="O712" s="2041"/>
      <c r="P712" s="2041"/>
      <c r="Q712" s="2041"/>
      <c r="BB712" s="425"/>
    </row>
    <row r="713" spans="1:54" s="238" customFormat="1" ht="25.15" customHeight="1" x14ac:dyDescent="0.2">
      <c r="A713" s="425"/>
      <c r="B713" s="425"/>
      <c r="C713" s="2529"/>
      <c r="D713" s="2528"/>
      <c r="E713" s="2041"/>
      <c r="F713" s="2041"/>
      <c r="G713" s="2041"/>
      <c r="H713" s="2528"/>
      <c r="I713" s="2528"/>
      <c r="J713" s="2041"/>
      <c r="K713" s="2041"/>
      <c r="L713" s="2041"/>
      <c r="M713" s="2528"/>
      <c r="N713" s="2528"/>
      <c r="O713" s="2041"/>
      <c r="P713" s="2041"/>
      <c r="Q713" s="2041"/>
      <c r="BB713" s="425"/>
    </row>
    <row r="714" spans="1:54" s="238" customFormat="1" ht="25.15" customHeight="1" x14ac:dyDescent="0.2">
      <c r="A714" s="425"/>
      <c r="B714" s="425"/>
      <c r="C714" s="2529"/>
      <c r="D714" s="2528"/>
      <c r="E714" s="2041"/>
      <c r="F714" s="2041"/>
      <c r="G714" s="2041"/>
      <c r="H714" s="2528"/>
      <c r="I714" s="2528"/>
      <c r="J714" s="2041"/>
      <c r="K714" s="2041"/>
      <c r="L714" s="2041"/>
      <c r="M714" s="2528"/>
      <c r="N714" s="2528"/>
      <c r="O714" s="2041"/>
      <c r="P714" s="2041"/>
      <c r="Q714" s="2041"/>
      <c r="BB714" s="425"/>
    </row>
    <row r="715" spans="1:54" s="238" customFormat="1" ht="25.15" customHeight="1" x14ac:dyDescent="0.2">
      <c r="A715" s="425"/>
      <c r="B715" s="425"/>
      <c r="C715" s="2529"/>
      <c r="D715" s="2528"/>
      <c r="E715" s="2041"/>
      <c r="F715" s="2041"/>
      <c r="G715" s="2041"/>
      <c r="H715" s="2528"/>
      <c r="I715" s="2528"/>
      <c r="J715" s="2041"/>
      <c r="K715" s="2041"/>
      <c r="L715" s="2041"/>
      <c r="M715" s="2528"/>
      <c r="N715" s="2528"/>
      <c r="O715" s="2041"/>
      <c r="P715" s="2041"/>
      <c r="Q715" s="2041"/>
      <c r="BB715" s="425"/>
    </row>
    <row r="716" spans="1:54" s="238" customFormat="1" ht="25.15" customHeight="1" x14ac:dyDescent="0.2">
      <c r="A716" s="425"/>
      <c r="B716" s="425"/>
      <c r="C716" s="2529"/>
      <c r="D716" s="2528"/>
      <c r="E716" s="2041"/>
      <c r="F716" s="2041"/>
      <c r="G716" s="2041"/>
      <c r="H716" s="2528"/>
      <c r="I716" s="2528"/>
      <c r="J716" s="2041"/>
      <c r="K716" s="2041"/>
      <c r="L716" s="2041"/>
      <c r="M716" s="2528"/>
      <c r="N716" s="2528"/>
      <c r="O716" s="2041"/>
      <c r="P716" s="2041"/>
      <c r="Q716" s="2041"/>
      <c r="BB716" s="425"/>
    </row>
    <row r="717" spans="1:54" s="238" customFormat="1" ht="25.15" customHeight="1" x14ac:dyDescent="0.2">
      <c r="A717" s="425"/>
      <c r="B717" s="425"/>
      <c r="C717" s="2529"/>
      <c r="D717" s="2528"/>
      <c r="E717" s="2041"/>
      <c r="F717" s="2041"/>
      <c r="G717" s="2041"/>
      <c r="H717" s="2528"/>
      <c r="I717" s="2528"/>
      <c r="J717" s="2041"/>
      <c r="K717" s="2041"/>
      <c r="L717" s="2041"/>
      <c r="M717" s="2528"/>
      <c r="N717" s="2528"/>
      <c r="O717" s="2041"/>
      <c r="P717" s="2041"/>
      <c r="Q717" s="2041"/>
      <c r="BB717" s="425"/>
    </row>
    <row r="718" spans="1:54" s="238" customFormat="1" ht="25.15" customHeight="1" x14ac:dyDescent="0.2">
      <c r="A718" s="425"/>
      <c r="B718" s="425"/>
      <c r="C718" s="2529"/>
      <c r="D718" s="2528"/>
      <c r="E718" s="2041"/>
      <c r="F718" s="2041"/>
      <c r="G718" s="2041"/>
      <c r="H718" s="2528"/>
      <c r="I718" s="2528"/>
      <c r="J718" s="2041"/>
      <c r="K718" s="2041"/>
      <c r="L718" s="2041"/>
      <c r="M718" s="2528"/>
      <c r="N718" s="2528"/>
      <c r="O718" s="2041"/>
      <c r="P718" s="2041"/>
      <c r="Q718" s="2041"/>
      <c r="BB718" s="425"/>
    </row>
    <row r="719" spans="1:54" s="238" customFormat="1" ht="25.15" customHeight="1" x14ac:dyDescent="0.2">
      <c r="A719" s="425"/>
      <c r="B719" s="425"/>
      <c r="C719" s="2529"/>
      <c r="D719" s="2528"/>
      <c r="E719" s="2041"/>
      <c r="F719" s="2041"/>
      <c r="G719" s="2041"/>
      <c r="H719" s="2528"/>
      <c r="I719" s="2528"/>
      <c r="J719" s="2041"/>
      <c r="K719" s="2041"/>
      <c r="L719" s="2041"/>
      <c r="M719" s="2528"/>
      <c r="N719" s="2528"/>
      <c r="O719" s="2041"/>
      <c r="P719" s="2041"/>
      <c r="Q719" s="2041"/>
      <c r="BB719" s="425"/>
    </row>
    <row r="720" spans="1:54" s="238" customFormat="1" ht="25.15" customHeight="1" x14ac:dyDescent="0.2">
      <c r="A720" s="425"/>
      <c r="B720" s="425"/>
      <c r="C720" s="2529"/>
      <c r="D720" s="2528"/>
      <c r="E720" s="2041"/>
      <c r="F720" s="2041"/>
      <c r="G720" s="2041"/>
      <c r="H720" s="2528"/>
      <c r="I720" s="2528"/>
      <c r="J720" s="2041"/>
      <c r="K720" s="2041"/>
      <c r="L720" s="2041"/>
      <c r="M720" s="2528"/>
      <c r="N720" s="2528"/>
      <c r="O720" s="2041"/>
      <c r="P720" s="2041"/>
      <c r="Q720" s="2041"/>
      <c r="BB720" s="425"/>
    </row>
    <row r="721" spans="1:54" s="238" customFormat="1" ht="25.15" customHeight="1" x14ac:dyDescent="0.2">
      <c r="A721" s="425"/>
      <c r="B721" s="425"/>
      <c r="C721" s="2529"/>
      <c r="D721" s="2528"/>
      <c r="E721" s="2041"/>
      <c r="F721" s="2041"/>
      <c r="G721" s="2041"/>
      <c r="H721" s="2528"/>
      <c r="I721" s="2528"/>
      <c r="J721" s="2041"/>
      <c r="K721" s="2041"/>
      <c r="L721" s="2041"/>
      <c r="M721" s="2528"/>
      <c r="N721" s="2528"/>
      <c r="O721" s="2041"/>
      <c r="P721" s="2041"/>
      <c r="Q721" s="2041"/>
      <c r="BB721" s="425"/>
    </row>
    <row r="722" spans="1:54" s="238" customFormat="1" ht="25.15" customHeight="1" x14ac:dyDescent="0.2">
      <c r="A722" s="425"/>
      <c r="B722" s="425"/>
      <c r="C722" s="2529"/>
      <c r="D722" s="2528"/>
      <c r="E722" s="2041"/>
      <c r="F722" s="2041"/>
      <c r="G722" s="2041"/>
      <c r="H722" s="2528"/>
      <c r="I722" s="2528"/>
      <c r="J722" s="2041"/>
      <c r="K722" s="2041"/>
      <c r="L722" s="2041"/>
      <c r="M722" s="2528"/>
      <c r="N722" s="2528"/>
      <c r="O722" s="2041"/>
      <c r="P722" s="2041"/>
      <c r="Q722" s="2041"/>
      <c r="BB722" s="425"/>
    </row>
    <row r="723" spans="1:54" s="238" customFormat="1" ht="25.15" customHeight="1" x14ac:dyDescent="0.2">
      <c r="A723" s="425"/>
      <c r="B723" s="425"/>
      <c r="C723" s="2529"/>
      <c r="D723" s="2528"/>
      <c r="E723" s="2041"/>
      <c r="F723" s="2041"/>
      <c r="G723" s="2041"/>
      <c r="H723" s="2528"/>
      <c r="I723" s="2528"/>
      <c r="J723" s="2041"/>
      <c r="K723" s="2041"/>
      <c r="L723" s="2041"/>
      <c r="M723" s="2528"/>
      <c r="N723" s="2528"/>
      <c r="O723" s="2041"/>
      <c r="P723" s="2041"/>
      <c r="Q723" s="2041"/>
      <c r="BB723" s="425"/>
    </row>
    <row r="724" spans="1:54" s="238" customFormat="1" ht="25.15" customHeight="1" x14ac:dyDescent="0.2">
      <c r="A724" s="425"/>
      <c r="B724" s="425"/>
      <c r="C724" s="2529"/>
      <c r="D724" s="2528"/>
      <c r="E724" s="2041"/>
      <c r="F724" s="2041"/>
      <c r="G724" s="2041"/>
      <c r="H724" s="2528"/>
      <c r="I724" s="2528"/>
      <c r="J724" s="2041"/>
      <c r="K724" s="2041"/>
      <c r="L724" s="2041"/>
      <c r="M724" s="2528"/>
      <c r="N724" s="2528"/>
      <c r="O724" s="2041"/>
      <c r="P724" s="2041"/>
      <c r="Q724" s="2041"/>
      <c r="BB724" s="425"/>
    </row>
    <row r="725" spans="1:54" s="238" customFormat="1" ht="25.15" customHeight="1" x14ac:dyDescent="0.2">
      <c r="A725" s="425"/>
      <c r="B725" s="425"/>
      <c r="C725" s="2529"/>
      <c r="D725" s="2528"/>
      <c r="E725" s="2041"/>
      <c r="F725" s="2041"/>
      <c r="G725" s="2041"/>
      <c r="H725" s="2528"/>
      <c r="I725" s="2528"/>
      <c r="J725" s="2041"/>
      <c r="K725" s="2041"/>
      <c r="L725" s="2041"/>
      <c r="M725" s="2528"/>
      <c r="N725" s="2528"/>
      <c r="O725" s="2041"/>
      <c r="P725" s="2041"/>
      <c r="Q725" s="2041"/>
      <c r="BB725" s="425"/>
    </row>
    <row r="726" spans="1:54" s="238" customFormat="1" ht="25.15" customHeight="1" x14ac:dyDescent="0.2">
      <c r="A726" s="425"/>
      <c r="B726" s="425"/>
      <c r="C726" s="2529"/>
      <c r="D726" s="2528"/>
      <c r="E726" s="2041"/>
      <c r="F726" s="2041"/>
      <c r="G726" s="2041"/>
      <c r="H726" s="2528"/>
      <c r="I726" s="2528"/>
      <c r="J726" s="2041"/>
      <c r="K726" s="2041"/>
      <c r="L726" s="2041"/>
      <c r="M726" s="2528"/>
      <c r="N726" s="2528"/>
      <c r="O726" s="2041"/>
      <c r="P726" s="2041"/>
      <c r="Q726" s="2041"/>
      <c r="BB726" s="425"/>
    </row>
    <row r="727" spans="1:54" s="238" customFormat="1" ht="25.15" customHeight="1" x14ac:dyDescent="0.2">
      <c r="A727" s="425"/>
      <c r="B727" s="425"/>
      <c r="C727" s="2529"/>
      <c r="D727" s="2528"/>
      <c r="E727" s="2041"/>
      <c r="F727" s="2041"/>
      <c r="G727" s="2041"/>
      <c r="H727" s="2528"/>
      <c r="I727" s="2528"/>
      <c r="J727" s="2041"/>
      <c r="K727" s="2041"/>
      <c r="L727" s="2041"/>
      <c r="M727" s="2528"/>
      <c r="N727" s="2528"/>
      <c r="O727" s="2041"/>
      <c r="P727" s="2041"/>
      <c r="Q727" s="2041"/>
      <c r="BB727" s="425"/>
    </row>
    <row r="728" spans="1:54" s="238" customFormat="1" ht="25.15" customHeight="1" x14ac:dyDescent="0.2">
      <c r="A728" s="425"/>
      <c r="B728" s="425"/>
      <c r="C728" s="2529"/>
      <c r="D728" s="2528"/>
      <c r="E728" s="2041"/>
      <c r="F728" s="2041"/>
      <c r="G728" s="2041"/>
      <c r="H728" s="2528"/>
      <c r="I728" s="2528"/>
      <c r="J728" s="2041"/>
      <c r="K728" s="2041"/>
      <c r="L728" s="2041"/>
      <c r="M728" s="2528"/>
      <c r="N728" s="2528"/>
      <c r="O728" s="2041"/>
      <c r="P728" s="2041"/>
      <c r="Q728" s="2041"/>
      <c r="BB728" s="425"/>
    </row>
    <row r="729" spans="1:54" s="238" customFormat="1" ht="25.15" customHeight="1" x14ac:dyDescent="0.2">
      <c r="A729" s="425"/>
      <c r="B729" s="425"/>
      <c r="C729" s="2529"/>
      <c r="D729" s="2528"/>
      <c r="E729" s="2041"/>
      <c r="F729" s="2041"/>
      <c r="G729" s="2041"/>
      <c r="H729" s="2528"/>
      <c r="I729" s="2528"/>
      <c r="J729" s="2041"/>
      <c r="K729" s="2041"/>
      <c r="L729" s="2041"/>
      <c r="M729" s="2528"/>
      <c r="N729" s="2528"/>
      <c r="O729" s="2041"/>
      <c r="P729" s="2041"/>
      <c r="Q729" s="2041"/>
      <c r="BB729" s="425"/>
    </row>
    <row r="730" spans="1:54" s="238" customFormat="1" ht="25.15" customHeight="1" x14ac:dyDescent="0.2">
      <c r="A730" s="425"/>
      <c r="B730" s="425"/>
      <c r="C730" s="2529"/>
      <c r="D730" s="2528"/>
      <c r="E730" s="2041"/>
      <c r="F730" s="2041"/>
      <c r="G730" s="2041"/>
      <c r="H730" s="2528"/>
      <c r="I730" s="2528"/>
      <c r="J730" s="2041"/>
      <c r="K730" s="2041"/>
      <c r="L730" s="2041"/>
      <c r="M730" s="2528"/>
      <c r="N730" s="2528"/>
      <c r="O730" s="2041"/>
      <c r="P730" s="2041"/>
      <c r="Q730" s="2041"/>
      <c r="BB730" s="425"/>
    </row>
    <row r="731" spans="1:54" s="238" customFormat="1" ht="25.15" customHeight="1" x14ac:dyDescent="0.2">
      <c r="A731" s="425"/>
      <c r="B731" s="425"/>
      <c r="C731" s="2529"/>
      <c r="D731" s="2528"/>
      <c r="E731" s="2041"/>
      <c r="F731" s="2041"/>
      <c r="G731" s="2041"/>
      <c r="H731" s="2528"/>
      <c r="I731" s="2528"/>
      <c r="J731" s="2041"/>
      <c r="K731" s="2041"/>
      <c r="L731" s="2041"/>
      <c r="M731" s="2528"/>
      <c r="N731" s="2528"/>
      <c r="O731" s="2041"/>
      <c r="P731" s="2041"/>
      <c r="Q731" s="2041"/>
      <c r="BB731" s="425"/>
    </row>
    <row r="732" spans="1:54" s="238" customFormat="1" ht="25.15" customHeight="1" x14ac:dyDescent="0.2">
      <c r="A732" s="425"/>
      <c r="B732" s="425"/>
      <c r="C732" s="2529"/>
      <c r="D732" s="2528"/>
      <c r="E732" s="2041"/>
      <c r="F732" s="2041"/>
      <c r="G732" s="2041"/>
      <c r="H732" s="2528"/>
      <c r="I732" s="2528"/>
      <c r="J732" s="2041"/>
      <c r="K732" s="2041"/>
      <c r="L732" s="2041"/>
      <c r="M732" s="2528"/>
      <c r="N732" s="2528"/>
      <c r="O732" s="2041"/>
      <c r="P732" s="2041"/>
      <c r="Q732" s="2041"/>
      <c r="BB732" s="425"/>
    </row>
    <row r="733" spans="1:54" s="238" customFormat="1" ht="25.15" customHeight="1" x14ac:dyDescent="0.2">
      <c r="A733" s="425"/>
      <c r="B733" s="425"/>
      <c r="C733" s="2529"/>
      <c r="D733" s="2528"/>
      <c r="E733" s="2041"/>
      <c r="F733" s="2041"/>
      <c r="G733" s="2041"/>
      <c r="H733" s="2528"/>
      <c r="I733" s="2528"/>
      <c r="J733" s="2041"/>
      <c r="K733" s="2041"/>
      <c r="L733" s="2041"/>
      <c r="M733" s="2528"/>
      <c r="N733" s="2528"/>
      <c r="O733" s="2041"/>
      <c r="P733" s="2041"/>
      <c r="Q733" s="2041"/>
      <c r="BB733" s="425"/>
    </row>
    <row r="734" spans="1:54" s="238" customFormat="1" ht="25.15" customHeight="1" x14ac:dyDescent="0.2">
      <c r="A734" s="425"/>
      <c r="B734" s="425"/>
      <c r="C734" s="2529"/>
      <c r="D734" s="2528"/>
      <c r="E734" s="2041"/>
      <c r="F734" s="2041"/>
      <c r="G734" s="2041"/>
      <c r="H734" s="2528"/>
      <c r="I734" s="2528"/>
      <c r="J734" s="2041"/>
      <c r="K734" s="2041"/>
      <c r="L734" s="2041"/>
      <c r="M734" s="2528"/>
      <c r="N734" s="2528"/>
      <c r="O734" s="2041"/>
      <c r="P734" s="2041"/>
      <c r="Q734" s="2041"/>
      <c r="BB734" s="425"/>
    </row>
    <row r="735" spans="1:54" s="238" customFormat="1" ht="25.15" customHeight="1" x14ac:dyDescent="0.2">
      <c r="A735" s="425"/>
      <c r="B735" s="425"/>
      <c r="C735" s="2529"/>
      <c r="D735" s="2528"/>
      <c r="E735" s="2041"/>
      <c r="F735" s="2041"/>
      <c r="G735" s="2041"/>
      <c r="H735" s="2528"/>
      <c r="I735" s="2528"/>
      <c r="J735" s="2041"/>
      <c r="K735" s="2041"/>
      <c r="L735" s="2041"/>
      <c r="M735" s="2528"/>
      <c r="N735" s="2528"/>
      <c r="O735" s="2041"/>
      <c r="P735" s="2041"/>
      <c r="Q735" s="2041"/>
      <c r="BB735" s="425"/>
    </row>
    <row r="736" spans="1:54" s="238" customFormat="1" ht="25.15" customHeight="1" x14ac:dyDescent="0.2">
      <c r="A736" s="425"/>
      <c r="B736" s="425"/>
      <c r="C736" s="2529"/>
      <c r="D736" s="2528"/>
      <c r="E736" s="2041"/>
      <c r="F736" s="2041"/>
      <c r="G736" s="2041"/>
      <c r="H736" s="2528"/>
      <c r="I736" s="2528"/>
      <c r="J736" s="2041"/>
      <c r="K736" s="2041"/>
      <c r="L736" s="2041"/>
      <c r="M736" s="2528"/>
      <c r="N736" s="2528"/>
      <c r="O736" s="2041"/>
      <c r="P736" s="2041"/>
      <c r="Q736" s="2041"/>
      <c r="BB736" s="425"/>
    </row>
    <row r="737" spans="1:54" s="238" customFormat="1" ht="25.15" customHeight="1" x14ac:dyDescent="0.2">
      <c r="A737" s="425"/>
      <c r="B737" s="425"/>
      <c r="C737" s="2529"/>
      <c r="D737" s="2528"/>
      <c r="E737" s="2041"/>
      <c r="F737" s="2041"/>
      <c r="G737" s="2041"/>
      <c r="H737" s="2528"/>
      <c r="I737" s="2528"/>
      <c r="J737" s="2041"/>
      <c r="K737" s="2041"/>
      <c r="L737" s="2041"/>
      <c r="M737" s="2528"/>
      <c r="N737" s="2528"/>
      <c r="O737" s="2041"/>
      <c r="P737" s="2041"/>
      <c r="Q737" s="2041"/>
      <c r="BB737" s="425"/>
    </row>
    <row r="738" spans="1:54" s="238" customFormat="1" ht="25.15" customHeight="1" x14ac:dyDescent="0.2">
      <c r="A738" s="425"/>
      <c r="B738" s="425"/>
      <c r="C738" s="2529"/>
      <c r="D738" s="2528"/>
      <c r="E738" s="2041"/>
      <c r="F738" s="2041"/>
      <c r="G738" s="2041"/>
      <c r="H738" s="2528"/>
      <c r="I738" s="2528"/>
      <c r="J738" s="2041"/>
      <c r="K738" s="2041"/>
      <c r="L738" s="2041"/>
      <c r="M738" s="2528"/>
      <c r="N738" s="2528"/>
      <c r="O738" s="2041"/>
      <c r="P738" s="2041"/>
      <c r="Q738" s="2041"/>
      <c r="BB738" s="425"/>
    </row>
    <row r="739" spans="1:54" s="238" customFormat="1" ht="25.15" customHeight="1" x14ac:dyDescent="0.2">
      <c r="A739" s="425"/>
      <c r="B739" s="425"/>
      <c r="C739" s="2529"/>
      <c r="D739" s="2528"/>
      <c r="E739" s="2041"/>
      <c r="F739" s="2041"/>
      <c r="G739" s="2041"/>
      <c r="H739" s="2528"/>
      <c r="I739" s="2528"/>
      <c r="J739" s="2041"/>
      <c r="K739" s="2041"/>
      <c r="L739" s="2041"/>
      <c r="M739" s="2528"/>
      <c r="N739" s="2528"/>
      <c r="O739" s="2041"/>
      <c r="P739" s="2041"/>
      <c r="Q739" s="2041"/>
      <c r="BB739" s="425"/>
    </row>
    <row r="740" spans="1:54" s="238" customFormat="1" ht="25.15" customHeight="1" x14ac:dyDescent="0.2">
      <c r="A740" s="425"/>
      <c r="B740" s="425"/>
      <c r="C740" s="2529"/>
      <c r="D740" s="2528"/>
      <c r="E740" s="2041"/>
      <c r="F740" s="2041"/>
      <c r="G740" s="2041"/>
      <c r="H740" s="2528"/>
      <c r="I740" s="2528"/>
      <c r="J740" s="2041"/>
      <c r="K740" s="2041"/>
      <c r="L740" s="2041"/>
      <c r="M740" s="2528"/>
      <c r="N740" s="2528"/>
      <c r="O740" s="2041"/>
      <c r="P740" s="2041"/>
      <c r="Q740" s="2041"/>
      <c r="BB740" s="425"/>
    </row>
    <row r="741" spans="1:54" s="238" customFormat="1" ht="25.15" customHeight="1" x14ac:dyDescent="0.2">
      <c r="A741" s="425"/>
      <c r="B741" s="425"/>
      <c r="C741" s="2529"/>
      <c r="D741" s="2528"/>
      <c r="E741" s="2041"/>
      <c r="F741" s="2041"/>
      <c r="G741" s="2041"/>
      <c r="H741" s="2528"/>
      <c r="I741" s="2528"/>
      <c r="J741" s="2041"/>
      <c r="K741" s="2041"/>
      <c r="L741" s="2041"/>
      <c r="M741" s="2528"/>
      <c r="N741" s="2528"/>
      <c r="O741" s="2041"/>
      <c r="P741" s="2041"/>
      <c r="Q741" s="2041"/>
      <c r="BB741" s="425"/>
    </row>
    <row r="742" spans="1:54" s="238" customFormat="1" ht="25.15" customHeight="1" x14ac:dyDescent="0.2">
      <c r="A742" s="425"/>
      <c r="B742" s="425"/>
      <c r="C742" s="2529"/>
      <c r="D742" s="2528"/>
      <c r="E742" s="2041"/>
      <c r="F742" s="2041"/>
      <c r="G742" s="2041"/>
      <c r="H742" s="2528"/>
      <c r="I742" s="2528"/>
      <c r="J742" s="2041"/>
      <c r="K742" s="2041"/>
      <c r="L742" s="2041"/>
      <c r="M742" s="2528"/>
      <c r="N742" s="2528"/>
      <c r="O742" s="2041"/>
      <c r="P742" s="2041"/>
      <c r="Q742" s="2041"/>
      <c r="BB742" s="425"/>
    </row>
    <row r="743" spans="1:54" s="238" customFormat="1" ht="25.15" customHeight="1" x14ac:dyDescent="0.2">
      <c r="A743" s="425"/>
      <c r="B743" s="425"/>
      <c r="C743" s="2529"/>
      <c r="D743" s="2528"/>
      <c r="E743" s="2041"/>
      <c r="F743" s="2041"/>
      <c r="G743" s="2041"/>
      <c r="H743" s="2528"/>
      <c r="I743" s="2528"/>
      <c r="J743" s="2041"/>
      <c r="K743" s="2041"/>
      <c r="L743" s="2041"/>
      <c r="M743" s="2528"/>
      <c r="N743" s="2528"/>
      <c r="O743" s="2041"/>
      <c r="P743" s="2041"/>
      <c r="Q743" s="2041"/>
      <c r="BB743" s="425"/>
    </row>
    <row r="744" spans="1:54" s="238" customFormat="1" ht="25.15" customHeight="1" x14ac:dyDescent="0.2">
      <c r="A744" s="425"/>
      <c r="B744" s="425"/>
      <c r="C744" s="2529"/>
      <c r="D744" s="2528"/>
      <c r="E744" s="2041"/>
      <c r="F744" s="2041"/>
      <c r="G744" s="2041"/>
      <c r="H744" s="2528"/>
      <c r="I744" s="2528"/>
      <c r="J744" s="2041"/>
      <c r="K744" s="2041"/>
      <c r="L744" s="2041"/>
      <c r="M744" s="2528"/>
      <c r="N744" s="2528"/>
      <c r="O744" s="2041"/>
      <c r="P744" s="2041"/>
      <c r="Q744" s="2041"/>
      <c r="BB744" s="425"/>
    </row>
    <row r="745" spans="1:54" s="238" customFormat="1" ht="25.15" customHeight="1" x14ac:dyDescent="0.2">
      <c r="A745" s="425"/>
      <c r="B745" s="425"/>
      <c r="C745" s="2529"/>
      <c r="D745" s="2528"/>
      <c r="E745" s="2041"/>
      <c r="F745" s="2041"/>
      <c r="G745" s="2041"/>
      <c r="H745" s="2528"/>
      <c r="I745" s="2528"/>
      <c r="J745" s="2041"/>
      <c r="K745" s="2041"/>
      <c r="L745" s="2041"/>
      <c r="M745" s="2528"/>
      <c r="N745" s="2528"/>
      <c r="O745" s="2041"/>
      <c r="P745" s="2041"/>
      <c r="Q745" s="2041"/>
      <c r="BB745" s="425"/>
    </row>
    <row r="746" spans="1:54" s="238" customFormat="1" ht="25.15" customHeight="1" x14ac:dyDescent="0.2">
      <c r="A746" s="425"/>
      <c r="B746" s="425"/>
      <c r="C746" s="2529"/>
      <c r="D746" s="2528"/>
      <c r="E746" s="2041"/>
      <c r="F746" s="2041"/>
      <c r="G746" s="2041"/>
      <c r="H746" s="2528"/>
      <c r="I746" s="2528"/>
      <c r="J746" s="2041"/>
      <c r="K746" s="2041"/>
      <c r="L746" s="2041"/>
      <c r="M746" s="2528"/>
      <c r="N746" s="2528"/>
      <c r="O746" s="2041"/>
      <c r="P746" s="2041"/>
      <c r="Q746" s="2041"/>
      <c r="BB746" s="425"/>
    </row>
    <row r="747" spans="1:54" s="238" customFormat="1" ht="25.15" customHeight="1" x14ac:dyDescent="0.2">
      <c r="A747" s="425"/>
      <c r="B747" s="425"/>
      <c r="C747" s="2529"/>
      <c r="D747" s="2528"/>
      <c r="E747" s="2041"/>
      <c r="F747" s="2041"/>
      <c r="G747" s="2041"/>
      <c r="H747" s="2528"/>
      <c r="I747" s="2528"/>
      <c r="J747" s="2041"/>
      <c r="K747" s="2041"/>
      <c r="L747" s="2041"/>
      <c r="M747" s="2528"/>
      <c r="N747" s="2528"/>
      <c r="O747" s="2041"/>
      <c r="P747" s="2041"/>
      <c r="Q747" s="2041"/>
      <c r="BB747" s="425"/>
    </row>
    <row r="748" spans="1:54" s="238" customFormat="1" ht="25.15" customHeight="1" x14ac:dyDescent="0.2">
      <c r="A748" s="425"/>
      <c r="B748" s="425"/>
      <c r="C748" s="2529"/>
      <c r="D748" s="2528"/>
      <c r="E748" s="2041"/>
      <c r="F748" s="2041"/>
      <c r="G748" s="2041"/>
      <c r="H748" s="2528"/>
      <c r="I748" s="2528"/>
      <c r="J748" s="2041"/>
      <c r="K748" s="2041"/>
      <c r="L748" s="2041"/>
      <c r="M748" s="2528"/>
      <c r="N748" s="2528"/>
      <c r="O748" s="2041"/>
      <c r="P748" s="2041"/>
      <c r="Q748" s="2041"/>
      <c r="BB748" s="425"/>
    </row>
    <row r="749" spans="1:54" s="238" customFormat="1" ht="25.15" customHeight="1" x14ac:dyDescent="0.2">
      <c r="A749" s="425"/>
      <c r="B749" s="425"/>
      <c r="C749" s="2529"/>
      <c r="D749" s="2528"/>
      <c r="E749" s="2041"/>
      <c r="F749" s="2041"/>
      <c r="G749" s="2041"/>
      <c r="H749" s="2528"/>
      <c r="I749" s="2528"/>
      <c r="J749" s="2041"/>
      <c r="K749" s="2041"/>
      <c r="L749" s="2041"/>
      <c r="M749" s="2528"/>
      <c r="N749" s="2528"/>
      <c r="O749" s="2041"/>
      <c r="P749" s="2041"/>
      <c r="Q749" s="2041"/>
      <c r="BB749" s="425"/>
    </row>
    <row r="750" spans="1:54" s="238" customFormat="1" ht="25.15" customHeight="1" x14ac:dyDescent="0.2">
      <c r="A750" s="425"/>
      <c r="B750" s="425"/>
      <c r="C750" s="2529"/>
      <c r="D750" s="2528"/>
      <c r="E750" s="2041"/>
      <c r="F750" s="2041"/>
      <c r="G750" s="2041"/>
      <c r="H750" s="2528"/>
      <c r="I750" s="2528"/>
      <c r="J750" s="2041"/>
      <c r="K750" s="2041"/>
      <c r="L750" s="2041"/>
      <c r="M750" s="2528"/>
      <c r="N750" s="2528"/>
      <c r="O750" s="2041"/>
      <c r="P750" s="2041"/>
      <c r="Q750" s="2041"/>
      <c r="BB750" s="425"/>
    </row>
    <row r="751" spans="1:54" s="238" customFormat="1" ht="25.15" customHeight="1" x14ac:dyDescent="0.2">
      <c r="A751" s="425"/>
      <c r="B751" s="425"/>
      <c r="C751" s="2529"/>
      <c r="D751" s="2528"/>
      <c r="E751" s="2041"/>
      <c r="F751" s="2041"/>
      <c r="G751" s="2041"/>
      <c r="H751" s="2528"/>
      <c r="I751" s="2528"/>
      <c r="J751" s="2041"/>
      <c r="K751" s="2041"/>
      <c r="L751" s="2041"/>
      <c r="M751" s="2528"/>
      <c r="N751" s="2528"/>
      <c r="O751" s="2041"/>
      <c r="P751" s="2041"/>
      <c r="Q751" s="2041"/>
      <c r="BB751" s="425"/>
    </row>
    <row r="752" spans="1:54" s="238" customFormat="1" ht="25.15" customHeight="1" x14ac:dyDescent="0.2">
      <c r="A752" s="425"/>
      <c r="B752" s="425"/>
      <c r="C752" s="2529"/>
      <c r="D752" s="2528"/>
      <c r="E752" s="2041"/>
      <c r="F752" s="2041"/>
      <c r="G752" s="2041"/>
      <c r="H752" s="2528"/>
      <c r="I752" s="2528"/>
      <c r="J752" s="2041"/>
      <c r="K752" s="2041"/>
      <c r="L752" s="2041"/>
      <c r="M752" s="2528"/>
      <c r="N752" s="2528"/>
      <c r="O752" s="2041"/>
      <c r="P752" s="2041"/>
      <c r="Q752" s="2041"/>
      <c r="BB752" s="425"/>
    </row>
    <row r="753" spans="1:54" s="238" customFormat="1" ht="25.15" customHeight="1" x14ac:dyDescent="0.2">
      <c r="A753" s="425"/>
      <c r="B753" s="425"/>
      <c r="C753" s="2529"/>
      <c r="D753" s="2528"/>
      <c r="E753" s="2041"/>
      <c r="F753" s="2041"/>
      <c r="G753" s="2041"/>
      <c r="H753" s="2528"/>
      <c r="I753" s="2528"/>
      <c r="J753" s="2041"/>
      <c r="K753" s="2041"/>
      <c r="L753" s="2041"/>
      <c r="M753" s="2528"/>
      <c r="N753" s="2528"/>
      <c r="O753" s="2041"/>
      <c r="P753" s="2041"/>
      <c r="Q753" s="2041"/>
      <c r="BB753" s="425"/>
    </row>
    <row r="754" spans="1:54" s="238" customFormat="1" ht="25.15" customHeight="1" x14ac:dyDescent="0.2">
      <c r="A754" s="425"/>
      <c r="B754" s="425"/>
      <c r="C754" s="2529"/>
      <c r="D754" s="2528"/>
      <c r="E754" s="2041"/>
      <c r="F754" s="2041"/>
      <c r="G754" s="2041"/>
      <c r="H754" s="2528"/>
      <c r="I754" s="2528"/>
      <c r="J754" s="2041"/>
      <c r="K754" s="2041"/>
      <c r="L754" s="2041"/>
      <c r="M754" s="2528"/>
      <c r="N754" s="2528"/>
      <c r="O754" s="2041"/>
      <c r="P754" s="2041"/>
      <c r="Q754" s="2041"/>
      <c r="BB754" s="425"/>
    </row>
    <row r="755" spans="1:54" s="238" customFormat="1" ht="25.15" customHeight="1" x14ac:dyDescent="0.2">
      <c r="A755" s="425"/>
      <c r="B755" s="425"/>
      <c r="C755" s="2529"/>
      <c r="D755" s="2528"/>
      <c r="E755" s="2041"/>
      <c r="F755" s="2041"/>
      <c r="G755" s="2041"/>
      <c r="H755" s="2528"/>
      <c r="I755" s="2528"/>
      <c r="J755" s="2041"/>
      <c r="K755" s="2041"/>
      <c r="L755" s="2041"/>
      <c r="M755" s="2528"/>
      <c r="N755" s="2528"/>
      <c r="O755" s="2041"/>
      <c r="P755" s="2041"/>
      <c r="Q755" s="2041"/>
      <c r="BB755" s="425"/>
    </row>
    <row r="756" spans="1:54" s="238" customFormat="1" ht="25.15" customHeight="1" x14ac:dyDescent="0.2">
      <c r="A756" s="425"/>
      <c r="B756" s="425"/>
      <c r="C756" s="2529"/>
      <c r="D756" s="2528"/>
      <c r="E756" s="2041"/>
      <c r="F756" s="2041"/>
      <c r="G756" s="2041"/>
      <c r="H756" s="2528"/>
      <c r="I756" s="2528"/>
      <c r="J756" s="2041"/>
      <c r="K756" s="2041"/>
      <c r="L756" s="2041"/>
      <c r="M756" s="2528"/>
      <c r="N756" s="2528"/>
      <c r="O756" s="2041"/>
      <c r="P756" s="2041"/>
      <c r="Q756" s="2041"/>
      <c r="BB756" s="425"/>
    </row>
    <row r="757" spans="1:54" s="238" customFormat="1" ht="25.15" customHeight="1" x14ac:dyDescent="0.2">
      <c r="A757" s="425"/>
      <c r="B757" s="425"/>
      <c r="C757" s="2529"/>
      <c r="D757" s="2528"/>
      <c r="E757" s="2041"/>
      <c r="F757" s="2041"/>
      <c r="G757" s="2041"/>
      <c r="H757" s="2528"/>
      <c r="I757" s="2528"/>
      <c r="J757" s="2041"/>
      <c r="K757" s="2041"/>
      <c r="L757" s="2041"/>
      <c r="M757" s="2528"/>
      <c r="N757" s="2528"/>
      <c r="O757" s="2041"/>
      <c r="P757" s="2041"/>
      <c r="Q757" s="2041"/>
      <c r="BB757" s="425"/>
    </row>
    <row r="758" spans="1:54" s="238" customFormat="1" ht="25.15" customHeight="1" x14ac:dyDescent="0.2">
      <c r="A758" s="425"/>
      <c r="B758" s="425"/>
      <c r="C758" s="2529"/>
      <c r="D758" s="2528"/>
      <c r="E758" s="2041"/>
      <c r="F758" s="2041"/>
      <c r="G758" s="2041"/>
      <c r="H758" s="2528"/>
      <c r="I758" s="2528"/>
      <c r="J758" s="2041"/>
      <c r="K758" s="2041"/>
      <c r="L758" s="2041"/>
      <c r="M758" s="2528"/>
      <c r="N758" s="2528"/>
      <c r="O758" s="2041"/>
      <c r="P758" s="2041"/>
      <c r="Q758" s="2041"/>
      <c r="BB758" s="425"/>
    </row>
    <row r="759" spans="1:54" s="238" customFormat="1" ht="25.15" customHeight="1" x14ac:dyDescent="0.2">
      <c r="A759" s="425"/>
      <c r="B759" s="425"/>
      <c r="C759" s="2529"/>
      <c r="D759" s="2528"/>
      <c r="E759" s="2041"/>
      <c r="F759" s="2041"/>
      <c r="G759" s="2041"/>
      <c r="H759" s="2528"/>
      <c r="I759" s="2528"/>
      <c r="J759" s="2041"/>
      <c r="K759" s="2041"/>
      <c r="L759" s="2041"/>
      <c r="M759" s="2528"/>
      <c r="N759" s="2528"/>
      <c r="O759" s="2041"/>
      <c r="P759" s="2041"/>
      <c r="Q759" s="2041"/>
      <c r="BB759" s="425"/>
    </row>
    <row r="760" spans="1:54" s="238" customFormat="1" ht="25.15" customHeight="1" x14ac:dyDescent="0.2">
      <c r="A760" s="425"/>
      <c r="B760" s="425"/>
      <c r="C760" s="2529"/>
      <c r="D760" s="2528"/>
      <c r="E760" s="2041"/>
      <c r="F760" s="2041"/>
      <c r="G760" s="2041"/>
      <c r="H760" s="2528"/>
      <c r="I760" s="2528"/>
      <c r="J760" s="2041"/>
      <c r="K760" s="2041"/>
      <c r="L760" s="2041"/>
      <c r="M760" s="2528"/>
      <c r="N760" s="2528"/>
      <c r="O760" s="2041"/>
      <c r="P760" s="2041"/>
      <c r="Q760" s="2041"/>
      <c r="BB760" s="425"/>
    </row>
    <row r="761" spans="1:54" s="238" customFormat="1" ht="25.15" customHeight="1" x14ac:dyDescent="0.2">
      <c r="A761" s="425"/>
      <c r="B761" s="425"/>
      <c r="C761" s="2529"/>
      <c r="D761" s="2528"/>
      <c r="E761" s="2041"/>
      <c r="F761" s="2041"/>
      <c r="G761" s="2041"/>
      <c r="H761" s="2528"/>
      <c r="I761" s="2528"/>
      <c r="J761" s="2041"/>
      <c r="K761" s="2041"/>
      <c r="L761" s="2041"/>
      <c r="M761" s="2528"/>
      <c r="N761" s="2528"/>
      <c r="O761" s="2041"/>
      <c r="P761" s="2041"/>
      <c r="Q761" s="2041"/>
      <c r="BB761" s="425"/>
    </row>
    <row r="762" spans="1:54" s="238" customFormat="1" ht="25.15" customHeight="1" x14ac:dyDescent="0.2">
      <c r="A762" s="425"/>
      <c r="B762" s="425"/>
      <c r="C762" s="2529"/>
      <c r="D762" s="2528"/>
      <c r="E762" s="2041"/>
      <c r="F762" s="2041"/>
      <c r="G762" s="2041"/>
      <c r="H762" s="2528"/>
      <c r="I762" s="2528"/>
      <c r="J762" s="2041"/>
      <c r="K762" s="2041"/>
      <c r="L762" s="2041"/>
      <c r="M762" s="2528"/>
      <c r="N762" s="2528"/>
      <c r="O762" s="2041"/>
      <c r="P762" s="2041"/>
      <c r="Q762" s="2041"/>
      <c r="BB762" s="425"/>
    </row>
    <row r="763" spans="1:54" s="238" customFormat="1" ht="25.15" customHeight="1" x14ac:dyDescent="0.2">
      <c r="A763" s="425"/>
      <c r="B763" s="425"/>
      <c r="C763" s="2529"/>
      <c r="D763" s="2528"/>
      <c r="E763" s="2041"/>
      <c r="F763" s="2041"/>
      <c r="G763" s="2041"/>
      <c r="H763" s="2528"/>
      <c r="I763" s="2528"/>
      <c r="J763" s="2041"/>
      <c r="K763" s="2041"/>
      <c r="L763" s="2041"/>
      <c r="M763" s="2528"/>
      <c r="N763" s="2528"/>
      <c r="O763" s="2041"/>
      <c r="P763" s="2041"/>
      <c r="Q763" s="2041"/>
      <c r="BB763" s="425"/>
    </row>
    <row r="764" spans="1:54" s="238" customFormat="1" ht="25.15" customHeight="1" x14ac:dyDescent="0.2">
      <c r="A764" s="425"/>
      <c r="B764" s="425"/>
      <c r="C764" s="2529"/>
      <c r="D764" s="2528"/>
      <c r="E764" s="2041"/>
      <c r="F764" s="2041"/>
      <c r="G764" s="2041"/>
      <c r="H764" s="2528"/>
      <c r="I764" s="2528"/>
      <c r="J764" s="2041"/>
      <c r="K764" s="2041"/>
      <c r="L764" s="2041"/>
      <c r="M764" s="2528"/>
      <c r="N764" s="2528"/>
      <c r="O764" s="2041"/>
      <c r="P764" s="2041"/>
      <c r="Q764" s="2041"/>
      <c r="BB764" s="425"/>
    </row>
    <row r="765" spans="1:54" s="238" customFormat="1" ht="25.15" customHeight="1" x14ac:dyDescent="0.2">
      <c r="A765" s="425"/>
      <c r="B765" s="425"/>
      <c r="C765" s="2529"/>
      <c r="D765" s="2528"/>
      <c r="E765" s="2041"/>
      <c r="F765" s="2041"/>
      <c r="G765" s="2041"/>
      <c r="H765" s="2528"/>
      <c r="I765" s="2528"/>
      <c r="J765" s="2041"/>
      <c r="K765" s="2041"/>
      <c r="L765" s="2041"/>
      <c r="M765" s="2528"/>
      <c r="N765" s="2528"/>
      <c r="O765" s="2041"/>
      <c r="P765" s="2041"/>
      <c r="Q765" s="2041"/>
      <c r="BB765" s="425"/>
    </row>
    <row r="766" spans="1:54" s="238" customFormat="1" ht="25.15" customHeight="1" x14ac:dyDescent="0.2">
      <c r="A766" s="425"/>
      <c r="B766" s="425"/>
      <c r="C766" s="2529"/>
      <c r="D766" s="2528"/>
      <c r="E766" s="2041"/>
      <c r="F766" s="2041"/>
      <c r="G766" s="2041"/>
      <c r="H766" s="2528"/>
      <c r="I766" s="2528"/>
      <c r="J766" s="2041"/>
      <c r="K766" s="2041"/>
      <c r="L766" s="2041"/>
      <c r="M766" s="2528"/>
      <c r="N766" s="2528"/>
      <c r="O766" s="2041"/>
      <c r="P766" s="2041"/>
      <c r="Q766" s="2041"/>
      <c r="BB766" s="425"/>
    </row>
    <row r="767" spans="1:54" s="238" customFormat="1" ht="25.15" customHeight="1" x14ac:dyDescent="0.2">
      <c r="A767" s="425"/>
      <c r="B767" s="425"/>
      <c r="C767" s="2529"/>
      <c r="D767" s="2528"/>
      <c r="E767" s="2041"/>
      <c r="F767" s="2041"/>
      <c r="G767" s="2041"/>
      <c r="H767" s="2528"/>
      <c r="I767" s="2528"/>
      <c r="J767" s="2041"/>
      <c r="K767" s="2041"/>
      <c r="L767" s="2041"/>
      <c r="M767" s="2528"/>
      <c r="N767" s="2528"/>
      <c r="O767" s="2041"/>
      <c r="P767" s="2041"/>
      <c r="Q767" s="2041"/>
      <c r="BB767" s="425"/>
    </row>
    <row r="768" spans="1:54" s="236" customFormat="1" ht="25.15" customHeight="1" x14ac:dyDescent="0.2">
      <c r="A768" s="426"/>
      <c r="B768" s="426"/>
      <c r="C768" s="2529"/>
      <c r="D768" s="2528"/>
      <c r="E768" s="2041"/>
      <c r="F768" s="2041"/>
      <c r="G768" s="2041"/>
      <c r="H768" s="2528"/>
      <c r="I768" s="2528"/>
      <c r="J768" s="2041"/>
      <c r="K768" s="2041"/>
      <c r="L768" s="2041"/>
      <c r="M768" s="2528"/>
      <c r="N768" s="2528"/>
      <c r="O768" s="2041"/>
      <c r="P768" s="2041"/>
      <c r="Q768" s="2041"/>
      <c r="BB768" s="426"/>
    </row>
    <row r="769" spans="1:54" s="236" customFormat="1" ht="25.15" customHeight="1" x14ac:dyDescent="0.2">
      <c r="A769" s="426"/>
      <c r="B769" s="426"/>
      <c r="C769" s="2529"/>
      <c r="D769" s="2528"/>
      <c r="E769" s="2041"/>
      <c r="F769" s="2041"/>
      <c r="G769" s="2041"/>
      <c r="H769" s="2528"/>
      <c r="I769" s="2528"/>
      <c r="J769" s="2041"/>
      <c r="K769" s="2041"/>
      <c r="L769" s="2041"/>
      <c r="M769" s="2528"/>
      <c r="N769" s="2528"/>
      <c r="O769" s="2041"/>
      <c r="P769" s="2041"/>
      <c r="Q769" s="2041"/>
      <c r="BB769" s="426"/>
    </row>
    <row r="770" spans="1:54" s="236" customFormat="1" ht="25.15" customHeight="1" x14ac:dyDescent="0.2">
      <c r="A770" s="426"/>
      <c r="B770" s="426"/>
      <c r="C770" s="2529"/>
      <c r="D770" s="2528"/>
      <c r="E770" s="2041"/>
      <c r="F770" s="2041"/>
      <c r="G770" s="2041"/>
      <c r="H770" s="2528"/>
      <c r="I770" s="2528"/>
      <c r="J770" s="2041"/>
      <c r="K770" s="2041"/>
      <c r="L770" s="2041"/>
      <c r="M770" s="2528"/>
      <c r="N770" s="2528"/>
      <c r="O770" s="2041"/>
      <c r="P770" s="2041"/>
      <c r="Q770" s="2041"/>
      <c r="BB770" s="426"/>
    </row>
    <row r="771" spans="1:54" s="236" customFormat="1" ht="25.15" customHeight="1" x14ac:dyDescent="0.2">
      <c r="A771" s="426"/>
      <c r="B771" s="426"/>
      <c r="C771" s="2529"/>
      <c r="D771" s="2528"/>
      <c r="E771" s="2041"/>
      <c r="F771" s="2041"/>
      <c r="G771" s="2041"/>
      <c r="H771" s="2528"/>
      <c r="I771" s="2528"/>
      <c r="J771" s="2041"/>
      <c r="K771" s="2041"/>
      <c r="L771" s="2041"/>
      <c r="M771" s="2528"/>
      <c r="N771" s="2528"/>
      <c r="O771" s="2041"/>
      <c r="P771" s="2041"/>
      <c r="Q771" s="2041"/>
      <c r="BB771" s="426"/>
    </row>
    <row r="772" spans="1:54" s="236" customFormat="1" ht="25.15" customHeight="1" x14ac:dyDescent="0.2">
      <c r="A772" s="426"/>
      <c r="B772" s="426"/>
      <c r="C772" s="2529"/>
      <c r="D772" s="2528"/>
      <c r="E772" s="2041"/>
      <c r="F772" s="2041"/>
      <c r="G772" s="2041"/>
      <c r="H772" s="2528"/>
      <c r="I772" s="2528"/>
      <c r="J772" s="2041"/>
      <c r="K772" s="2041"/>
      <c r="L772" s="2041"/>
      <c r="M772" s="2528"/>
      <c r="N772" s="2528"/>
      <c r="O772" s="2041"/>
      <c r="P772" s="2041"/>
      <c r="Q772" s="2041"/>
      <c r="BB772" s="426"/>
    </row>
    <row r="773" spans="1:54" s="236" customFormat="1" ht="25.15" customHeight="1" x14ac:dyDescent="0.2">
      <c r="A773" s="426"/>
      <c r="B773" s="426"/>
      <c r="C773" s="2529"/>
      <c r="D773" s="2528"/>
      <c r="E773" s="2041"/>
      <c r="F773" s="2041"/>
      <c r="G773" s="2041"/>
      <c r="H773" s="2528"/>
      <c r="I773" s="2528"/>
      <c r="J773" s="2041"/>
      <c r="K773" s="2041"/>
      <c r="L773" s="2041"/>
      <c r="M773" s="2528"/>
      <c r="N773" s="2528"/>
      <c r="O773" s="2041"/>
      <c r="P773" s="2041"/>
      <c r="Q773" s="2041"/>
      <c r="BB773" s="426"/>
    </row>
    <row r="774" spans="1:54" s="236" customFormat="1" ht="25.15" customHeight="1" x14ac:dyDescent="0.2">
      <c r="A774" s="426"/>
      <c r="B774" s="426"/>
      <c r="C774" s="2529"/>
      <c r="D774" s="2528"/>
      <c r="E774" s="2041"/>
      <c r="F774" s="2041"/>
      <c r="G774" s="2041"/>
      <c r="H774" s="2528"/>
      <c r="I774" s="2528"/>
      <c r="J774" s="2041"/>
      <c r="K774" s="2041"/>
      <c r="L774" s="2041"/>
      <c r="M774" s="2528"/>
      <c r="N774" s="2528"/>
      <c r="O774" s="2041"/>
      <c r="P774" s="2041"/>
      <c r="Q774" s="2041"/>
      <c r="BB774" s="426"/>
    </row>
    <row r="775" spans="1:54" s="236" customFormat="1" ht="25.15" customHeight="1" x14ac:dyDescent="0.2">
      <c r="A775" s="426"/>
      <c r="B775" s="426"/>
      <c r="C775" s="2529"/>
      <c r="D775" s="2528"/>
      <c r="E775" s="2041"/>
      <c r="F775" s="2041"/>
      <c r="G775" s="2041"/>
      <c r="H775" s="2528"/>
      <c r="I775" s="2528"/>
      <c r="J775" s="2041"/>
      <c r="K775" s="2041"/>
      <c r="L775" s="2041"/>
      <c r="M775" s="2528"/>
      <c r="N775" s="2528"/>
      <c r="O775" s="2041"/>
      <c r="P775" s="2041"/>
      <c r="Q775" s="2041"/>
      <c r="BB775" s="426"/>
    </row>
    <row r="776" spans="1:54" s="236" customFormat="1" ht="25.15" customHeight="1" x14ac:dyDescent="0.2">
      <c r="A776" s="426"/>
      <c r="B776" s="426"/>
      <c r="C776" s="2529"/>
      <c r="D776" s="2528"/>
      <c r="E776" s="2041"/>
      <c r="F776" s="2041"/>
      <c r="G776" s="2041"/>
      <c r="H776" s="2528"/>
      <c r="I776" s="2528"/>
      <c r="J776" s="2041"/>
      <c r="K776" s="2041"/>
      <c r="L776" s="2041"/>
      <c r="M776" s="2528"/>
      <c r="N776" s="2528"/>
      <c r="O776" s="2041"/>
      <c r="P776" s="2041"/>
      <c r="Q776" s="2041"/>
      <c r="BB776" s="426"/>
    </row>
    <row r="777" spans="1:54" s="236" customFormat="1" ht="25.15" customHeight="1" x14ac:dyDescent="0.2">
      <c r="A777" s="426"/>
      <c r="B777" s="426"/>
      <c r="C777" s="2529"/>
      <c r="D777" s="2528"/>
      <c r="E777" s="2041"/>
      <c r="F777" s="2041"/>
      <c r="G777" s="2041"/>
      <c r="H777" s="2528"/>
      <c r="I777" s="2528"/>
      <c r="J777" s="2041"/>
      <c r="K777" s="2041"/>
      <c r="L777" s="2041"/>
      <c r="M777" s="2528"/>
      <c r="N777" s="2528"/>
      <c r="O777" s="2041"/>
      <c r="P777" s="2041"/>
      <c r="Q777" s="2041"/>
      <c r="BB777" s="426"/>
    </row>
    <row r="778" spans="1:54" s="236" customFormat="1" ht="25.15" customHeight="1" x14ac:dyDescent="0.2">
      <c r="A778" s="426"/>
      <c r="B778" s="426"/>
      <c r="C778" s="2529"/>
      <c r="D778" s="2528"/>
      <c r="E778" s="2041"/>
      <c r="F778" s="2041"/>
      <c r="G778" s="2041"/>
      <c r="H778" s="2528"/>
      <c r="I778" s="2528"/>
      <c r="J778" s="2041"/>
      <c r="K778" s="2041"/>
      <c r="L778" s="2041"/>
      <c r="M778" s="2528"/>
      <c r="N778" s="2528"/>
      <c r="O778" s="2041"/>
      <c r="P778" s="2041"/>
      <c r="Q778" s="2041"/>
      <c r="BB778" s="426"/>
    </row>
    <row r="779" spans="1:54" s="236" customFormat="1" ht="25.15" customHeight="1" x14ac:dyDescent="0.2">
      <c r="A779" s="426"/>
      <c r="B779" s="426"/>
      <c r="C779" s="2529"/>
      <c r="D779" s="2528"/>
      <c r="E779" s="2041"/>
      <c r="F779" s="2041"/>
      <c r="G779" s="2041"/>
      <c r="H779" s="2528"/>
      <c r="I779" s="2528"/>
      <c r="J779" s="2041"/>
      <c r="K779" s="2041"/>
      <c r="L779" s="2041"/>
      <c r="M779" s="2528"/>
      <c r="N779" s="2528"/>
      <c r="O779" s="2041"/>
      <c r="P779" s="2041"/>
      <c r="Q779" s="2041"/>
      <c r="BB779" s="426"/>
    </row>
    <row r="780" spans="1:54" s="236" customFormat="1" ht="25.15" customHeight="1" x14ac:dyDescent="0.2">
      <c r="A780" s="426"/>
      <c r="B780" s="426"/>
      <c r="C780" s="2529"/>
      <c r="D780" s="2528"/>
      <c r="E780" s="2041"/>
      <c r="F780" s="2041"/>
      <c r="G780" s="2041"/>
      <c r="H780" s="2528"/>
      <c r="I780" s="2528"/>
      <c r="J780" s="2041"/>
      <c r="K780" s="2041"/>
      <c r="L780" s="2041"/>
      <c r="M780" s="2528"/>
      <c r="N780" s="2528"/>
      <c r="O780" s="2041"/>
      <c r="P780" s="2041"/>
      <c r="Q780" s="2041"/>
      <c r="BB780" s="426"/>
    </row>
    <row r="781" spans="1:54" s="236" customFormat="1" ht="25.15" customHeight="1" x14ac:dyDescent="0.2">
      <c r="A781" s="426"/>
      <c r="B781" s="426"/>
      <c r="C781" s="2529"/>
      <c r="D781" s="2528"/>
      <c r="E781" s="2041"/>
      <c r="F781" s="2041"/>
      <c r="G781" s="2041"/>
      <c r="H781" s="2528"/>
      <c r="I781" s="2528"/>
      <c r="J781" s="2041"/>
      <c r="K781" s="2041"/>
      <c r="L781" s="2041"/>
      <c r="M781" s="2528"/>
      <c r="N781" s="2528"/>
      <c r="O781" s="2041"/>
      <c r="P781" s="2041"/>
      <c r="Q781" s="2041"/>
      <c r="BB781" s="426"/>
    </row>
    <row r="782" spans="1:54" s="236" customFormat="1" ht="25.15" customHeight="1" x14ac:dyDescent="0.2">
      <c r="A782" s="426"/>
      <c r="B782" s="426"/>
      <c r="C782" s="2529"/>
      <c r="D782" s="2528"/>
      <c r="E782" s="2041"/>
      <c r="F782" s="2041"/>
      <c r="G782" s="2041"/>
      <c r="H782" s="2528"/>
      <c r="I782" s="2528"/>
      <c r="J782" s="2041"/>
      <c r="K782" s="2041"/>
      <c r="L782" s="2041"/>
      <c r="M782" s="2528"/>
      <c r="N782" s="2528"/>
      <c r="O782" s="2041"/>
      <c r="P782" s="2041"/>
      <c r="Q782" s="2041"/>
      <c r="BB782" s="426"/>
    </row>
    <row r="783" spans="1:54" s="236" customFormat="1" ht="25.15" customHeight="1" x14ac:dyDescent="0.2">
      <c r="A783" s="426"/>
      <c r="B783" s="426"/>
      <c r="C783" s="2529"/>
      <c r="D783" s="2528"/>
      <c r="E783" s="2041"/>
      <c r="F783" s="2041"/>
      <c r="G783" s="2041"/>
      <c r="H783" s="2528"/>
      <c r="I783" s="2528"/>
      <c r="J783" s="2041"/>
      <c r="K783" s="2041"/>
      <c r="L783" s="2041"/>
      <c r="M783" s="2528"/>
      <c r="N783" s="2528"/>
      <c r="O783" s="2041"/>
      <c r="P783" s="2041"/>
      <c r="Q783" s="2041"/>
      <c r="BB783" s="426"/>
    </row>
    <row r="784" spans="1:54" s="236" customFormat="1" ht="25.15" customHeight="1" x14ac:dyDescent="0.2">
      <c r="A784" s="426"/>
      <c r="B784" s="426"/>
      <c r="C784" s="2529"/>
      <c r="D784" s="2528"/>
      <c r="E784" s="2041"/>
      <c r="F784" s="2041"/>
      <c r="G784" s="2041"/>
      <c r="H784" s="2528"/>
      <c r="I784" s="2528"/>
      <c r="J784" s="2041"/>
      <c r="K784" s="2041"/>
      <c r="L784" s="2041"/>
      <c r="M784" s="2528"/>
      <c r="N784" s="2528"/>
      <c r="O784" s="2041"/>
      <c r="P784" s="2041"/>
      <c r="Q784" s="2041"/>
      <c r="BB784" s="426"/>
    </row>
    <row r="785" spans="1:54" s="236" customFormat="1" ht="25.15" customHeight="1" x14ac:dyDescent="0.2">
      <c r="A785" s="426"/>
      <c r="B785" s="426"/>
      <c r="C785" s="2529"/>
      <c r="D785" s="2528"/>
      <c r="E785" s="2041"/>
      <c r="F785" s="2041"/>
      <c r="G785" s="2041"/>
      <c r="H785" s="2528"/>
      <c r="I785" s="2528"/>
      <c r="J785" s="2041"/>
      <c r="K785" s="2041"/>
      <c r="L785" s="2041"/>
      <c r="M785" s="2528"/>
      <c r="N785" s="2528"/>
      <c r="O785" s="2041"/>
      <c r="P785" s="2041"/>
      <c r="Q785" s="2041"/>
      <c r="BB785" s="426"/>
    </row>
    <row r="786" spans="1:54" s="236" customFormat="1" ht="25.15" customHeight="1" x14ac:dyDescent="0.2">
      <c r="A786" s="426"/>
      <c r="B786" s="426"/>
      <c r="C786" s="2529"/>
      <c r="D786" s="2528"/>
      <c r="E786" s="2041"/>
      <c r="F786" s="2041"/>
      <c r="G786" s="2041"/>
      <c r="H786" s="2528"/>
      <c r="I786" s="2528"/>
      <c r="J786" s="2041"/>
      <c r="K786" s="2041"/>
      <c r="L786" s="2041"/>
      <c r="M786" s="2528"/>
      <c r="N786" s="2528"/>
      <c r="O786" s="2041"/>
      <c r="P786" s="2041"/>
      <c r="Q786" s="2041"/>
      <c r="BB786" s="426"/>
    </row>
    <row r="787" spans="1:54" s="236" customFormat="1" ht="25.15" customHeight="1" x14ac:dyDescent="0.2">
      <c r="A787" s="426"/>
      <c r="B787" s="426"/>
      <c r="C787" s="2529"/>
      <c r="D787" s="2528"/>
      <c r="E787" s="2041"/>
      <c r="F787" s="2041"/>
      <c r="G787" s="2041"/>
      <c r="H787" s="2528"/>
      <c r="I787" s="2528"/>
      <c r="J787" s="2041"/>
      <c r="K787" s="2041"/>
      <c r="L787" s="2041"/>
      <c r="M787" s="2528"/>
      <c r="N787" s="2528"/>
      <c r="O787" s="2041"/>
      <c r="P787" s="2041"/>
      <c r="Q787" s="2041"/>
      <c r="BB787" s="426"/>
    </row>
    <row r="788" spans="1:54" s="236" customFormat="1" ht="25.15" customHeight="1" x14ac:dyDescent="0.2">
      <c r="A788" s="426"/>
      <c r="B788" s="426"/>
      <c r="C788" s="2529"/>
      <c r="D788" s="2528"/>
      <c r="E788" s="2041"/>
      <c r="F788" s="2041"/>
      <c r="G788" s="2041"/>
      <c r="H788" s="2528"/>
      <c r="I788" s="2528"/>
      <c r="J788" s="2041"/>
      <c r="K788" s="2041"/>
      <c r="L788" s="2041"/>
      <c r="M788" s="2528"/>
      <c r="N788" s="2528"/>
      <c r="O788" s="2041"/>
      <c r="P788" s="2041"/>
      <c r="Q788" s="2041"/>
      <c r="BB788" s="426"/>
    </row>
    <row r="789" spans="1:54" s="236" customFormat="1" ht="25.15" customHeight="1" x14ac:dyDescent="0.2">
      <c r="A789" s="426"/>
      <c r="B789" s="426"/>
      <c r="C789" s="2529"/>
      <c r="D789" s="2528"/>
      <c r="E789" s="2041"/>
      <c r="F789" s="2041"/>
      <c r="G789" s="2041"/>
      <c r="H789" s="2528"/>
      <c r="I789" s="2528"/>
      <c r="J789" s="2041"/>
      <c r="K789" s="2041"/>
      <c r="L789" s="2041"/>
      <c r="M789" s="2528"/>
      <c r="N789" s="2528"/>
      <c r="O789" s="2041"/>
      <c r="P789" s="2041"/>
      <c r="Q789" s="2041"/>
      <c r="BB789" s="426"/>
    </row>
    <row r="790" spans="1:54" s="236" customFormat="1" ht="25.15" customHeight="1" x14ac:dyDescent="0.2">
      <c r="A790" s="426"/>
      <c r="B790" s="426"/>
      <c r="C790" s="2529"/>
      <c r="D790" s="2528"/>
      <c r="E790" s="2041"/>
      <c r="F790" s="2041"/>
      <c r="G790" s="2041"/>
      <c r="H790" s="2528"/>
      <c r="I790" s="2528"/>
      <c r="J790" s="2041"/>
      <c r="K790" s="2041"/>
      <c r="L790" s="2041"/>
      <c r="M790" s="2528"/>
      <c r="N790" s="2528"/>
      <c r="O790" s="2041"/>
      <c r="P790" s="2041"/>
      <c r="Q790" s="2041"/>
      <c r="BB790" s="426"/>
    </row>
    <row r="791" spans="1:54" s="236" customFormat="1" ht="25.15" customHeight="1" x14ac:dyDescent="0.2">
      <c r="A791" s="426"/>
      <c r="B791" s="426"/>
      <c r="C791" s="2529"/>
      <c r="D791" s="2528"/>
      <c r="E791" s="2041"/>
      <c r="F791" s="2041"/>
      <c r="G791" s="2041"/>
      <c r="H791" s="2528"/>
      <c r="I791" s="2528"/>
      <c r="J791" s="2041"/>
      <c r="K791" s="2041"/>
      <c r="L791" s="2041"/>
      <c r="M791" s="2528"/>
      <c r="N791" s="2528"/>
      <c r="O791" s="2041"/>
      <c r="P791" s="2041"/>
      <c r="Q791" s="2041"/>
      <c r="BB791" s="426"/>
    </row>
    <row r="792" spans="1:54" s="236" customFormat="1" ht="25.15" customHeight="1" x14ac:dyDescent="0.2">
      <c r="A792" s="426"/>
      <c r="B792" s="426"/>
      <c r="C792" s="2529"/>
      <c r="D792" s="2528"/>
      <c r="E792" s="2041"/>
      <c r="F792" s="2041"/>
      <c r="G792" s="2041"/>
      <c r="H792" s="2528"/>
      <c r="I792" s="2528"/>
      <c r="J792" s="2041"/>
      <c r="K792" s="2041"/>
      <c r="L792" s="2041"/>
      <c r="M792" s="2528"/>
      <c r="N792" s="2528"/>
      <c r="O792" s="2041"/>
      <c r="P792" s="2041"/>
      <c r="Q792" s="2041"/>
      <c r="BB792" s="426"/>
    </row>
    <row r="793" spans="1:54" s="236" customFormat="1" ht="25.15" customHeight="1" x14ac:dyDescent="0.2">
      <c r="A793" s="426"/>
      <c r="B793" s="426"/>
      <c r="C793" s="2529"/>
      <c r="D793" s="2528"/>
      <c r="E793" s="2041"/>
      <c r="F793" s="2041"/>
      <c r="G793" s="2041"/>
      <c r="H793" s="2528"/>
      <c r="I793" s="2528"/>
      <c r="J793" s="2041"/>
      <c r="K793" s="2041"/>
      <c r="L793" s="2041"/>
      <c r="M793" s="2528"/>
      <c r="N793" s="2528"/>
      <c r="O793" s="2041"/>
      <c r="P793" s="2041"/>
      <c r="Q793" s="2041"/>
      <c r="BB793" s="426"/>
    </row>
    <row r="794" spans="1:54" s="236" customFormat="1" ht="25.15" customHeight="1" x14ac:dyDescent="0.2">
      <c r="A794" s="426"/>
      <c r="B794" s="426"/>
      <c r="C794" s="2529"/>
      <c r="D794" s="2528"/>
      <c r="E794" s="2041"/>
      <c r="F794" s="2041"/>
      <c r="G794" s="2041"/>
      <c r="H794" s="2528"/>
      <c r="I794" s="2528"/>
      <c r="J794" s="2041"/>
      <c r="K794" s="2041"/>
      <c r="L794" s="2041"/>
      <c r="M794" s="2528"/>
      <c r="N794" s="2528"/>
      <c r="O794" s="2041"/>
      <c r="P794" s="2041"/>
      <c r="Q794" s="2041"/>
      <c r="BB794" s="426"/>
    </row>
    <row r="795" spans="1:54" s="236" customFormat="1" ht="25.15" customHeight="1" x14ac:dyDescent="0.2">
      <c r="A795" s="426"/>
      <c r="B795" s="426"/>
      <c r="C795" s="2529"/>
      <c r="D795" s="2528"/>
      <c r="E795" s="2041"/>
      <c r="F795" s="2041"/>
      <c r="G795" s="2041"/>
      <c r="H795" s="2528"/>
      <c r="I795" s="2528"/>
      <c r="J795" s="2041"/>
      <c r="K795" s="2041"/>
      <c r="L795" s="2041"/>
      <c r="M795" s="2528"/>
      <c r="N795" s="2528"/>
      <c r="O795" s="2041"/>
      <c r="P795" s="2041"/>
      <c r="Q795" s="2041"/>
      <c r="BB795" s="426"/>
    </row>
    <row r="796" spans="1:54" s="236" customFormat="1" ht="25.15" customHeight="1" x14ac:dyDescent="0.2">
      <c r="A796" s="426"/>
      <c r="B796" s="426"/>
      <c r="C796" s="2529"/>
      <c r="D796" s="2528"/>
      <c r="E796" s="2041"/>
      <c r="F796" s="2041"/>
      <c r="G796" s="2041"/>
      <c r="H796" s="2528"/>
      <c r="I796" s="2528"/>
      <c r="J796" s="2041"/>
      <c r="K796" s="2041"/>
      <c r="L796" s="2041"/>
      <c r="M796" s="2528"/>
      <c r="N796" s="2528"/>
      <c r="O796" s="2041"/>
      <c r="P796" s="2041"/>
      <c r="Q796" s="2041"/>
      <c r="BB796" s="426"/>
    </row>
    <row r="797" spans="1:54" s="236" customFormat="1" ht="25.15" customHeight="1" x14ac:dyDescent="0.2">
      <c r="A797" s="426"/>
      <c r="B797" s="426"/>
      <c r="C797" s="2529"/>
      <c r="D797" s="2528"/>
      <c r="E797" s="2041"/>
      <c r="F797" s="2041"/>
      <c r="G797" s="2041"/>
      <c r="H797" s="2528"/>
      <c r="I797" s="2528"/>
      <c r="J797" s="2041"/>
      <c r="K797" s="2041"/>
      <c r="L797" s="2041"/>
      <c r="M797" s="2528"/>
      <c r="N797" s="2528"/>
      <c r="O797" s="2041"/>
      <c r="P797" s="2041"/>
      <c r="Q797" s="2041"/>
      <c r="BB797" s="426"/>
    </row>
    <row r="798" spans="1:54" s="236" customFormat="1" ht="25.15" customHeight="1" x14ac:dyDescent="0.2">
      <c r="A798" s="426"/>
      <c r="B798" s="426"/>
      <c r="C798" s="2529"/>
      <c r="D798" s="2528"/>
      <c r="E798" s="2041"/>
      <c r="F798" s="2041"/>
      <c r="G798" s="2041"/>
      <c r="H798" s="2528"/>
      <c r="I798" s="2528"/>
      <c r="J798" s="2041"/>
      <c r="K798" s="2041"/>
      <c r="L798" s="2041"/>
      <c r="M798" s="2528"/>
      <c r="N798" s="2528"/>
      <c r="O798" s="2041"/>
      <c r="P798" s="2041"/>
      <c r="Q798" s="2041"/>
      <c r="BB798" s="426"/>
    </row>
    <row r="799" spans="1:54" s="236" customFormat="1" ht="25.15" customHeight="1" x14ac:dyDescent="0.2">
      <c r="A799" s="426"/>
      <c r="B799" s="426"/>
      <c r="C799" s="2529"/>
      <c r="D799" s="2528"/>
      <c r="E799" s="2041"/>
      <c r="F799" s="2041"/>
      <c r="G799" s="2041"/>
      <c r="H799" s="2528"/>
      <c r="I799" s="2528"/>
      <c r="J799" s="2041"/>
      <c r="K799" s="2041"/>
      <c r="L799" s="2041"/>
      <c r="M799" s="2528"/>
      <c r="N799" s="2528"/>
      <c r="O799" s="2041"/>
      <c r="P799" s="2041"/>
      <c r="Q799" s="2041"/>
      <c r="BB799" s="426"/>
    </row>
    <row r="800" spans="1:54" s="236" customFormat="1" ht="25.15" customHeight="1" x14ac:dyDescent="0.2">
      <c r="A800" s="426"/>
      <c r="B800" s="426"/>
      <c r="C800" s="2529"/>
      <c r="D800" s="2528"/>
      <c r="E800" s="2041"/>
      <c r="F800" s="2041"/>
      <c r="G800" s="2041"/>
      <c r="H800" s="2528"/>
      <c r="I800" s="2528"/>
      <c r="J800" s="2041"/>
      <c r="K800" s="2041"/>
      <c r="L800" s="2041"/>
      <c r="M800" s="2528"/>
      <c r="N800" s="2528"/>
      <c r="O800" s="2041"/>
      <c r="P800" s="2041"/>
      <c r="Q800" s="2041"/>
      <c r="BB800" s="426"/>
    </row>
    <row r="801" spans="3:17" ht="25.15" customHeight="1" x14ac:dyDescent="0.2">
      <c r="C801" s="2529"/>
      <c r="D801" s="2528"/>
      <c r="E801" s="2041"/>
      <c r="F801" s="2041"/>
      <c r="G801" s="2041"/>
      <c r="H801" s="2528"/>
      <c r="I801" s="2528"/>
      <c r="J801" s="2041"/>
      <c r="K801" s="2041"/>
      <c r="L801" s="2041"/>
      <c r="M801" s="2528"/>
      <c r="N801" s="2528"/>
      <c r="O801" s="2041"/>
      <c r="P801" s="2041"/>
      <c r="Q801" s="2041"/>
    </row>
    <row r="802" spans="3:17" ht="25.15" customHeight="1" x14ac:dyDescent="0.2">
      <c r="C802" s="2529"/>
      <c r="D802" s="2528"/>
      <c r="E802" s="2041"/>
      <c r="F802" s="2041"/>
      <c r="G802" s="2041"/>
      <c r="H802" s="2528"/>
      <c r="I802" s="2528"/>
      <c r="J802" s="2041"/>
      <c r="K802" s="2041"/>
      <c r="L802" s="2041"/>
      <c r="M802" s="2528"/>
      <c r="N802" s="2528"/>
      <c r="O802" s="2041"/>
      <c r="P802" s="2041"/>
      <c r="Q802" s="2041"/>
    </row>
    <row r="803" spans="3:17" ht="25.15" customHeight="1" x14ac:dyDescent="0.2">
      <c r="C803" s="2529"/>
      <c r="D803" s="2528"/>
      <c r="E803" s="2041"/>
      <c r="F803" s="2041"/>
      <c r="G803" s="2041"/>
      <c r="H803" s="2528"/>
      <c r="I803" s="2528"/>
      <c r="J803" s="2041"/>
      <c r="K803" s="2041"/>
      <c r="L803" s="2041"/>
      <c r="M803" s="2528"/>
      <c r="N803" s="2528"/>
      <c r="O803" s="2041"/>
      <c r="P803" s="2041"/>
      <c r="Q803" s="2041"/>
    </row>
    <row r="804" spans="3:17" ht="25.15" customHeight="1" x14ac:dyDescent="0.2">
      <c r="C804" s="2529"/>
      <c r="D804" s="2528"/>
      <c r="E804" s="2041"/>
      <c r="F804" s="2041"/>
      <c r="G804" s="2041"/>
      <c r="H804" s="2528"/>
      <c r="I804" s="2528"/>
      <c r="J804" s="2041"/>
      <c r="K804" s="2041"/>
      <c r="L804" s="2041"/>
      <c r="M804" s="2528"/>
      <c r="N804" s="2528"/>
      <c r="O804" s="2041"/>
      <c r="P804" s="2041"/>
      <c r="Q804" s="2041"/>
    </row>
    <row r="805" spans="3:17" ht="25.15" customHeight="1" x14ac:dyDescent="0.2">
      <c r="C805" s="2529"/>
      <c r="D805" s="2528"/>
      <c r="E805" s="2041"/>
      <c r="F805" s="2041"/>
      <c r="G805" s="2041"/>
      <c r="H805" s="2528"/>
      <c r="I805" s="2528"/>
      <c r="J805" s="2041"/>
      <c r="K805" s="2041"/>
      <c r="L805" s="2041"/>
      <c r="M805" s="2528"/>
      <c r="N805" s="2528"/>
      <c r="O805" s="2041"/>
      <c r="P805" s="2041"/>
      <c r="Q805" s="2041"/>
    </row>
    <row r="806" spans="3:17" ht="25.15" customHeight="1" x14ac:dyDescent="0.2">
      <c r="C806" s="2529"/>
      <c r="D806" s="2528"/>
      <c r="E806" s="2041"/>
      <c r="F806" s="2041"/>
      <c r="G806" s="2041"/>
      <c r="H806" s="2528"/>
      <c r="I806" s="2528"/>
      <c r="J806" s="2041"/>
      <c r="K806" s="2041"/>
      <c r="L806" s="2041"/>
      <c r="M806" s="2528"/>
      <c r="N806" s="2528"/>
      <c r="O806" s="2041"/>
      <c r="P806" s="2041"/>
      <c r="Q806" s="2041"/>
    </row>
    <row r="807" spans="3:17" ht="25.15" customHeight="1" x14ac:dyDescent="0.2">
      <c r="C807" s="2529"/>
      <c r="D807" s="2528"/>
      <c r="E807" s="2041"/>
      <c r="F807" s="2041"/>
      <c r="G807" s="2041"/>
      <c r="H807" s="2528"/>
      <c r="I807" s="2528"/>
      <c r="J807" s="2041"/>
      <c r="K807" s="2041"/>
      <c r="L807" s="2041"/>
      <c r="M807" s="2528"/>
      <c r="N807" s="2528"/>
      <c r="O807" s="2041"/>
      <c r="P807" s="2041"/>
      <c r="Q807" s="2041"/>
    </row>
    <row r="808" spans="3:17" ht="25.15" customHeight="1" x14ac:dyDescent="0.2">
      <c r="C808" s="2529"/>
      <c r="D808" s="2528"/>
      <c r="E808" s="2041"/>
      <c r="F808" s="2041"/>
      <c r="G808" s="2041"/>
      <c r="H808" s="2528"/>
      <c r="I808" s="2528"/>
      <c r="J808" s="2041"/>
      <c r="K808" s="2041"/>
      <c r="L808" s="2041"/>
      <c r="M808" s="2528"/>
      <c r="N808" s="2528"/>
      <c r="O808" s="2041"/>
      <c r="P808" s="2041"/>
      <c r="Q808" s="2041"/>
    </row>
    <row r="809" spans="3:17" ht="25.15" customHeight="1" x14ac:dyDescent="0.2">
      <c r="C809" s="2529"/>
      <c r="D809" s="2528"/>
      <c r="E809" s="2041"/>
      <c r="F809" s="2041"/>
      <c r="G809" s="2041"/>
      <c r="H809" s="2528"/>
      <c r="I809" s="2528"/>
      <c r="J809" s="2041"/>
      <c r="K809" s="2041"/>
      <c r="L809" s="2041"/>
      <c r="M809" s="2528"/>
      <c r="N809" s="2528"/>
      <c r="O809" s="2041"/>
      <c r="P809" s="2041"/>
      <c r="Q809" s="2041"/>
    </row>
    <row r="810" spans="3:17" ht="25.15" customHeight="1" x14ac:dyDescent="0.2">
      <c r="C810" s="2529"/>
      <c r="D810" s="2528"/>
      <c r="E810" s="2041"/>
      <c r="F810" s="2041"/>
      <c r="G810" s="2041"/>
      <c r="H810" s="2528"/>
      <c r="I810" s="2528"/>
      <c r="J810" s="2041"/>
      <c r="K810" s="2041"/>
      <c r="L810" s="2041"/>
      <c r="M810" s="2528"/>
      <c r="N810" s="2528"/>
      <c r="O810" s="2041"/>
      <c r="P810" s="2041"/>
      <c r="Q810" s="2041"/>
    </row>
    <row r="811" spans="3:17" ht="25.15" customHeight="1" x14ac:dyDescent="0.2">
      <c r="C811" s="2529"/>
      <c r="D811" s="2528"/>
      <c r="E811" s="2041"/>
      <c r="F811" s="2041"/>
      <c r="G811" s="2041"/>
      <c r="H811" s="2528"/>
      <c r="I811" s="2528"/>
      <c r="J811" s="2041"/>
      <c r="K811" s="2041"/>
      <c r="L811" s="2041"/>
      <c r="M811" s="2528"/>
      <c r="N811" s="2528"/>
      <c r="O811" s="2041"/>
      <c r="P811" s="2041"/>
      <c r="Q811" s="2041"/>
    </row>
    <row r="812" spans="3:17" ht="25.15" customHeight="1" x14ac:dyDescent="0.2">
      <c r="C812" s="2529"/>
      <c r="D812" s="2528"/>
      <c r="E812" s="2041"/>
      <c r="F812" s="2041"/>
      <c r="G812" s="2041"/>
      <c r="H812" s="2528"/>
      <c r="I812" s="2528"/>
      <c r="J812" s="2041"/>
      <c r="K812" s="2041"/>
      <c r="L812" s="2041"/>
      <c r="M812" s="2528"/>
      <c r="N812" s="2528"/>
      <c r="O812" s="2041"/>
      <c r="P812" s="2041"/>
      <c r="Q812" s="2041"/>
    </row>
    <row r="813" spans="3:17" ht="25.15" customHeight="1" x14ac:dyDescent="0.2">
      <c r="C813" s="2529"/>
      <c r="D813" s="2528"/>
      <c r="E813" s="2041"/>
      <c r="F813" s="2041"/>
      <c r="G813" s="2041"/>
      <c r="H813" s="2528"/>
      <c r="I813" s="2528"/>
      <c r="J813" s="2041"/>
      <c r="K813" s="2041"/>
      <c r="L813" s="2041"/>
      <c r="M813" s="2528"/>
      <c r="N813" s="2528"/>
      <c r="O813" s="2041"/>
      <c r="P813" s="2041"/>
      <c r="Q813" s="2041"/>
    </row>
    <row r="814" spans="3:17" ht="25.15" customHeight="1" x14ac:dyDescent="0.2">
      <c r="C814" s="2529"/>
      <c r="D814" s="2528"/>
      <c r="E814" s="2041"/>
      <c r="F814" s="2041"/>
      <c r="G814" s="2041"/>
      <c r="H814" s="2528"/>
      <c r="I814" s="2528"/>
      <c r="J814" s="2041"/>
      <c r="K814" s="2041"/>
      <c r="L814" s="2041"/>
      <c r="M814" s="2528"/>
      <c r="N814" s="2528"/>
      <c r="O814" s="2041"/>
      <c r="P814" s="2041"/>
      <c r="Q814" s="2041"/>
    </row>
    <row r="815" spans="3:17" ht="25.15" customHeight="1" x14ac:dyDescent="0.2">
      <c r="C815" s="2529"/>
      <c r="D815" s="2528"/>
      <c r="E815" s="2041"/>
      <c r="F815" s="2041"/>
      <c r="G815" s="2041"/>
      <c r="H815" s="2528"/>
      <c r="I815" s="2528"/>
      <c r="J815" s="2041"/>
      <c r="K815" s="2041"/>
      <c r="L815" s="2041"/>
      <c r="M815" s="2528"/>
      <c r="N815" s="2528"/>
      <c r="O815" s="2041"/>
      <c r="P815" s="2041"/>
      <c r="Q815" s="2041"/>
    </row>
    <row r="816" spans="3:17" ht="25.15" customHeight="1" x14ac:dyDescent="0.2">
      <c r="C816" s="2529"/>
      <c r="D816" s="2528"/>
      <c r="E816" s="2041"/>
      <c r="F816" s="2041"/>
      <c r="G816" s="2041"/>
      <c r="H816" s="2528"/>
      <c r="I816" s="2528"/>
      <c r="J816" s="2041"/>
      <c r="K816" s="2041"/>
      <c r="L816" s="2041"/>
      <c r="M816" s="2528"/>
      <c r="N816" s="2528"/>
      <c r="O816" s="2041"/>
      <c r="P816" s="2041"/>
      <c r="Q816" s="2041"/>
    </row>
    <row r="817" spans="3:17" ht="25.15" customHeight="1" x14ac:dyDescent="0.2">
      <c r="C817" s="2529"/>
      <c r="D817" s="2528"/>
      <c r="E817" s="2041"/>
      <c r="F817" s="2041"/>
      <c r="G817" s="2041"/>
      <c r="H817" s="2528"/>
      <c r="I817" s="2528"/>
      <c r="J817" s="2041"/>
      <c r="K817" s="2041"/>
      <c r="L817" s="2041"/>
      <c r="M817" s="2528"/>
      <c r="N817" s="2528"/>
      <c r="O817" s="2041"/>
      <c r="P817" s="2041"/>
      <c r="Q817" s="2041"/>
    </row>
    <row r="818" spans="3:17" ht="25.15" customHeight="1" x14ac:dyDescent="0.2">
      <c r="C818" s="2529"/>
      <c r="D818" s="2528"/>
      <c r="E818" s="2041"/>
      <c r="F818" s="2041"/>
      <c r="G818" s="2041"/>
      <c r="H818" s="2528"/>
      <c r="I818" s="2528"/>
      <c r="J818" s="2041"/>
      <c r="K818" s="2041"/>
      <c r="L818" s="2041"/>
      <c r="M818" s="2528"/>
      <c r="N818" s="2528"/>
      <c r="O818" s="2041"/>
      <c r="P818" s="2041"/>
      <c r="Q818" s="2041"/>
    </row>
    <row r="819" spans="3:17" ht="25.15" customHeight="1" x14ac:dyDescent="0.2">
      <c r="C819" s="2529"/>
      <c r="D819" s="2528"/>
      <c r="E819" s="2041"/>
      <c r="F819" s="2041"/>
      <c r="G819" s="2041"/>
      <c r="H819" s="2528"/>
      <c r="I819" s="2528"/>
      <c r="J819" s="2041"/>
      <c r="K819" s="2041"/>
      <c r="L819" s="2041"/>
      <c r="M819" s="2528"/>
      <c r="N819" s="2528"/>
      <c r="O819" s="2041"/>
      <c r="P819" s="2041"/>
      <c r="Q819" s="2041"/>
    </row>
    <row r="820" spans="3:17" ht="25.15" customHeight="1" x14ac:dyDescent="0.2">
      <c r="C820" s="2529"/>
      <c r="D820" s="2528"/>
      <c r="E820" s="2041"/>
      <c r="F820" s="2041"/>
      <c r="G820" s="2041"/>
      <c r="H820" s="2528"/>
      <c r="I820" s="2528"/>
      <c r="J820" s="2041"/>
      <c r="K820" s="2041"/>
      <c r="L820" s="2041"/>
      <c r="M820" s="2528"/>
      <c r="N820" s="2528"/>
      <c r="O820" s="2041"/>
      <c r="P820" s="2041"/>
      <c r="Q820" s="2041"/>
    </row>
    <row r="821" spans="3:17" ht="25.15" customHeight="1" x14ac:dyDescent="0.2">
      <c r="C821" s="2529"/>
      <c r="D821" s="2528"/>
      <c r="E821" s="2041"/>
      <c r="F821" s="2041"/>
      <c r="G821" s="2041"/>
      <c r="H821" s="2528"/>
      <c r="I821" s="2528"/>
      <c r="J821" s="2041"/>
      <c r="K821" s="2041"/>
      <c r="L821" s="2041"/>
      <c r="M821" s="2528"/>
      <c r="N821" s="2528"/>
      <c r="O821" s="2041"/>
      <c r="P821" s="2041"/>
      <c r="Q821" s="2041"/>
    </row>
    <row r="822" spans="3:17" ht="25.15" customHeight="1" x14ac:dyDescent="0.2">
      <c r="C822" s="2529"/>
      <c r="D822" s="2528"/>
      <c r="E822" s="2041"/>
      <c r="F822" s="2041"/>
      <c r="G822" s="2041"/>
      <c r="H822" s="2528"/>
      <c r="I822" s="2528"/>
      <c r="J822" s="2041"/>
      <c r="K822" s="2041"/>
      <c r="L822" s="2041"/>
      <c r="M822" s="2528"/>
      <c r="N822" s="2528"/>
      <c r="O822" s="2041"/>
      <c r="P822" s="2041"/>
      <c r="Q822" s="2041"/>
    </row>
    <row r="823" spans="3:17" ht="25.15" customHeight="1" x14ac:dyDescent="0.2">
      <c r="C823" s="2529"/>
      <c r="D823" s="2528"/>
      <c r="E823" s="2041"/>
      <c r="F823" s="2041"/>
      <c r="G823" s="2041"/>
      <c r="H823" s="2528"/>
      <c r="I823" s="2528"/>
      <c r="J823" s="2041"/>
      <c r="K823" s="2041"/>
      <c r="L823" s="2041"/>
      <c r="M823" s="2528"/>
      <c r="N823" s="2528"/>
      <c r="O823" s="2041"/>
      <c r="P823" s="2041"/>
      <c r="Q823" s="2041"/>
    </row>
    <row r="824" spans="3:17" ht="25.15" customHeight="1" x14ac:dyDescent="0.2">
      <c r="C824" s="2529"/>
      <c r="D824" s="2528"/>
      <c r="E824" s="2041"/>
      <c r="F824" s="2041"/>
      <c r="G824" s="2041"/>
      <c r="H824" s="2528"/>
      <c r="I824" s="2528"/>
      <c r="J824" s="2041"/>
      <c r="K824" s="2041"/>
      <c r="L824" s="2041"/>
      <c r="M824" s="2528"/>
      <c r="N824" s="2528"/>
      <c r="O824" s="2041"/>
      <c r="P824" s="2041"/>
      <c r="Q824" s="2041"/>
    </row>
    <row r="825" spans="3:17" ht="25.15" customHeight="1" x14ac:dyDescent="0.2">
      <c r="C825" s="2529"/>
      <c r="D825" s="2528"/>
      <c r="E825" s="2041"/>
      <c r="F825" s="2041"/>
      <c r="G825" s="2041"/>
      <c r="H825" s="2528"/>
      <c r="I825" s="2528"/>
      <c r="J825" s="2041"/>
      <c r="K825" s="2041"/>
      <c r="L825" s="2041"/>
      <c r="M825" s="2528"/>
      <c r="N825" s="2528"/>
      <c r="O825" s="2041"/>
      <c r="P825" s="2041"/>
      <c r="Q825" s="2041"/>
    </row>
    <row r="826" spans="3:17" ht="25.15" customHeight="1" x14ac:dyDescent="0.2">
      <c r="C826" s="2529"/>
      <c r="D826" s="2528"/>
      <c r="E826" s="2041"/>
      <c r="F826" s="2041"/>
      <c r="G826" s="2041"/>
      <c r="H826" s="2528"/>
      <c r="I826" s="2528"/>
      <c r="J826" s="2041"/>
      <c r="K826" s="2041"/>
      <c r="L826" s="2041"/>
      <c r="M826" s="2528"/>
      <c r="N826" s="2528"/>
      <c r="O826" s="2041"/>
      <c r="P826" s="2041"/>
      <c r="Q826" s="2041"/>
    </row>
    <row r="827" spans="3:17" ht="25.15" customHeight="1" x14ac:dyDescent="0.2">
      <c r="C827" s="2529"/>
      <c r="D827" s="2528"/>
      <c r="E827" s="2041"/>
      <c r="F827" s="2041"/>
      <c r="G827" s="2041"/>
      <c r="H827" s="2528"/>
      <c r="I827" s="2528"/>
      <c r="J827" s="2041"/>
      <c r="K827" s="2041"/>
      <c r="L827" s="2041"/>
      <c r="M827" s="2528"/>
      <c r="N827" s="2528"/>
      <c r="O827" s="2041"/>
      <c r="P827" s="2041"/>
      <c r="Q827" s="2041"/>
    </row>
    <row r="828" spans="3:17" ht="25.15" customHeight="1" x14ac:dyDescent="0.2">
      <c r="C828" s="2529"/>
      <c r="D828" s="2528"/>
      <c r="E828" s="2041"/>
      <c r="F828" s="2041"/>
      <c r="G828" s="2041"/>
      <c r="H828" s="2528"/>
      <c r="I828" s="2528"/>
      <c r="J828" s="2041"/>
      <c r="K828" s="2041"/>
      <c r="L828" s="2041"/>
      <c r="M828" s="2528"/>
      <c r="N828" s="2528"/>
      <c r="O828" s="2041"/>
      <c r="P828" s="2041"/>
      <c r="Q828" s="2041"/>
    </row>
    <row r="829" spans="3:17" ht="25.15" customHeight="1" x14ac:dyDescent="0.2">
      <c r="C829" s="2529"/>
      <c r="D829" s="2528"/>
      <c r="E829" s="2041"/>
      <c r="F829" s="2041"/>
      <c r="G829" s="2041"/>
      <c r="H829" s="2528"/>
      <c r="I829" s="2528"/>
      <c r="J829" s="2041"/>
      <c r="K829" s="2041"/>
      <c r="L829" s="2041"/>
      <c r="M829" s="2528"/>
      <c r="N829" s="2528"/>
      <c r="O829" s="2041"/>
      <c r="P829" s="2041"/>
      <c r="Q829" s="2041"/>
    </row>
    <row r="830" spans="3:17" ht="25.15" customHeight="1" x14ac:dyDescent="0.2">
      <c r="C830" s="2529"/>
      <c r="D830" s="2528"/>
      <c r="E830" s="2041"/>
      <c r="F830" s="2041"/>
      <c r="G830" s="2041"/>
      <c r="H830" s="2528"/>
      <c r="I830" s="2528"/>
      <c r="J830" s="2041"/>
      <c r="K830" s="2041"/>
      <c r="L830" s="2041"/>
      <c r="M830" s="2528"/>
      <c r="N830" s="2528"/>
      <c r="O830" s="2041"/>
      <c r="P830" s="2041"/>
      <c r="Q830" s="2041"/>
    </row>
    <row r="831" spans="3:17" ht="25.15" customHeight="1" x14ac:dyDescent="0.2">
      <c r="C831" s="2529"/>
      <c r="D831" s="2528"/>
      <c r="E831" s="2041"/>
      <c r="F831" s="2041"/>
      <c r="G831" s="2041"/>
      <c r="H831" s="2528"/>
      <c r="I831" s="2528"/>
      <c r="J831" s="2041"/>
      <c r="K831" s="2041"/>
      <c r="L831" s="2041"/>
      <c r="M831" s="2528"/>
      <c r="N831" s="2528"/>
      <c r="O831" s="2041"/>
      <c r="P831" s="2041"/>
      <c r="Q831" s="2041"/>
    </row>
    <row r="832" spans="3:17" ht="25.15" customHeight="1" x14ac:dyDescent="0.2">
      <c r="C832" s="2529"/>
      <c r="D832" s="2528"/>
      <c r="E832" s="2041"/>
      <c r="F832" s="2041"/>
      <c r="G832" s="2041"/>
      <c r="H832" s="2528"/>
      <c r="I832" s="2528"/>
      <c r="J832" s="2041"/>
      <c r="K832" s="2041"/>
      <c r="L832" s="2041"/>
      <c r="M832" s="2528"/>
      <c r="N832" s="2528"/>
      <c r="O832" s="2041"/>
      <c r="P832" s="2041"/>
      <c r="Q832" s="2041"/>
    </row>
    <row r="833" spans="3:17" ht="25.15" customHeight="1" x14ac:dyDescent="0.2">
      <c r="C833" s="2529"/>
      <c r="D833" s="2528"/>
      <c r="E833" s="2041"/>
      <c r="F833" s="2041"/>
      <c r="G833" s="2041"/>
      <c r="H833" s="2528"/>
      <c r="I833" s="2528"/>
      <c r="J833" s="2041"/>
      <c r="K833" s="2041"/>
      <c r="L833" s="2041"/>
      <c r="M833" s="2528"/>
      <c r="N833" s="2528"/>
      <c r="O833" s="2041"/>
      <c r="P833" s="2041"/>
      <c r="Q833" s="2041"/>
    </row>
    <row r="834" spans="3:17" ht="25.15" customHeight="1" x14ac:dyDescent="0.2">
      <c r="C834" s="2529"/>
      <c r="D834" s="2528"/>
      <c r="E834" s="2041"/>
      <c r="F834" s="2041"/>
      <c r="G834" s="2041"/>
      <c r="H834" s="2528"/>
      <c r="I834" s="2528"/>
      <c r="J834" s="2041"/>
      <c r="K834" s="2041"/>
      <c r="L834" s="2041"/>
      <c r="M834" s="2528"/>
      <c r="N834" s="2528"/>
      <c r="O834" s="2041"/>
      <c r="P834" s="2041"/>
      <c r="Q834" s="2041"/>
    </row>
    <row r="835" spans="3:17" ht="25.15" customHeight="1" x14ac:dyDescent="0.2">
      <c r="C835" s="2529"/>
      <c r="D835" s="2528"/>
      <c r="E835" s="2041"/>
      <c r="F835" s="2041"/>
      <c r="G835" s="2041"/>
      <c r="H835" s="2528"/>
      <c r="I835" s="2528"/>
      <c r="J835" s="2041"/>
      <c r="K835" s="2041"/>
      <c r="L835" s="2041"/>
      <c r="M835" s="2528"/>
      <c r="N835" s="2528"/>
      <c r="O835" s="2041"/>
      <c r="P835" s="2041"/>
      <c r="Q835" s="2041"/>
    </row>
    <row r="836" spans="3:17" ht="25.15" customHeight="1" x14ac:dyDescent="0.2">
      <c r="C836" s="2529"/>
      <c r="D836" s="2528"/>
      <c r="E836" s="2041"/>
      <c r="F836" s="2041"/>
      <c r="G836" s="2041"/>
      <c r="H836" s="2528"/>
      <c r="I836" s="2528"/>
      <c r="J836" s="2041"/>
      <c r="K836" s="2041"/>
      <c r="L836" s="2041"/>
      <c r="M836" s="2528"/>
      <c r="N836" s="2528"/>
      <c r="O836" s="2041"/>
      <c r="P836" s="2041"/>
      <c r="Q836" s="2041"/>
    </row>
    <row r="837" spans="3:17" ht="25.15" customHeight="1" x14ac:dyDescent="0.2">
      <c r="C837" s="2529"/>
      <c r="D837" s="2528"/>
      <c r="E837" s="2041"/>
      <c r="F837" s="2041"/>
      <c r="G837" s="2041"/>
      <c r="H837" s="2528"/>
      <c r="I837" s="2528"/>
      <c r="J837" s="2041"/>
      <c r="K837" s="2041"/>
      <c r="L837" s="2041"/>
      <c r="M837" s="2528"/>
      <c r="N837" s="2528"/>
      <c r="O837" s="2041"/>
      <c r="P837" s="2041"/>
      <c r="Q837" s="2041"/>
    </row>
    <row r="838" spans="3:17" ht="25.15" customHeight="1" x14ac:dyDescent="0.2">
      <c r="C838" s="2529"/>
      <c r="D838" s="2528"/>
      <c r="E838" s="2041"/>
      <c r="F838" s="2041"/>
      <c r="G838" s="2041"/>
      <c r="H838" s="2528"/>
      <c r="I838" s="2528"/>
      <c r="J838" s="2041"/>
      <c r="K838" s="2041"/>
      <c r="L838" s="2041"/>
      <c r="M838" s="2528"/>
      <c r="N838" s="2528"/>
      <c r="O838" s="2041"/>
      <c r="P838" s="2041"/>
      <c r="Q838" s="2041"/>
    </row>
    <row r="839" spans="3:17" ht="25.15" customHeight="1" x14ac:dyDescent="0.2">
      <c r="C839" s="2529"/>
      <c r="D839" s="2528"/>
      <c r="E839" s="2041"/>
      <c r="F839" s="2041"/>
      <c r="G839" s="2041"/>
      <c r="H839" s="2528"/>
      <c r="I839" s="2528"/>
      <c r="J839" s="2041"/>
      <c r="K839" s="2041"/>
      <c r="L839" s="2041"/>
      <c r="M839" s="2528"/>
      <c r="N839" s="2528"/>
      <c r="O839" s="2041"/>
      <c r="P839" s="2041"/>
      <c r="Q839" s="2041"/>
    </row>
    <row r="840" spans="3:17" ht="25.15" customHeight="1" x14ac:dyDescent="0.2">
      <c r="C840" s="2529"/>
      <c r="D840" s="2528"/>
      <c r="E840" s="2041"/>
      <c r="F840" s="2041"/>
      <c r="G840" s="2041"/>
      <c r="H840" s="2528"/>
      <c r="I840" s="2528"/>
      <c r="J840" s="2041"/>
      <c r="K840" s="2041"/>
      <c r="L840" s="2041"/>
      <c r="M840" s="2528"/>
      <c r="N840" s="2528"/>
      <c r="O840" s="2041"/>
      <c r="P840" s="2041"/>
      <c r="Q840" s="2041"/>
    </row>
    <row r="841" spans="3:17" ht="25.15" customHeight="1" x14ac:dyDescent="0.2">
      <c r="C841" s="2529"/>
      <c r="D841" s="2528"/>
      <c r="E841" s="2041"/>
      <c r="F841" s="2041"/>
      <c r="G841" s="2041"/>
      <c r="H841" s="2528"/>
      <c r="I841" s="2528"/>
      <c r="J841" s="2041"/>
      <c r="K841" s="2041"/>
      <c r="L841" s="2041"/>
      <c r="M841" s="2528"/>
      <c r="N841" s="2528"/>
      <c r="O841" s="2041"/>
      <c r="P841" s="2041"/>
      <c r="Q841" s="2041"/>
    </row>
    <row r="842" spans="3:17" ht="25.15" customHeight="1" x14ac:dyDescent="0.2">
      <c r="C842" s="2529"/>
      <c r="D842" s="2528"/>
      <c r="E842" s="2041"/>
      <c r="F842" s="2041"/>
      <c r="G842" s="2041"/>
      <c r="H842" s="2528"/>
      <c r="I842" s="2528"/>
      <c r="J842" s="2041"/>
      <c r="K842" s="2041"/>
      <c r="L842" s="2041"/>
      <c r="M842" s="2528"/>
      <c r="N842" s="2528"/>
      <c r="O842" s="2041"/>
      <c r="P842" s="2041"/>
      <c r="Q842" s="2041"/>
    </row>
    <row r="843" spans="3:17" ht="25.15" customHeight="1" x14ac:dyDescent="0.2">
      <c r="C843" s="2529"/>
      <c r="D843" s="2528"/>
      <c r="E843" s="2041"/>
      <c r="F843" s="2041"/>
      <c r="G843" s="2041"/>
      <c r="H843" s="2528"/>
      <c r="I843" s="2528"/>
      <c r="J843" s="2041"/>
      <c r="K843" s="2041"/>
      <c r="L843" s="2041"/>
      <c r="M843" s="2528"/>
      <c r="N843" s="2528"/>
      <c r="O843" s="2041"/>
      <c r="P843" s="2041"/>
      <c r="Q843" s="2041"/>
    </row>
    <row r="844" spans="3:17" ht="25.15" customHeight="1" x14ac:dyDescent="0.2">
      <c r="C844" s="2529"/>
      <c r="D844" s="2528"/>
      <c r="E844" s="2041"/>
      <c r="F844" s="2041"/>
      <c r="G844" s="2041"/>
      <c r="H844" s="2528"/>
      <c r="I844" s="2528"/>
      <c r="J844" s="2041"/>
      <c r="K844" s="2041"/>
      <c r="L844" s="2041"/>
      <c r="M844" s="2528"/>
      <c r="N844" s="2528"/>
      <c r="O844" s="2041"/>
      <c r="P844" s="2041"/>
      <c r="Q844" s="2041"/>
    </row>
    <row r="845" spans="3:17" ht="25.15" customHeight="1" x14ac:dyDescent="0.2">
      <c r="C845" s="2529"/>
      <c r="D845" s="2528"/>
      <c r="E845" s="2041"/>
      <c r="F845" s="2041"/>
      <c r="G845" s="2041"/>
      <c r="H845" s="2528"/>
      <c r="I845" s="2528"/>
      <c r="J845" s="2041"/>
      <c r="K845" s="2041"/>
      <c r="L845" s="2041"/>
      <c r="M845" s="2528"/>
      <c r="N845" s="2528"/>
      <c r="O845" s="2041"/>
      <c r="P845" s="2041"/>
      <c r="Q845" s="2041"/>
    </row>
    <row r="846" spans="3:17" ht="25.15" customHeight="1" x14ac:dyDescent="0.2">
      <c r="C846" s="2529"/>
      <c r="D846" s="2528"/>
      <c r="E846" s="2041"/>
      <c r="F846" s="2041"/>
      <c r="G846" s="2041"/>
      <c r="H846" s="2528"/>
      <c r="I846" s="2528"/>
      <c r="J846" s="2041"/>
      <c r="K846" s="2041"/>
      <c r="L846" s="2041"/>
      <c r="M846" s="2528"/>
      <c r="N846" s="2528"/>
      <c r="O846" s="2041"/>
      <c r="P846" s="2041"/>
      <c r="Q846" s="2041"/>
    </row>
    <row r="847" spans="3:17" ht="25.15" customHeight="1" x14ac:dyDescent="0.2">
      <c r="C847" s="2529"/>
      <c r="D847" s="2528"/>
      <c r="E847" s="2041"/>
      <c r="F847" s="2041"/>
      <c r="G847" s="2041"/>
      <c r="H847" s="2528"/>
      <c r="I847" s="2528"/>
      <c r="J847" s="2041"/>
      <c r="K847" s="2041"/>
      <c r="L847" s="2041"/>
      <c r="M847" s="2528"/>
      <c r="N847" s="2528"/>
      <c r="O847" s="2041"/>
      <c r="P847" s="2041"/>
      <c r="Q847" s="2041"/>
    </row>
    <row r="848" spans="3:17" ht="25.15" customHeight="1" x14ac:dyDescent="0.2">
      <c r="C848" s="2529"/>
      <c r="D848" s="2528"/>
      <c r="E848" s="2041"/>
      <c r="F848" s="2041"/>
      <c r="G848" s="2041"/>
      <c r="H848" s="2528"/>
      <c r="I848" s="2528"/>
      <c r="J848" s="2041"/>
      <c r="K848" s="2041"/>
      <c r="L848" s="2041"/>
      <c r="M848" s="2528"/>
      <c r="N848" s="2528"/>
      <c r="O848" s="2041"/>
      <c r="P848" s="2041"/>
      <c r="Q848" s="2041"/>
    </row>
    <row r="849" spans="3:17" ht="25.15" customHeight="1" x14ac:dyDescent="0.2">
      <c r="C849" s="2529"/>
      <c r="D849" s="2528"/>
      <c r="E849" s="2041"/>
      <c r="F849" s="2041"/>
      <c r="G849" s="2041"/>
      <c r="H849" s="2528"/>
      <c r="I849" s="2528"/>
      <c r="J849" s="2041"/>
      <c r="K849" s="2041"/>
      <c r="L849" s="2041"/>
      <c r="M849" s="2528"/>
      <c r="N849" s="2528"/>
      <c r="O849" s="2041"/>
      <c r="P849" s="2041"/>
      <c r="Q849" s="2041"/>
    </row>
    <row r="850" spans="3:17" ht="25.15" customHeight="1" x14ac:dyDescent="0.2">
      <c r="C850" s="2529"/>
      <c r="D850" s="2528"/>
      <c r="E850" s="2041"/>
      <c r="F850" s="2041"/>
      <c r="G850" s="2041"/>
      <c r="H850" s="2528"/>
      <c r="I850" s="2528"/>
      <c r="J850" s="2041"/>
      <c r="K850" s="2041"/>
      <c r="L850" s="2041"/>
      <c r="M850" s="2528"/>
      <c r="N850" s="2528"/>
      <c r="O850" s="2041"/>
      <c r="P850" s="2041"/>
      <c r="Q850" s="2041"/>
    </row>
    <row r="851" spans="3:17" ht="25.15" customHeight="1" x14ac:dyDescent="0.2">
      <c r="C851" s="2529"/>
      <c r="D851" s="2528"/>
      <c r="E851" s="2041"/>
      <c r="F851" s="2041"/>
      <c r="G851" s="2041"/>
      <c r="H851" s="2528"/>
      <c r="I851" s="2528"/>
      <c r="J851" s="2041"/>
      <c r="K851" s="2041"/>
      <c r="L851" s="2041"/>
      <c r="M851" s="2528"/>
      <c r="N851" s="2528"/>
      <c r="O851" s="2041"/>
      <c r="P851" s="2041"/>
      <c r="Q851" s="2041"/>
    </row>
    <row r="852" spans="3:17" ht="25.15" customHeight="1" x14ac:dyDescent="0.2">
      <c r="C852" s="2529"/>
      <c r="D852" s="2528"/>
      <c r="E852" s="2041"/>
      <c r="F852" s="2041"/>
      <c r="G852" s="2041"/>
      <c r="H852" s="2528"/>
      <c r="I852" s="2528"/>
      <c r="J852" s="2041"/>
      <c r="K852" s="2041"/>
      <c r="L852" s="2041"/>
      <c r="M852" s="2528"/>
      <c r="N852" s="2528"/>
      <c r="O852" s="2041"/>
      <c r="P852" s="2041"/>
      <c r="Q852" s="2041"/>
    </row>
    <row r="853" spans="3:17" ht="25.15" customHeight="1" x14ac:dyDescent="0.2">
      <c r="C853" s="2529"/>
      <c r="D853" s="2528"/>
      <c r="E853" s="2041"/>
      <c r="F853" s="2041"/>
      <c r="G853" s="2041"/>
      <c r="H853" s="2528"/>
      <c r="I853" s="2528"/>
      <c r="J853" s="2041"/>
      <c r="K853" s="2041"/>
      <c r="L853" s="2041"/>
      <c r="M853" s="2528"/>
      <c r="N853" s="2528"/>
      <c r="O853" s="2041"/>
      <c r="P853" s="2041"/>
      <c r="Q853" s="2041"/>
    </row>
    <row r="854" spans="3:17" ht="25.15" customHeight="1" x14ac:dyDescent="0.2">
      <c r="C854" s="2529"/>
      <c r="D854" s="2528"/>
      <c r="E854" s="2041"/>
      <c r="F854" s="2041"/>
      <c r="G854" s="2041"/>
      <c r="H854" s="2528"/>
      <c r="I854" s="2528"/>
      <c r="J854" s="2041"/>
      <c r="K854" s="2041"/>
      <c r="L854" s="2041"/>
      <c r="M854" s="2528"/>
      <c r="N854" s="2528"/>
      <c r="O854" s="2041"/>
      <c r="P854" s="2041"/>
      <c r="Q854" s="2041"/>
    </row>
    <row r="855" spans="3:17" ht="25.15" customHeight="1" x14ac:dyDescent="0.2">
      <c r="C855" s="2529"/>
      <c r="D855" s="2528"/>
      <c r="E855" s="2041"/>
      <c r="F855" s="2041"/>
      <c r="G855" s="2041"/>
      <c r="H855" s="2528"/>
      <c r="I855" s="2528"/>
      <c r="J855" s="2041"/>
      <c r="K855" s="2041"/>
      <c r="L855" s="2041"/>
      <c r="M855" s="2528"/>
      <c r="N855" s="2528"/>
      <c r="O855" s="2041"/>
      <c r="P855" s="2041"/>
      <c r="Q855" s="2041"/>
    </row>
    <row r="856" spans="3:17" ht="25.15" customHeight="1" x14ac:dyDescent="0.2">
      <c r="C856" s="2529"/>
      <c r="D856" s="2528"/>
      <c r="E856" s="2041"/>
      <c r="F856" s="2041"/>
      <c r="G856" s="2041"/>
      <c r="H856" s="2528"/>
      <c r="I856" s="2528"/>
      <c r="J856" s="2041"/>
      <c r="K856" s="2041"/>
      <c r="L856" s="2041"/>
      <c r="M856" s="2528"/>
      <c r="N856" s="2528"/>
      <c r="O856" s="2041"/>
      <c r="P856" s="2041"/>
      <c r="Q856" s="2041"/>
    </row>
    <row r="857" spans="3:17" ht="25.15" customHeight="1" x14ac:dyDescent="0.2">
      <c r="C857" s="2529"/>
      <c r="D857" s="2528"/>
      <c r="E857" s="2041"/>
      <c r="F857" s="2041"/>
      <c r="G857" s="2041"/>
      <c r="H857" s="2528"/>
      <c r="I857" s="2528"/>
      <c r="J857" s="2041"/>
      <c r="K857" s="2041"/>
      <c r="L857" s="2041"/>
      <c r="M857" s="2528"/>
      <c r="N857" s="2528"/>
      <c r="O857" s="2041"/>
      <c r="P857" s="2041"/>
      <c r="Q857" s="2041"/>
    </row>
    <row r="858" spans="3:17" ht="25.15" customHeight="1" x14ac:dyDescent="0.2">
      <c r="C858" s="2529"/>
      <c r="D858" s="2528"/>
      <c r="E858" s="2041"/>
      <c r="F858" s="2041"/>
      <c r="G858" s="2041"/>
      <c r="H858" s="2528"/>
      <c r="I858" s="2528"/>
      <c r="J858" s="2041"/>
      <c r="K858" s="2041"/>
      <c r="L858" s="2041"/>
      <c r="M858" s="2528"/>
      <c r="N858" s="2528"/>
      <c r="O858" s="2041"/>
      <c r="P858" s="2041"/>
      <c r="Q858" s="2041"/>
    </row>
    <row r="859" spans="3:17" ht="25.15" customHeight="1" x14ac:dyDescent="0.2">
      <c r="C859" s="2527"/>
      <c r="D859" s="2528"/>
      <c r="E859" s="2041"/>
      <c r="F859" s="2041"/>
      <c r="G859" s="2041"/>
      <c r="H859" s="2528"/>
      <c r="I859" s="2528"/>
      <c r="J859" s="2041"/>
      <c r="K859" s="2041"/>
      <c r="L859" s="2041"/>
      <c r="M859" s="2528"/>
      <c r="N859" s="2528"/>
      <c r="O859" s="2041"/>
      <c r="P859" s="2041"/>
      <c r="Q859" s="2041"/>
    </row>
    <row r="860" spans="3:17" ht="25.15" customHeight="1" x14ac:dyDescent="0.2">
      <c r="C860" s="2527"/>
      <c r="D860" s="2528"/>
      <c r="E860" s="2041"/>
      <c r="F860" s="2041"/>
      <c r="G860" s="2041"/>
      <c r="H860" s="2528"/>
      <c r="I860" s="2528"/>
      <c r="J860" s="2041"/>
      <c r="K860" s="2041"/>
      <c r="L860" s="2041"/>
      <c r="M860" s="2528"/>
      <c r="N860" s="2528"/>
      <c r="O860" s="2041"/>
      <c r="P860" s="2041"/>
      <c r="Q860" s="2041"/>
    </row>
    <row r="861" spans="3:17" ht="25.15" customHeight="1" x14ac:dyDescent="0.2">
      <c r="C861" s="2527"/>
      <c r="D861" s="2528"/>
      <c r="E861" s="2041"/>
      <c r="F861" s="2041"/>
      <c r="G861" s="2041"/>
      <c r="H861" s="2528"/>
      <c r="I861" s="2528"/>
      <c r="J861" s="2041"/>
      <c r="K861" s="2041"/>
      <c r="L861" s="2041"/>
      <c r="M861" s="2528"/>
      <c r="N861" s="2528"/>
      <c r="O861" s="2041"/>
      <c r="P861" s="2041"/>
      <c r="Q861" s="2041"/>
    </row>
    <row r="862" spans="3:17" ht="25.15" customHeight="1" x14ac:dyDescent="0.2">
      <c r="C862" s="2527"/>
      <c r="D862" s="2528"/>
      <c r="E862" s="2041"/>
      <c r="F862" s="2041"/>
      <c r="G862" s="2041"/>
      <c r="H862" s="2528"/>
      <c r="I862" s="2528"/>
      <c r="J862" s="2041"/>
      <c r="K862" s="2041"/>
      <c r="L862" s="2041"/>
      <c r="M862" s="2528"/>
      <c r="N862" s="2528"/>
      <c r="O862" s="2041"/>
      <c r="P862" s="2041"/>
      <c r="Q862" s="2041"/>
    </row>
    <row r="863" spans="3:17" ht="25.15" customHeight="1" x14ac:dyDescent="0.2">
      <c r="C863" s="2527"/>
      <c r="D863" s="2528"/>
      <c r="E863" s="2041"/>
      <c r="F863" s="2041"/>
      <c r="G863" s="2041"/>
      <c r="H863" s="2528"/>
      <c r="I863" s="2528"/>
      <c r="J863" s="2041"/>
      <c r="K863" s="2041"/>
      <c r="L863" s="2041"/>
      <c r="M863" s="2528"/>
      <c r="N863" s="2528"/>
      <c r="O863" s="2041"/>
      <c r="P863" s="2041"/>
      <c r="Q863" s="2041"/>
    </row>
    <row r="864" spans="3:17" ht="25.15" customHeight="1" x14ac:dyDescent="0.2">
      <c r="C864" s="2527"/>
      <c r="D864" s="2528"/>
      <c r="E864" s="2041"/>
      <c r="F864" s="2041"/>
      <c r="G864" s="2041"/>
      <c r="H864" s="2528"/>
      <c r="I864" s="2528"/>
      <c r="J864" s="2041"/>
      <c r="K864" s="2041"/>
      <c r="L864" s="2041"/>
      <c r="M864" s="2528"/>
      <c r="N864" s="2528"/>
      <c r="O864" s="2041"/>
      <c r="P864" s="2041"/>
      <c r="Q864" s="2041"/>
    </row>
    <row r="865" spans="3:17" ht="25.15" customHeight="1" x14ac:dyDescent="0.2">
      <c r="C865" s="2527"/>
      <c r="D865" s="2528"/>
      <c r="E865" s="2041"/>
      <c r="F865" s="2041"/>
      <c r="G865" s="2041"/>
      <c r="H865" s="2528"/>
      <c r="I865" s="2528"/>
      <c r="J865" s="2041"/>
      <c r="K865" s="2041"/>
      <c r="L865" s="2041"/>
      <c r="M865" s="2528"/>
      <c r="N865" s="2528"/>
      <c r="O865" s="2041"/>
      <c r="P865" s="2041"/>
      <c r="Q865" s="2041"/>
    </row>
    <row r="866" spans="3:17" ht="25.15" customHeight="1" x14ac:dyDescent="0.2">
      <c r="C866" s="2527"/>
      <c r="D866" s="2528"/>
      <c r="E866" s="2041"/>
      <c r="F866" s="2041"/>
      <c r="G866" s="2041"/>
      <c r="H866" s="2528"/>
      <c r="I866" s="2528"/>
      <c r="J866" s="2041"/>
      <c r="K866" s="2041"/>
      <c r="L866" s="2041"/>
      <c r="M866" s="2528"/>
      <c r="N866" s="2528"/>
      <c r="O866" s="2041"/>
      <c r="P866" s="2041"/>
      <c r="Q866" s="2041"/>
    </row>
    <row r="867" spans="3:17" ht="25.15" customHeight="1" x14ac:dyDescent="0.2">
      <c r="C867" s="2527"/>
      <c r="D867" s="2528"/>
      <c r="E867" s="2041"/>
      <c r="F867" s="2041"/>
      <c r="G867" s="2041"/>
      <c r="H867" s="2528"/>
      <c r="I867" s="2528"/>
      <c r="J867" s="2041"/>
      <c r="K867" s="2041"/>
      <c r="L867" s="2041"/>
      <c r="M867" s="2528"/>
      <c r="N867" s="2528"/>
      <c r="O867" s="2041"/>
      <c r="P867" s="2041"/>
      <c r="Q867" s="2041"/>
    </row>
    <row r="868" spans="3:17" ht="25.15" customHeight="1" x14ac:dyDescent="0.2">
      <c r="C868" s="2527"/>
      <c r="D868" s="2528"/>
      <c r="E868" s="2041"/>
      <c r="F868" s="2041"/>
      <c r="G868" s="2041"/>
      <c r="H868" s="2528"/>
      <c r="I868" s="2528"/>
      <c r="J868" s="2041"/>
      <c r="K868" s="2041"/>
      <c r="L868" s="2041"/>
      <c r="M868" s="2528"/>
      <c r="N868" s="2528"/>
      <c r="O868" s="2041"/>
      <c r="P868" s="2041"/>
      <c r="Q868" s="2041"/>
    </row>
    <row r="869" spans="3:17" ht="25.15" customHeight="1" x14ac:dyDescent="0.2">
      <c r="C869" s="2527"/>
      <c r="D869" s="2528"/>
      <c r="E869" s="2041"/>
      <c r="F869" s="2041"/>
      <c r="G869" s="2041"/>
      <c r="H869" s="2528"/>
      <c r="I869" s="2528"/>
      <c r="J869" s="2041"/>
      <c r="K869" s="2041"/>
      <c r="L869" s="2041"/>
      <c r="M869" s="2528"/>
      <c r="N869" s="2528"/>
      <c r="O869" s="2041"/>
      <c r="P869" s="2041"/>
      <c r="Q869" s="2041"/>
    </row>
    <row r="870" spans="3:17" ht="25.15" customHeight="1" x14ac:dyDescent="0.2">
      <c r="C870" s="2527"/>
      <c r="D870" s="2528"/>
      <c r="E870" s="2041"/>
      <c r="F870" s="2041"/>
      <c r="G870" s="2041"/>
      <c r="H870" s="2528"/>
      <c r="I870" s="2528"/>
      <c r="J870" s="2041"/>
      <c r="K870" s="2041"/>
      <c r="L870" s="2041"/>
      <c r="M870" s="2528"/>
      <c r="N870" s="2528"/>
      <c r="O870" s="2041"/>
      <c r="P870" s="2041"/>
      <c r="Q870" s="2041"/>
    </row>
    <row r="871" spans="3:17" ht="25.15" customHeight="1" x14ac:dyDescent="0.2">
      <c r="C871" s="2527"/>
      <c r="D871" s="2528"/>
      <c r="E871" s="2041"/>
      <c r="F871" s="2041"/>
      <c r="G871" s="2041"/>
      <c r="H871" s="2528"/>
      <c r="I871" s="2528"/>
      <c r="J871" s="2041"/>
      <c r="K871" s="2041"/>
      <c r="L871" s="2041"/>
      <c r="M871" s="2528"/>
      <c r="N871" s="2528"/>
      <c r="O871" s="2041"/>
      <c r="P871" s="2041"/>
      <c r="Q871" s="2041"/>
    </row>
    <row r="872" spans="3:17" ht="25.15" customHeight="1" x14ac:dyDescent="0.2">
      <c r="C872" s="2527"/>
      <c r="D872" s="2528"/>
      <c r="E872" s="2041"/>
      <c r="F872" s="2041"/>
      <c r="G872" s="2041"/>
      <c r="H872" s="2528"/>
      <c r="I872" s="2528"/>
      <c r="J872" s="2041"/>
      <c r="K872" s="2041"/>
      <c r="L872" s="2041"/>
      <c r="M872" s="2528"/>
      <c r="N872" s="2528"/>
      <c r="O872" s="2041"/>
      <c r="P872" s="2041"/>
      <c r="Q872" s="2041"/>
    </row>
    <row r="873" spans="3:17" ht="25.15" customHeight="1" x14ac:dyDescent="0.2">
      <c r="C873" s="2527"/>
      <c r="D873" s="2528"/>
      <c r="E873" s="2041"/>
      <c r="F873" s="2041"/>
      <c r="G873" s="2041"/>
      <c r="H873" s="2528"/>
      <c r="I873" s="2528"/>
      <c r="J873" s="2041"/>
      <c r="K873" s="2041"/>
      <c r="L873" s="2041"/>
      <c r="M873" s="2528"/>
      <c r="N873" s="2528"/>
      <c r="O873" s="2041"/>
      <c r="P873" s="2041"/>
      <c r="Q873" s="2041"/>
    </row>
    <row r="874" spans="3:17" ht="25.15" customHeight="1" x14ac:dyDescent="0.2">
      <c r="C874" s="2527"/>
      <c r="D874" s="2528"/>
      <c r="E874" s="2041"/>
      <c r="F874" s="2041"/>
      <c r="G874" s="2041"/>
      <c r="H874" s="2528"/>
      <c r="I874" s="2528"/>
      <c r="J874" s="2041"/>
      <c r="K874" s="2041"/>
      <c r="L874" s="2041"/>
      <c r="M874" s="2528"/>
      <c r="N874" s="2528"/>
      <c r="O874" s="2041"/>
      <c r="P874" s="2041"/>
      <c r="Q874" s="2041"/>
    </row>
    <row r="875" spans="3:17" ht="25.15" customHeight="1" x14ac:dyDescent="0.2">
      <c r="C875" s="2527"/>
      <c r="D875" s="2528"/>
      <c r="E875" s="2041"/>
      <c r="F875" s="2041"/>
      <c r="G875" s="2041"/>
      <c r="H875" s="2528"/>
      <c r="I875" s="2528"/>
      <c r="J875" s="2041"/>
      <c r="K875" s="2041"/>
      <c r="L875" s="2041"/>
      <c r="M875" s="2528"/>
      <c r="N875" s="2528"/>
      <c r="O875" s="2041"/>
      <c r="P875" s="2041"/>
      <c r="Q875" s="2041"/>
    </row>
    <row r="876" spans="3:17" ht="25.15" customHeight="1" x14ac:dyDescent="0.2">
      <c r="C876" s="2527"/>
      <c r="D876" s="2528"/>
      <c r="E876" s="2041"/>
      <c r="F876" s="2041"/>
      <c r="G876" s="2041"/>
      <c r="H876" s="2528"/>
      <c r="I876" s="2528"/>
      <c r="J876" s="2041"/>
      <c r="K876" s="2041"/>
      <c r="L876" s="2041"/>
      <c r="M876" s="2528"/>
      <c r="N876" s="2528"/>
      <c r="O876" s="2041"/>
      <c r="P876" s="2041"/>
      <c r="Q876" s="2041"/>
    </row>
    <row r="877" spans="3:17" ht="25.15" customHeight="1" x14ac:dyDescent="0.2">
      <c r="C877" s="2527"/>
      <c r="D877" s="2528"/>
      <c r="E877" s="2041"/>
      <c r="F877" s="2041"/>
      <c r="G877" s="2041"/>
      <c r="H877" s="2528"/>
      <c r="I877" s="2528"/>
      <c r="J877" s="2041"/>
      <c r="K877" s="2041"/>
      <c r="L877" s="2041"/>
      <c r="M877" s="2528"/>
      <c r="N877" s="2528"/>
      <c r="O877" s="2041"/>
      <c r="P877" s="2041"/>
      <c r="Q877" s="2041"/>
    </row>
    <row r="878" spans="3:17" ht="25.15" customHeight="1" x14ac:dyDescent="0.2">
      <c r="C878" s="2527"/>
      <c r="D878" s="2528"/>
      <c r="E878" s="2041"/>
      <c r="F878" s="2041"/>
      <c r="G878" s="2041"/>
      <c r="H878" s="2528"/>
      <c r="I878" s="2528"/>
      <c r="J878" s="2041"/>
      <c r="K878" s="2041"/>
      <c r="L878" s="2041"/>
      <c r="M878" s="2528"/>
      <c r="N878" s="2528"/>
      <c r="O878" s="2041"/>
      <c r="P878" s="2041"/>
      <c r="Q878" s="2041"/>
    </row>
    <row r="879" spans="3:17" ht="25.15" customHeight="1" x14ac:dyDescent="0.2">
      <c r="C879" s="2527"/>
      <c r="D879" s="2528"/>
      <c r="E879" s="2041"/>
      <c r="F879" s="2041"/>
      <c r="G879" s="2041"/>
      <c r="H879" s="2528"/>
      <c r="I879" s="2528"/>
      <c r="J879" s="2041"/>
      <c r="K879" s="2041"/>
      <c r="L879" s="2041"/>
      <c r="M879" s="2528"/>
      <c r="N879" s="2528"/>
      <c r="O879" s="2041"/>
      <c r="P879" s="2041"/>
      <c r="Q879" s="2041"/>
    </row>
    <row r="880" spans="3:17" ht="25.15" customHeight="1" x14ac:dyDescent="0.2">
      <c r="C880" s="2527"/>
      <c r="D880" s="2528"/>
      <c r="E880" s="2041"/>
      <c r="F880" s="2041"/>
      <c r="G880" s="2041"/>
      <c r="H880" s="2528"/>
      <c r="I880" s="2528"/>
      <c r="J880" s="2041"/>
      <c r="K880" s="2041"/>
      <c r="L880" s="2041"/>
      <c r="M880" s="2528"/>
      <c r="N880" s="2528"/>
      <c r="O880" s="2041"/>
      <c r="P880" s="2041"/>
      <c r="Q880" s="2041"/>
    </row>
    <row r="881" spans="3:17" ht="25.15" customHeight="1" x14ac:dyDescent="0.2">
      <c r="C881" s="2527"/>
      <c r="D881" s="2528"/>
      <c r="E881" s="2041"/>
      <c r="F881" s="2041"/>
      <c r="G881" s="2041"/>
      <c r="H881" s="2528"/>
      <c r="I881" s="2528"/>
      <c r="J881" s="2041"/>
      <c r="K881" s="2041"/>
      <c r="L881" s="2041"/>
      <c r="M881" s="2528"/>
      <c r="N881" s="2528"/>
      <c r="O881" s="2041"/>
      <c r="P881" s="2041"/>
      <c r="Q881" s="2041"/>
    </row>
    <row r="882" spans="3:17" ht="25.15" customHeight="1" x14ac:dyDescent="0.2">
      <c r="C882" s="2527"/>
      <c r="D882" s="2528"/>
      <c r="E882" s="2041"/>
      <c r="F882" s="2041"/>
      <c r="G882" s="2041"/>
      <c r="H882" s="2528"/>
      <c r="I882" s="2528"/>
      <c r="J882" s="2041"/>
      <c r="K882" s="2041"/>
      <c r="L882" s="2041"/>
      <c r="M882" s="2528"/>
      <c r="N882" s="2528"/>
      <c r="O882" s="2041"/>
      <c r="P882" s="2041"/>
      <c r="Q882" s="2041"/>
    </row>
    <row r="883" spans="3:17" ht="25.15" customHeight="1" x14ac:dyDescent="0.2">
      <c r="C883" s="2527"/>
      <c r="D883" s="2528"/>
      <c r="E883" s="2041"/>
      <c r="F883" s="2041"/>
      <c r="G883" s="2041"/>
      <c r="H883" s="2528"/>
      <c r="I883" s="2528"/>
      <c r="J883" s="2041"/>
      <c r="K883" s="2041"/>
      <c r="L883" s="2041"/>
      <c r="M883" s="2528"/>
      <c r="N883" s="2528"/>
      <c r="O883" s="2041"/>
      <c r="P883" s="2041"/>
      <c r="Q883" s="2041"/>
    </row>
    <row r="884" spans="3:17" ht="25.15" customHeight="1" x14ac:dyDescent="0.2">
      <c r="C884" s="2527"/>
      <c r="D884" s="2528"/>
      <c r="E884" s="2041"/>
      <c r="F884" s="2041"/>
      <c r="G884" s="2041"/>
      <c r="H884" s="2528"/>
      <c r="I884" s="2528"/>
      <c r="J884" s="2041"/>
      <c r="K884" s="2041"/>
      <c r="L884" s="2041"/>
      <c r="M884" s="2528"/>
      <c r="N884" s="2528"/>
      <c r="O884" s="2041"/>
      <c r="P884" s="2041"/>
      <c r="Q884" s="2041"/>
    </row>
    <row r="885" spans="3:17" ht="25.15" customHeight="1" x14ac:dyDescent="0.2">
      <c r="C885" s="2527"/>
      <c r="D885" s="2528"/>
      <c r="E885" s="2041"/>
      <c r="F885" s="2041"/>
      <c r="G885" s="2041"/>
      <c r="H885" s="2528"/>
      <c r="I885" s="2528"/>
      <c r="J885" s="2041"/>
      <c r="K885" s="2041"/>
      <c r="L885" s="2041"/>
      <c r="M885" s="2528"/>
      <c r="N885" s="2528"/>
      <c r="O885" s="2041"/>
      <c r="P885" s="2041"/>
      <c r="Q885" s="2041"/>
    </row>
    <row r="886" spans="3:17" ht="25.15" customHeight="1" x14ac:dyDescent="0.2">
      <c r="C886" s="2527"/>
      <c r="D886" s="2528"/>
      <c r="E886" s="2041"/>
      <c r="F886" s="2041"/>
      <c r="G886" s="2041"/>
      <c r="H886" s="2528"/>
      <c r="I886" s="2528"/>
      <c r="J886" s="2041"/>
      <c r="K886" s="2041"/>
      <c r="L886" s="2041"/>
      <c r="M886" s="2528"/>
      <c r="N886" s="2528"/>
      <c r="O886" s="2041"/>
      <c r="P886" s="2041"/>
      <c r="Q886" s="2041"/>
    </row>
    <row r="887" spans="3:17" ht="25.15" customHeight="1" x14ac:dyDescent="0.2">
      <c r="C887" s="2527"/>
      <c r="D887" s="2528"/>
      <c r="E887" s="2041"/>
      <c r="F887" s="2041"/>
      <c r="G887" s="2041"/>
      <c r="H887" s="2528"/>
      <c r="I887" s="2528"/>
      <c r="J887" s="2041"/>
      <c r="K887" s="2041"/>
      <c r="L887" s="2041"/>
      <c r="M887" s="2528"/>
      <c r="N887" s="2528"/>
      <c r="O887" s="2041"/>
      <c r="P887" s="2041"/>
      <c r="Q887" s="2041"/>
    </row>
    <row r="888" spans="3:17" ht="25.15" customHeight="1" x14ac:dyDescent="0.2">
      <c r="C888" s="2527"/>
      <c r="D888" s="2528"/>
      <c r="E888" s="2041"/>
      <c r="F888" s="2041"/>
      <c r="G888" s="2041"/>
      <c r="H888" s="2528"/>
      <c r="I888" s="2528"/>
      <c r="J888" s="2041"/>
      <c r="K888" s="2041"/>
      <c r="L888" s="2041"/>
      <c r="M888" s="2528"/>
      <c r="N888" s="2528"/>
      <c r="O888" s="2041"/>
      <c r="P888" s="2041"/>
      <c r="Q888" s="2041"/>
    </row>
    <row r="889" spans="3:17" ht="25.15" customHeight="1" x14ac:dyDescent="0.2">
      <c r="C889" s="2527"/>
      <c r="D889" s="2528"/>
      <c r="E889" s="2041"/>
      <c r="F889" s="2041"/>
      <c r="G889" s="2041"/>
      <c r="H889" s="2528"/>
      <c r="I889" s="2528"/>
      <c r="J889" s="2041"/>
      <c r="K889" s="2041"/>
      <c r="L889" s="2041"/>
      <c r="M889" s="2528"/>
      <c r="N889" s="2528"/>
      <c r="O889" s="2041"/>
      <c r="P889" s="2041"/>
      <c r="Q889" s="2041"/>
    </row>
    <row r="890" spans="3:17" ht="25.15" customHeight="1" x14ac:dyDescent="0.2">
      <c r="C890" s="2527"/>
      <c r="D890" s="2528"/>
      <c r="E890" s="2041"/>
      <c r="F890" s="2041"/>
      <c r="G890" s="2041"/>
      <c r="H890" s="2528"/>
      <c r="I890" s="2528"/>
      <c r="J890" s="2041"/>
      <c r="K890" s="2041"/>
      <c r="L890" s="2041"/>
      <c r="M890" s="2528"/>
      <c r="N890" s="2528"/>
      <c r="O890" s="2041"/>
      <c r="P890" s="2041"/>
      <c r="Q890" s="2041"/>
    </row>
    <row r="891" spans="3:17" ht="25.15" customHeight="1" x14ac:dyDescent="0.2">
      <c r="C891" s="2527"/>
      <c r="D891" s="2528"/>
      <c r="E891" s="2041"/>
      <c r="F891" s="2041"/>
      <c r="G891" s="2041"/>
      <c r="H891" s="2528"/>
      <c r="I891" s="2528"/>
      <c r="J891" s="2041"/>
      <c r="K891" s="2041"/>
      <c r="L891" s="2041"/>
      <c r="M891" s="2528"/>
      <c r="N891" s="2528"/>
      <c r="O891" s="2041"/>
      <c r="P891" s="2041"/>
      <c r="Q891" s="2041"/>
    </row>
    <row r="892" spans="3:17" ht="25.15" customHeight="1" x14ac:dyDescent="0.2">
      <c r="C892" s="2527"/>
      <c r="D892" s="2528"/>
      <c r="E892" s="2041"/>
      <c r="F892" s="2041"/>
      <c r="G892" s="2041"/>
      <c r="H892" s="2528"/>
      <c r="I892" s="2528"/>
      <c r="J892" s="2041"/>
      <c r="K892" s="2041"/>
      <c r="L892" s="2041"/>
      <c r="M892" s="2528"/>
      <c r="N892" s="2528"/>
      <c r="O892" s="2041"/>
      <c r="P892" s="2041"/>
      <c r="Q892" s="2041"/>
    </row>
    <row r="893" spans="3:17" ht="25.15" customHeight="1" x14ac:dyDescent="0.2">
      <c r="C893" s="2527"/>
      <c r="D893" s="2528"/>
      <c r="E893" s="2041"/>
      <c r="F893" s="2041"/>
      <c r="G893" s="2041"/>
      <c r="H893" s="2528"/>
      <c r="I893" s="2528"/>
      <c r="J893" s="2041"/>
      <c r="K893" s="2041"/>
      <c r="L893" s="2041"/>
      <c r="M893" s="2528"/>
      <c r="N893" s="2528"/>
      <c r="O893" s="2041"/>
      <c r="P893" s="2041"/>
      <c r="Q893" s="2041"/>
    </row>
    <row r="894" spans="3:17" ht="25.15" customHeight="1" x14ac:dyDescent="0.2">
      <c r="C894" s="2527"/>
      <c r="D894" s="2528"/>
      <c r="E894" s="2041"/>
      <c r="F894" s="2041"/>
      <c r="G894" s="2041"/>
      <c r="H894" s="2528"/>
      <c r="I894" s="2528"/>
      <c r="J894" s="2041"/>
      <c r="K894" s="2041"/>
      <c r="L894" s="2041"/>
      <c r="M894" s="2528"/>
      <c r="N894" s="2528"/>
      <c r="O894" s="2041"/>
      <c r="P894" s="2041"/>
      <c r="Q894" s="2041"/>
    </row>
    <row r="895" spans="3:17" ht="25.15" customHeight="1" x14ac:dyDescent="0.2">
      <c r="C895" s="2527"/>
      <c r="D895" s="2528"/>
      <c r="E895" s="2041"/>
      <c r="F895" s="2041"/>
      <c r="G895" s="2041"/>
      <c r="H895" s="2528"/>
      <c r="I895" s="2528"/>
      <c r="J895" s="2041"/>
      <c r="K895" s="2041"/>
      <c r="L895" s="2041"/>
      <c r="M895" s="2528"/>
      <c r="N895" s="2528"/>
      <c r="O895" s="2041"/>
      <c r="P895" s="2041"/>
      <c r="Q895" s="2041"/>
    </row>
    <row r="896" spans="3:17" ht="25.15" customHeight="1" x14ac:dyDescent="0.2">
      <c r="C896" s="2527"/>
      <c r="D896" s="2528"/>
      <c r="E896" s="2041"/>
      <c r="F896" s="2041"/>
      <c r="G896" s="2041"/>
      <c r="H896" s="2528"/>
      <c r="I896" s="2528"/>
      <c r="J896" s="2041"/>
      <c r="K896" s="2041"/>
      <c r="L896" s="2041"/>
      <c r="M896" s="2528"/>
      <c r="N896" s="2528"/>
      <c r="O896" s="2041"/>
      <c r="P896" s="2041"/>
      <c r="Q896" s="2041"/>
    </row>
    <row r="897" spans="3:17" ht="25.15" customHeight="1" x14ac:dyDescent="0.2">
      <c r="C897" s="2527"/>
      <c r="D897" s="2528"/>
      <c r="E897" s="2041"/>
      <c r="F897" s="2041"/>
      <c r="G897" s="2041"/>
      <c r="H897" s="2528"/>
      <c r="I897" s="2528"/>
      <c r="J897" s="2041"/>
      <c r="K897" s="2041"/>
      <c r="L897" s="2041"/>
      <c r="M897" s="2528"/>
      <c r="N897" s="2528"/>
      <c r="O897" s="2041"/>
      <c r="P897" s="2041"/>
      <c r="Q897" s="2041"/>
    </row>
    <row r="898" spans="3:17" ht="25.15" customHeight="1" x14ac:dyDescent="0.2">
      <c r="C898" s="2527"/>
      <c r="D898" s="2528"/>
      <c r="E898" s="2041"/>
      <c r="F898" s="2041"/>
      <c r="G898" s="2041"/>
      <c r="H898" s="2528"/>
      <c r="I898" s="2528"/>
      <c r="J898" s="2041"/>
      <c r="K898" s="2041"/>
      <c r="L898" s="2041"/>
      <c r="M898" s="2528"/>
      <c r="N898" s="2528"/>
      <c r="O898" s="2041"/>
      <c r="P898" s="2041"/>
      <c r="Q898" s="2041"/>
    </row>
    <row r="899" spans="3:17" ht="25.15" customHeight="1" x14ac:dyDescent="0.2">
      <c r="C899" s="2527"/>
      <c r="D899" s="2528"/>
      <c r="E899" s="2041"/>
      <c r="F899" s="2041"/>
      <c r="G899" s="2041"/>
      <c r="H899" s="2528"/>
      <c r="I899" s="2528"/>
      <c r="J899" s="2041"/>
      <c r="K899" s="2041"/>
      <c r="L899" s="2041"/>
      <c r="M899" s="2528"/>
      <c r="N899" s="2528"/>
      <c r="O899" s="2041"/>
      <c r="P899" s="2041"/>
      <c r="Q899" s="2041"/>
    </row>
    <row r="900" spans="3:17" ht="25.15" customHeight="1" x14ac:dyDescent="0.2">
      <c r="C900" s="2527"/>
      <c r="D900" s="2528"/>
      <c r="E900" s="2041"/>
      <c r="F900" s="2041"/>
      <c r="G900" s="2041"/>
      <c r="H900" s="2528"/>
      <c r="I900" s="2528"/>
      <c r="J900" s="2041"/>
      <c r="K900" s="2041"/>
      <c r="L900" s="2041"/>
      <c r="M900" s="2528"/>
      <c r="N900" s="2528"/>
      <c r="O900" s="2041"/>
      <c r="P900" s="2041"/>
      <c r="Q900" s="2041"/>
    </row>
    <row r="901" spans="3:17" ht="25.15" customHeight="1" x14ac:dyDescent="0.2">
      <c r="C901" s="2527"/>
      <c r="D901" s="2528"/>
      <c r="E901" s="2041"/>
      <c r="F901" s="2041"/>
      <c r="G901" s="2041"/>
      <c r="H901" s="2528"/>
      <c r="I901" s="2528"/>
      <c r="J901" s="2041"/>
      <c r="K901" s="2041"/>
      <c r="L901" s="2041"/>
      <c r="M901" s="2528"/>
      <c r="N901" s="2528"/>
      <c r="O901" s="2041"/>
      <c r="P901" s="2041"/>
      <c r="Q901" s="2041"/>
    </row>
    <row r="902" spans="3:17" ht="25.15" customHeight="1" x14ac:dyDescent="0.2">
      <c r="C902" s="2527"/>
      <c r="D902" s="2528"/>
      <c r="E902" s="2041"/>
      <c r="F902" s="2041"/>
      <c r="G902" s="2041"/>
      <c r="H902" s="2528"/>
      <c r="I902" s="2528"/>
      <c r="J902" s="2041"/>
      <c r="K902" s="2041"/>
      <c r="L902" s="2041"/>
      <c r="M902" s="2528"/>
      <c r="N902" s="2528"/>
      <c r="O902" s="2041"/>
      <c r="P902" s="2041"/>
      <c r="Q902" s="2041"/>
    </row>
    <row r="903" spans="3:17" ht="25.15" customHeight="1" x14ac:dyDescent="0.2">
      <c r="C903" s="2527"/>
      <c r="D903" s="2528"/>
      <c r="E903" s="2041"/>
      <c r="F903" s="2041"/>
      <c r="G903" s="2041"/>
      <c r="H903" s="2528"/>
      <c r="I903" s="2528"/>
      <c r="J903" s="2041"/>
      <c r="K903" s="2041"/>
      <c r="L903" s="2041"/>
      <c r="M903" s="2528"/>
      <c r="N903" s="2528"/>
      <c r="O903" s="2041"/>
      <c r="P903" s="2041"/>
      <c r="Q903" s="2041"/>
    </row>
    <row r="904" spans="3:17" ht="25.15" customHeight="1" x14ac:dyDescent="0.2">
      <c r="C904" s="2527"/>
      <c r="D904" s="2528"/>
      <c r="E904" s="2041"/>
      <c r="F904" s="2041"/>
      <c r="G904" s="2041"/>
      <c r="H904" s="2528"/>
      <c r="I904" s="2528"/>
      <c r="J904" s="2041"/>
      <c r="K904" s="2041"/>
      <c r="L904" s="2041"/>
      <c r="M904" s="2528"/>
      <c r="N904" s="2528"/>
      <c r="O904" s="2041"/>
      <c r="P904" s="2041"/>
      <c r="Q904" s="2041"/>
    </row>
    <row r="905" spans="3:17" ht="25.15" customHeight="1" x14ac:dyDescent="0.2">
      <c r="C905" s="2527"/>
      <c r="D905" s="2528"/>
      <c r="E905" s="2041"/>
      <c r="F905" s="2041"/>
      <c r="G905" s="2041"/>
      <c r="H905" s="2528"/>
      <c r="I905" s="2528"/>
      <c r="J905" s="2041"/>
      <c r="K905" s="2041"/>
      <c r="L905" s="2041"/>
      <c r="M905" s="2528"/>
      <c r="N905" s="2528"/>
      <c r="O905" s="2041"/>
      <c r="P905" s="2041"/>
      <c r="Q905" s="2041"/>
    </row>
    <row r="906" spans="3:17" ht="25.15" customHeight="1" x14ac:dyDescent="0.2">
      <c r="C906" s="2527"/>
      <c r="D906" s="2528"/>
      <c r="E906" s="2041"/>
      <c r="F906" s="2041"/>
      <c r="G906" s="2041"/>
      <c r="H906" s="2528"/>
      <c r="I906" s="2528"/>
      <c r="J906" s="2041"/>
      <c r="K906" s="2041"/>
      <c r="L906" s="2041"/>
      <c r="M906" s="2528"/>
      <c r="N906" s="2528"/>
      <c r="O906" s="2041"/>
      <c r="P906" s="2041"/>
      <c r="Q906" s="2041"/>
    </row>
    <row r="907" spans="3:17" ht="25.15" customHeight="1" x14ac:dyDescent="0.2">
      <c r="C907" s="2527"/>
      <c r="D907" s="2528"/>
      <c r="E907" s="2041"/>
      <c r="F907" s="2041"/>
      <c r="G907" s="2041"/>
      <c r="H907" s="2528"/>
      <c r="I907" s="2528"/>
      <c r="J907" s="2041"/>
      <c r="K907" s="2041"/>
      <c r="L907" s="2041"/>
      <c r="M907" s="2528"/>
      <c r="N907" s="2528"/>
      <c r="O907" s="2041"/>
      <c r="P907" s="2041"/>
      <c r="Q907" s="2041"/>
    </row>
    <row r="908" spans="3:17" ht="25.15" customHeight="1" x14ac:dyDescent="0.2">
      <c r="C908" s="2527"/>
      <c r="D908" s="2528"/>
      <c r="E908" s="2041"/>
      <c r="F908" s="2041"/>
      <c r="G908" s="2041"/>
      <c r="H908" s="2528"/>
      <c r="I908" s="2528"/>
      <c r="J908" s="2041"/>
      <c r="K908" s="2041"/>
      <c r="L908" s="2041"/>
      <c r="M908" s="2528"/>
      <c r="N908" s="2528"/>
      <c r="O908" s="2041"/>
      <c r="P908" s="2041"/>
      <c r="Q908" s="2041"/>
    </row>
    <row r="909" spans="3:17" ht="25.15" customHeight="1" x14ac:dyDescent="0.2">
      <c r="C909" s="2527"/>
      <c r="D909" s="2528"/>
      <c r="E909" s="2041"/>
      <c r="F909" s="2041"/>
      <c r="G909" s="2041"/>
      <c r="H909" s="2528"/>
      <c r="I909" s="2528"/>
      <c r="J909" s="2041"/>
      <c r="K909" s="2041"/>
      <c r="L909" s="2041"/>
      <c r="M909" s="2528"/>
      <c r="N909" s="2528"/>
      <c r="O909" s="2041"/>
      <c r="P909" s="2041"/>
      <c r="Q909" s="2041"/>
    </row>
    <row r="910" spans="3:17" ht="25.15" customHeight="1" x14ac:dyDescent="0.2">
      <c r="C910" s="2527"/>
      <c r="D910" s="2528"/>
      <c r="E910" s="2041"/>
      <c r="F910" s="2041"/>
      <c r="G910" s="2041"/>
      <c r="H910" s="2528"/>
      <c r="I910" s="2528"/>
      <c r="J910" s="2041"/>
      <c r="K910" s="2041"/>
      <c r="L910" s="2041"/>
      <c r="M910" s="2528"/>
      <c r="N910" s="2528"/>
      <c r="O910" s="2041"/>
      <c r="P910" s="2041"/>
      <c r="Q910" s="2041"/>
    </row>
    <row r="911" spans="3:17" ht="25.15" customHeight="1" x14ac:dyDescent="0.2">
      <c r="C911" s="2527"/>
      <c r="D911" s="2528"/>
      <c r="E911" s="2041"/>
      <c r="F911" s="2041"/>
      <c r="G911" s="2041"/>
      <c r="H911" s="2528"/>
      <c r="I911" s="2528"/>
      <c r="J911" s="2041"/>
      <c r="K911" s="2041"/>
      <c r="L911" s="2041"/>
      <c r="M911" s="2528"/>
      <c r="N911" s="2528"/>
      <c r="O911" s="2041"/>
      <c r="P911" s="2041"/>
      <c r="Q911" s="2041"/>
    </row>
    <row r="912" spans="3:17" ht="25.15" customHeight="1" x14ac:dyDescent="0.2">
      <c r="C912" s="2527"/>
      <c r="D912" s="2528"/>
      <c r="E912" s="2041"/>
      <c r="F912" s="2041"/>
      <c r="G912" s="2041"/>
      <c r="H912" s="2528"/>
      <c r="I912" s="2528"/>
      <c r="J912" s="2041"/>
      <c r="K912" s="2041"/>
      <c r="L912" s="2041"/>
      <c r="M912" s="2528"/>
      <c r="N912" s="2528"/>
      <c r="O912" s="2041"/>
      <c r="P912" s="2041"/>
      <c r="Q912" s="2041"/>
    </row>
    <row r="913" spans="3:17" ht="25.15" customHeight="1" x14ac:dyDescent="0.2">
      <c r="C913" s="2527"/>
      <c r="D913" s="2528"/>
      <c r="E913" s="2041"/>
      <c r="F913" s="2041"/>
      <c r="G913" s="2041"/>
      <c r="H913" s="2528"/>
      <c r="I913" s="2528"/>
      <c r="J913" s="2041"/>
      <c r="K913" s="2041"/>
      <c r="L913" s="2041"/>
      <c r="M913" s="2528"/>
      <c r="N913" s="2528"/>
      <c r="O913" s="2041"/>
      <c r="P913" s="2041"/>
      <c r="Q913" s="2041"/>
    </row>
    <row r="914" spans="3:17" ht="25.15" customHeight="1" x14ac:dyDescent="0.2">
      <c r="C914" s="2527"/>
      <c r="D914" s="2528"/>
      <c r="E914" s="2041"/>
      <c r="F914" s="2041"/>
      <c r="G914" s="2041"/>
      <c r="H914" s="2528"/>
      <c r="I914" s="2528"/>
      <c r="J914" s="2041"/>
      <c r="K914" s="2041"/>
      <c r="L914" s="2041"/>
      <c r="M914" s="2528"/>
      <c r="N914" s="2528"/>
      <c r="O914" s="2041"/>
      <c r="P914" s="2041"/>
      <c r="Q914" s="2041"/>
    </row>
    <row r="915" spans="3:17" ht="25.15" customHeight="1" x14ac:dyDescent="0.2">
      <c r="C915" s="2527"/>
      <c r="D915" s="2528"/>
      <c r="E915" s="2041"/>
      <c r="F915" s="2041"/>
      <c r="G915" s="2041"/>
      <c r="H915" s="2528"/>
      <c r="I915" s="2528"/>
      <c r="J915" s="2041"/>
      <c r="K915" s="2041"/>
      <c r="L915" s="2041"/>
      <c r="M915" s="2528"/>
      <c r="N915" s="2528"/>
      <c r="O915" s="2041"/>
      <c r="P915" s="2041"/>
      <c r="Q915" s="2041"/>
    </row>
    <row r="916" spans="3:17" ht="25.15" customHeight="1" x14ac:dyDescent="0.2">
      <c r="C916" s="2527"/>
      <c r="D916" s="2528"/>
      <c r="E916" s="2041"/>
      <c r="F916" s="2041"/>
      <c r="G916" s="2041"/>
      <c r="H916" s="2528"/>
      <c r="I916" s="2528"/>
      <c r="J916" s="2041"/>
      <c r="K916" s="2041"/>
      <c r="L916" s="2041"/>
      <c r="M916" s="2528"/>
      <c r="N916" s="2528"/>
      <c r="O916" s="2041"/>
      <c r="P916" s="2041"/>
      <c r="Q916" s="2041"/>
    </row>
    <row r="917" spans="3:17" ht="25.15" customHeight="1" x14ac:dyDescent="0.2">
      <c r="C917" s="2527"/>
      <c r="D917" s="2528"/>
      <c r="E917" s="2041"/>
      <c r="F917" s="2041"/>
      <c r="G917" s="2041"/>
      <c r="H917" s="2528"/>
      <c r="I917" s="2528"/>
      <c r="J917" s="2041"/>
      <c r="K917" s="2041"/>
      <c r="L917" s="2041"/>
      <c r="M917" s="2528"/>
      <c r="N917" s="2528"/>
      <c r="O917" s="2041"/>
      <c r="P917" s="2041"/>
      <c r="Q917" s="2041"/>
    </row>
    <row r="918" spans="3:17" ht="25.15" customHeight="1" x14ac:dyDescent="0.2">
      <c r="C918" s="2527"/>
      <c r="D918" s="2528"/>
      <c r="E918" s="2041"/>
      <c r="F918" s="2041"/>
      <c r="G918" s="2041"/>
      <c r="H918" s="2528"/>
      <c r="I918" s="2528"/>
      <c r="J918" s="2041"/>
      <c r="K918" s="2041"/>
      <c r="L918" s="2041"/>
      <c r="M918" s="2528"/>
      <c r="N918" s="2528"/>
      <c r="O918" s="2041"/>
      <c r="P918" s="2041"/>
      <c r="Q918" s="2041"/>
    </row>
    <row r="919" spans="3:17" ht="25.15" customHeight="1" x14ac:dyDescent="0.2">
      <c r="C919" s="2527"/>
      <c r="D919" s="2528"/>
      <c r="E919" s="2041"/>
      <c r="F919" s="2041"/>
      <c r="G919" s="2041"/>
      <c r="H919" s="2528"/>
      <c r="I919" s="2528"/>
      <c r="J919" s="2041"/>
      <c r="K919" s="2041"/>
      <c r="L919" s="2041"/>
      <c r="M919" s="2528"/>
      <c r="N919" s="2528"/>
      <c r="O919" s="2041"/>
      <c r="P919" s="2041"/>
      <c r="Q919" s="2041"/>
    </row>
    <row r="920" spans="3:17" ht="25.15" customHeight="1" x14ac:dyDescent="0.2">
      <c r="C920" s="2527"/>
      <c r="D920" s="2528"/>
      <c r="E920" s="2041"/>
      <c r="F920" s="2041"/>
      <c r="G920" s="2041"/>
      <c r="H920" s="2528"/>
      <c r="I920" s="2528"/>
      <c r="J920" s="2041"/>
      <c r="K920" s="2041"/>
      <c r="L920" s="2041"/>
      <c r="M920" s="2528"/>
      <c r="N920" s="2528"/>
      <c r="O920" s="2041"/>
      <c r="P920" s="2041"/>
      <c r="Q920" s="2041"/>
    </row>
    <row r="921" spans="3:17" ht="25.15" customHeight="1" x14ac:dyDescent="0.2">
      <c r="C921" s="2527"/>
      <c r="D921" s="2528"/>
      <c r="E921" s="2041"/>
      <c r="F921" s="2041"/>
      <c r="G921" s="2041"/>
      <c r="H921" s="2528"/>
      <c r="I921" s="2528"/>
      <c r="J921" s="2041"/>
      <c r="K921" s="2041"/>
      <c r="L921" s="2041"/>
      <c r="M921" s="2528"/>
      <c r="N921" s="2528"/>
      <c r="O921" s="2041"/>
      <c r="P921" s="2041"/>
      <c r="Q921" s="2041"/>
    </row>
    <row r="922" spans="3:17" ht="25.15" customHeight="1" x14ac:dyDescent="0.2">
      <c r="C922" s="2527"/>
      <c r="D922" s="2528"/>
      <c r="E922" s="2041"/>
      <c r="F922" s="2041"/>
      <c r="G922" s="2041"/>
      <c r="H922" s="2528"/>
      <c r="I922" s="2528"/>
      <c r="J922" s="2041"/>
      <c r="K922" s="2041"/>
      <c r="L922" s="2041"/>
      <c r="M922" s="2528"/>
      <c r="N922" s="2528"/>
      <c r="O922" s="2041"/>
      <c r="P922" s="2041"/>
      <c r="Q922" s="2041"/>
    </row>
    <row r="923" spans="3:17" ht="25.15" customHeight="1" x14ac:dyDescent="0.2">
      <c r="C923" s="2527"/>
      <c r="D923" s="2528"/>
      <c r="E923" s="2041"/>
      <c r="F923" s="2041"/>
      <c r="G923" s="2041"/>
      <c r="H923" s="2528"/>
      <c r="I923" s="2528"/>
      <c r="J923" s="2041"/>
      <c r="K923" s="2041"/>
      <c r="L923" s="2041"/>
      <c r="M923" s="2528"/>
      <c r="N923" s="2528"/>
      <c r="O923" s="2041"/>
      <c r="P923" s="2041"/>
      <c r="Q923" s="2041"/>
    </row>
    <row r="924" spans="3:17" ht="25.15" customHeight="1" x14ac:dyDescent="0.2">
      <c r="C924" s="2527"/>
      <c r="D924" s="2528"/>
      <c r="E924" s="2041"/>
      <c r="F924" s="2041"/>
      <c r="G924" s="2041"/>
      <c r="H924" s="2528"/>
      <c r="I924" s="2528"/>
      <c r="J924" s="2041"/>
      <c r="K924" s="2041"/>
      <c r="L924" s="2041"/>
      <c r="M924" s="2528"/>
      <c r="N924" s="2528"/>
      <c r="O924" s="2041"/>
      <c r="P924" s="2041"/>
      <c r="Q924" s="2041"/>
    </row>
    <row r="925" spans="3:17" ht="25.15" customHeight="1" x14ac:dyDescent="0.2">
      <c r="C925" s="2527"/>
      <c r="D925" s="2528"/>
      <c r="E925" s="2041"/>
      <c r="F925" s="2041"/>
      <c r="G925" s="2041"/>
      <c r="H925" s="2528"/>
      <c r="I925" s="2528"/>
      <c r="J925" s="2041"/>
      <c r="K925" s="2041"/>
      <c r="L925" s="2041"/>
      <c r="M925" s="2528"/>
      <c r="N925" s="2528"/>
      <c r="O925" s="2041"/>
      <c r="P925" s="2041"/>
      <c r="Q925" s="2041"/>
    </row>
    <row r="926" spans="3:17" ht="25.15" customHeight="1" x14ac:dyDescent="0.2">
      <c r="C926" s="2527"/>
      <c r="D926" s="2528"/>
      <c r="E926" s="2041"/>
      <c r="F926" s="2041"/>
      <c r="G926" s="2041"/>
      <c r="H926" s="2528"/>
      <c r="I926" s="2528"/>
      <c r="J926" s="2041"/>
      <c r="K926" s="2041"/>
      <c r="L926" s="2041"/>
      <c r="M926" s="2528"/>
      <c r="N926" s="2528"/>
      <c r="O926" s="2041"/>
      <c r="P926" s="2041"/>
      <c r="Q926" s="2041"/>
    </row>
    <row r="927" spans="3:17" ht="25.15" customHeight="1" x14ac:dyDescent="0.2">
      <c r="C927" s="2527"/>
      <c r="D927" s="2528"/>
      <c r="E927" s="2041"/>
      <c r="F927" s="2041"/>
      <c r="G927" s="2041"/>
      <c r="H927" s="2528"/>
      <c r="I927" s="2528"/>
      <c r="J927" s="2041"/>
      <c r="K927" s="2041"/>
      <c r="L927" s="2041"/>
      <c r="M927" s="2528"/>
      <c r="N927" s="2528"/>
      <c r="O927" s="2041"/>
      <c r="P927" s="2041"/>
      <c r="Q927" s="2041"/>
    </row>
    <row r="928" spans="3:17" ht="25.15" customHeight="1" x14ac:dyDescent="0.2">
      <c r="C928" s="2527"/>
      <c r="D928" s="2528"/>
      <c r="E928" s="2041"/>
      <c r="F928" s="2041"/>
      <c r="G928" s="2041"/>
      <c r="H928" s="2528"/>
      <c r="I928" s="2528"/>
      <c r="J928" s="2041"/>
      <c r="K928" s="2041"/>
      <c r="L928" s="2041"/>
      <c r="M928" s="2528"/>
      <c r="N928" s="2528"/>
      <c r="O928" s="2041"/>
      <c r="P928" s="2041"/>
      <c r="Q928" s="2041"/>
    </row>
    <row r="929" spans="3:17" ht="25.15" customHeight="1" x14ac:dyDescent="0.2">
      <c r="C929" s="2527"/>
      <c r="D929" s="2528"/>
      <c r="E929" s="2041"/>
      <c r="F929" s="2041"/>
      <c r="G929" s="2041"/>
      <c r="H929" s="2528"/>
      <c r="I929" s="2528"/>
      <c r="J929" s="2041"/>
      <c r="K929" s="2041"/>
      <c r="L929" s="2041"/>
      <c r="M929" s="2528"/>
      <c r="N929" s="2528"/>
      <c r="O929" s="2041"/>
      <c r="P929" s="2041"/>
      <c r="Q929" s="2041"/>
    </row>
    <row r="930" spans="3:17" ht="25.15" customHeight="1" x14ac:dyDescent="0.2">
      <c r="C930" s="2527"/>
      <c r="D930" s="2528"/>
      <c r="E930" s="2041"/>
      <c r="F930" s="2041"/>
      <c r="G930" s="2041"/>
      <c r="H930" s="2528"/>
      <c r="I930" s="2528"/>
      <c r="J930" s="2041"/>
      <c r="K930" s="2041"/>
      <c r="L930" s="2041"/>
      <c r="M930" s="2528"/>
      <c r="N930" s="2528"/>
      <c r="O930" s="2041"/>
      <c r="P930" s="2041"/>
      <c r="Q930" s="2041"/>
    </row>
    <row r="931" spans="3:17" ht="25.15" customHeight="1" x14ac:dyDescent="0.2">
      <c r="C931" s="2527"/>
      <c r="D931" s="2528"/>
      <c r="E931" s="2041"/>
      <c r="F931" s="2041"/>
      <c r="G931" s="2041"/>
      <c r="H931" s="2528"/>
      <c r="I931" s="2528"/>
      <c r="J931" s="2041"/>
      <c r="K931" s="2041"/>
      <c r="L931" s="2041"/>
      <c r="M931" s="2528"/>
      <c r="N931" s="2528"/>
      <c r="O931" s="2041"/>
      <c r="P931" s="2041"/>
      <c r="Q931" s="2041"/>
    </row>
    <row r="932" spans="3:17" ht="25.15" customHeight="1" x14ac:dyDescent="0.2">
      <c r="C932" s="2527"/>
      <c r="D932" s="2528"/>
      <c r="E932" s="2041"/>
      <c r="F932" s="2041"/>
      <c r="G932" s="2041"/>
      <c r="H932" s="2528"/>
      <c r="I932" s="2528"/>
      <c r="J932" s="2041"/>
      <c r="K932" s="2041"/>
      <c r="L932" s="2041"/>
      <c r="M932" s="2528"/>
      <c r="N932" s="2528"/>
      <c r="O932" s="2041"/>
      <c r="P932" s="2041"/>
      <c r="Q932" s="2041"/>
    </row>
    <row r="933" spans="3:17" ht="25.15" customHeight="1" x14ac:dyDescent="0.2">
      <c r="C933" s="2527"/>
      <c r="D933" s="2528"/>
      <c r="E933" s="2041"/>
      <c r="F933" s="2041"/>
      <c r="G933" s="2041"/>
      <c r="H933" s="2528"/>
      <c r="I933" s="2528"/>
      <c r="J933" s="2041"/>
      <c r="K933" s="2041"/>
      <c r="L933" s="2041"/>
      <c r="M933" s="2528"/>
      <c r="N933" s="2528"/>
      <c r="O933" s="2041"/>
      <c r="P933" s="2041"/>
      <c r="Q933" s="2041"/>
    </row>
    <row r="934" spans="3:17" ht="25.15" customHeight="1" x14ac:dyDescent="0.2">
      <c r="C934" s="2527"/>
      <c r="D934" s="2528"/>
      <c r="E934" s="2041"/>
      <c r="F934" s="2041"/>
      <c r="G934" s="2041"/>
      <c r="H934" s="2528"/>
      <c r="I934" s="2528"/>
      <c r="J934" s="2041"/>
      <c r="K934" s="2041"/>
      <c r="L934" s="2041"/>
      <c r="M934" s="2528"/>
      <c r="N934" s="2528"/>
      <c r="O934" s="2041"/>
      <c r="P934" s="2041"/>
      <c r="Q934" s="2041"/>
    </row>
    <row r="935" spans="3:17" ht="25.15" customHeight="1" x14ac:dyDescent="0.2">
      <c r="C935" s="2527"/>
      <c r="D935" s="2528"/>
      <c r="E935" s="2041"/>
      <c r="F935" s="2041"/>
      <c r="G935" s="2041"/>
      <c r="H935" s="2528"/>
      <c r="I935" s="2528"/>
      <c r="J935" s="2041"/>
      <c r="K935" s="2041"/>
      <c r="L935" s="2041"/>
      <c r="M935" s="2528"/>
      <c r="N935" s="2528"/>
      <c r="O935" s="2041"/>
      <c r="P935" s="2041"/>
      <c r="Q935" s="2041"/>
    </row>
    <row r="936" spans="3:17" ht="25.15" customHeight="1" x14ac:dyDescent="0.2">
      <c r="C936" s="2527"/>
      <c r="D936" s="2528"/>
      <c r="E936" s="2041"/>
      <c r="F936" s="2041"/>
      <c r="G936" s="2041"/>
      <c r="H936" s="2528"/>
      <c r="I936" s="2528"/>
      <c r="J936" s="2041"/>
      <c r="K936" s="2041"/>
      <c r="L936" s="2041"/>
      <c r="M936" s="2528"/>
      <c r="N936" s="2528"/>
      <c r="O936" s="2041"/>
      <c r="P936" s="2041"/>
      <c r="Q936" s="2041"/>
    </row>
    <row r="937" spans="3:17" ht="25.15" customHeight="1" x14ac:dyDescent="0.2">
      <c r="C937" s="2527"/>
      <c r="D937" s="2528"/>
      <c r="E937" s="2041"/>
      <c r="F937" s="2041"/>
      <c r="G937" s="2041"/>
      <c r="H937" s="2528"/>
      <c r="I937" s="2528"/>
      <c r="J937" s="2041"/>
      <c r="K937" s="2041"/>
      <c r="L937" s="2041"/>
      <c r="M937" s="2528"/>
      <c r="N937" s="2528"/>
      <c r="O937" s="2041"/>
      <c r="P937" s="2041"/>
      <c r="Q937" s="2041"/>
    </row>
    <row r="938" spans="3:17" ht="25.15" customHeight="1" x14ac:dyDescent="0.2">
      <c r="C938" s="2527"/>
      <c r="D938" s="2528"/>
      <c r="E938" s="2041"/>
      <c r="F938" s="2041"/>
      <c r="G938" s="2041"/>
      <c r="H938" s="2528"/>
      <c r="I938" s="2528"/>
      <c r="J938" s="2041"/>
      <c r="K938" s="2041"/>
      <c r="L938" s="2041"/>
      <c r="M938" s="2528"/>
      <c r="N938" s="2528"/>
      <c r="O938" s="2041"/>
      <c r="P938" s="2041"/>
      <c r="Q938" s="2041"/>
    </row>
    <row r="939" spans="3:17" ht="25.15" customHeight="1" x14ac:dyDescent="0.2">
      <c r="C939" s="2527"/>
      <c r="D939" s="2528"/>
      <c r="E939" s="2041"/>
      <c r="F939" s="2041"/>
      <c r="G939" s="2041"/>
      <c r="H939" s="2528"/>
      <c r="I939" s="2528"/>
      <c r="J939" s="2041"/>
      <c r="K939" s="2041"/>
      <c r="L939" s="2041"/>
      <c r="M939" s="2528"/>
      <c r="N939" s="2528"/>
      <c r="O939" s="2041"/>
      <c r="P939" s="2041"/>
      <c r="Q939" s="2041"/>
    </row>
    <row r="940" spans="3:17" ht="25.15" customHeight="1" x14ac:dyDescent="0.2">
      <c r="C940" s="2527"/>
      <c r="D940" s="2528"/>
      <c r="E940" s="2041"/>
      <c r="F940" s="2041"/>
      <c r="G940" s="2041"/>
      <c r="H940" s="2528"/>
      <c r="I940" s="2528"/>
      <c r="J940" s="2041"/>
      <c r="K940" s="2041"/>
      <c r="L940" s="2041"/>
      <c r="M940" s="2528"/>
      <c r="N940" s="2528"/>
      <c r="O940" s="2041"/>
      <c r="P940" s="2041"/>
      <c r="Q940" s="2041"/>
    </row>
    <row r="941" spans="3:17" ht="25.15" customHeight="1" x14ac:dyDescent="0.2">
      <c r="C941" s="2527"/>
      <c r="D941" s="2528"/>
      <c r="E941" s="2041"/>
      <c r="F941" s="2041"/>
      <c r="G941" s="2041"/>
      <c r="H941" s="2528"/>
      <c r="I941" s="2528"/>
      <c r="J941" s="2041"/>
      <c r="K941" s="2041"/>
      <c r="L941" s="2041"/>
      <c r="M941" s="2528"/>
      <c r="N941" s="2528"/>
      <c r="O941" s="2041"/>
      <c r="P941" s="2041"/>
      <c r="Q941" s="2041"/>
    </row>
    <row r="942" spans="3:17" ht="25.15" customHeight="1" x14ac:dyDescent="0.2">
      <c r="C942" s="2527"/>
      <c r="D942" s="2528"/>
      <c r="E942" s="2041"/>
      <c r="F942" s="2041"/>
      <c r="G942" s="2041"/>
      <c r="H942" s="2528"/>
      <c r="I942" s="2528"/>
      <c r="J942" s="2041"/>
      <c r="K942" s="2041"/>
      <c r="L942" s="2041"/>
      <c r="M942" s="2528"/>
      <c r="N942" s="2528"/>
      <c r="O942" s="2041"/>
      <c r="P942" s="2041"/>
      <c r="Q942" s="2041"/>
    </row>
    <row r="943" spans="3:17" ht="25.15" customHeight="1" x14ac:dyDescent="0.2">
      <c r="C943" s="2527"/>
      <c r="D943" s="2528"/>
      <c r="E943" s="2041"/>
      <c r="F943" s="2041"/>
      <c r="G943" s="2041"/>
      <c r="H943" s="2528"/>
      <c r="I943" s="2528"/>
      <c r="J943" s="2041"/>
      <c r="K943" s="2041"/>
      <c r="L943" s="2041"/>
      <c r="M943" s="2528"/>
      <c r="N943" s="2528"/>
      <c r="O943" s="2041"/>
      <c r="P943" s="2041"/>
      <c r="Q943" s="2041"/>
    </row>
    <row r="944" spans="3:17" ht="25.15" customHeight="1" x14ac:dyDescent="0.2">
      <c r="C944" s="2527"/>
      <c r="D944" s="2528"/>
      <c r="E944" s="2041"/>
      <c r="F944" s="2041"/>
      <c r="G944" s="2041"/>
      <c r="H944" s="2528"/>
      <c r="I944" s="2528"/>
      <c r="J944" s="2041"/>
      <c r="K944" s="2041"/>
      <c r="L944" s="2041"/>
      <c r="M944" s="2528"/>
      <c r="N944" s="2528"/>
      <c r="O944" s="2041"/>
      <c r="P944" s="2041"/>
      <c r="Q944" s="2041"/>
    </row>
    <row r="945" spans="3:17" ht="25.15" customHeight="1" x14ac:dyDescent="0.2">
      <c r="C945" s="2527"/>
      <c r="D945" s="2528"/>
      <c r="E945" s="2041"/>
      <c r="F945" s="2041"/>
      <c r="G945" s="2041"/>
      <c r="H945" s="2528"/>
      <c r="I945" s="2528"/>
      <c r="J945" s="2041"/>
      <c r="K945" s="2041"/>
      <c r="L945" s="2041"/>
      <c r="M945" s="2528"/>
      <c r="N945" s="2528"/>
      <c r="O945" s="2041"/>
      <c r="P945" s="2041"/>
      <c r="Q945" s="2041"/>
    </row>
    <row r="946" spans="3:17" ht="25.15" customHeight="1" x14ac:dyDescent="0.2">
      <c r="C946" s="2527"/>
      <c r="D946" s="2528"/>
      <c r="E946" s="2041"/>
      <c r="F946" s="2041"/>
      <c r="G946" s="2041"/>
      <c r="H946" s="2528"/>
      <c r="I946" s="2528"/>
      <c r="J946" s="2041"/>
      <c r="K946" s="2041"/>
      <c r="L946" s="2041"/>
      <c r="M946" s="2528"/>
      <c r="N946" s="2528"/>
      <c r="O946" s="2041"/>
      <c r="P946" s="2041"/>
      <c r="Q946" s="2041"/>
    </row>
    <row r="947" spans="3:17" ht="25.15" customHeight="1" x14ac:dyDescent="0.2">
      <c r="C947" s="2527"/>
      <c r="D947" s="2528"/>
      <c r="E947" s="2041"/>
      <c r="F947" s="2041"/>
      <c r="G947" s="2041"/>
      <c r="H947" s="2528"/>
      <c r="I947" s="2528"/>
      <c r="J947" s="2041"/>
      <c r="K947" s="2041"/>
      <c r="L947" s="2041"/>
      <c r="M947" s="2528"/>
      <c r="N947" s="2528"/>
      <c r="O947" s="2041"/>
      <c r="P947" s="2041"/>
      <c r="Q947" s="2041"/>
    </row>
    <row r="948" spans="3:17" ht="25.15" customHeight="1" x14ac:dyDescent="0.2">
      <c r="C948" s="2527"/>
      <c r="D948" s="2528"/>
      <c r="E948" s="2041"/>
      <c r="F948" s="2041"/>
      <c r="G948" s="2041"/>
      <c r="H948" s="2528"/>
      <c r="I948" s="2528"/>
      <c r="J948" s="2041"/>
      <c r="K948" s="2041"/>
      <c r="L948" s="2041"/>
      <c r="M948" s="2528"/>
      <c r="N948" s="2528"/>
      <c r="O948" s="2041"/>
      <c r="P948" s="2041"/>
      <c r="Q948" s="2041"/>
    </row>
    <row r="949" spans="3:17" ht="25.15" customHeight="1" x14ac:dyDescent="0.2">
      <c r="C949" s="2527"/>
      <c r="D949" s="2528"/>
      <c r="E949" s="2041"/>
      <c r="F949" s="2041"/>
      <c r="G949" s="2041"/>
      <c r="H949" s="2528"/>
      <c r="I949" s="2528"/>
      <c r="J949" s="2041"/>
      <c r="K949" s="2041"/>
      <c r="L949" s="2041"/>
      <c r="M949" s="2528"/>
      <c r="N949" s="2528"/>
      <c r="O949" s="2041"/>
      <c r="P949" s="2041"/>
      <c r="Q949" s="2041"/>
    </row>
    <row r="950" spans="3:17" ht="25.15" customHeight="1" x14ac:dyDescent="0.2">
      <c r="C950" s="2527"/>
      <c r="D950" s="2528"/>
      <c r="E950" s="2041"/>
      <c r="F950" s="2041"/>
      <c r="G950" s="2041"/>
      <c r="H950" s="2528"/>
      <c r="I950" s="2528"/>
      <c r="J950" s="2041"/>
      <c r="K950" s="2041"/>
      <c r="L950" s="2041"/>
      <c r="M950" s="2528"/>
      <c r="N950" s="2528"/>
      <c r="O950" s="2041"/>
      <c r="P950" s="2041"/>
      <c r="Q950" s="2041"/>
    </row>
    <row r="951" spans="3:17" ht="25.15" customHeight="1" x14ac:dyDescent="0.2">
      <c r="C951" s="2527"/>
      <c r="D951" s="2528"/>
      <c r="E951" s="2041"/>
      <c r="F951" s="2041"/>
      <c r="G951" s="2041"/>
      <c r="H951" s="2528"/>
      <c r="I951" s="2528"/>
      <c r="J951" s="2041"/>
      <c r="K951" s="2041"/>
      <c r="L951" s="2041"/>
      <c r="M951" s="2528"/>
      <c r="N951" s="2528"/>
      <c r="O951" s="2041"/>
      <c r="P951" s="2041"/>
      <c r="Q951" s="2041"/>
    </row>
    <row r="952" spans="3:17" ht="25.15" customHeight="1" x14ac:dyDescent="0.2">
      <c r="C952" s="2527"/>
      <c r="D952" s="2528"/>
      <c r="E952" s="2041"/>
      <c r="F952" s="2041"/>
      <c r="G952" s="2041"/>
      <c r="H952" s="2528"/>
      <c r="I952" s="2528"/>
      <c r="J952" s="2041"/>
      <c r="K952" s="2041"/>
      <c r="L952" s="2041"/>
      <c r="M952" s="2528"/>
      <c r="N952" s="2528"/>
      <c r="O952" s="2041"/>
      <c r="P952" s="2041"/>
      <c r="Q952" s="2041"/>
    </row>
    <row r="953" spans="3:17" ht="25.15" customHeight="1" x14ac:dyDescent="0.2">
      <c r="C953" s="2527"/>
      <c r="D953" s="2528"/>
      <c r="E953" s="2041"/>
      <c r="F953" s="2041"/>
      <c r="G953" s="2041"/>
      <c r="H953" s="2528"/>
      <c r="I953" s="2528"/>
      <c r="J953" s="2041"/>
      <c r="K953" s="2041"/>
      <c r="L953" s="2041"/>
      <c r="M953" s="2528"/>
      <c r="N953" s="2528"/>
      <c r="O953" s="2041"/>
      <c r="P953" s="2041"/>
      <c r="Q953" s="2041"/>
    </row>
    <row r="954" spans="3:17" ht="25.15" customHeight="1" x14ac:dyDescent="0.2">
      <c r="C954" s="2527"/>
      <c r="D954" s="2528"/>
      <c r="E954" s="2041"/>
      <c r="F954" s="2041"/>
      <c r="G954" s="2041"/>
      <c r="H954" s="2528"/>
      <c r="I954" s="2528"/>
      <c r="J954" s="2041"/>
      <c r="K954" s="2041"/>
      <c r="L954" s="2041"/>
      <c r="M954" s="2528"/>
      <c r="N954" s="2528"/>
      <c r="O954" s="2041"/>
      <c r="P954" s="2041"/>
      <c r="Q954" s="2041"/>
    </row>
    <row r="955" spans="3:17" ht="25.15" customHeight="1" x14ac:dyDescent="0.2">
      <c r="C955" s="2527"/>
      <c r="D955" s="2528"/>
      <c r="E955" s="2041"/>
      <c r="F955" s="2041"/>
      <c r="G955" s="2041"/>
      <c r="H955" s="2528"/>
      <c r="I955" s="2528"/>
      <c r="J955" s="2041"/>
      <c r="K955" s="2041"/>
      <c r="L955" s="2041"/>
      <c r="M955" s="2528"/>
      <c r="N955" s="2528"/>
      <c r="O955" s="2041"/>
      <c r="P955" s="2041"/>
      <c r="Q955" s="2041"/>
    </row>
    <row r="956" spans="3:17" ht="25.15" customHeight="1" x14ac:dyDescent="0.2">
      <c r="C956" s="2527"/>
      <c r="D956" s="2528"/>
      <c r="E956" s="2041"/>
      <c r="F956" s="2041"/>
      <c r="G956" s="2041"/>
      <c r="H956" s="2528"/>
      <c r="I956" s="2528"/>
      <c r="J956" s="2041"/>
      <c r="K956" s="2041"/>
      <c r="L956" s="2041"/>
      <c r="M956" s="2528"/>
      <c r="N956" s="2528"/>
      <c r="O956" s="2041"/>
      <c r="P956" s="2041"/>
      <c r="Q956" s="2041"/>
    </row>
    <row r="957" spans="3:17" ht="25.15" customHeight="1" x14ac:dyDescent="0.2">
      <c r="C957" s="2527"/>
      <c r="D957" s="2528"/>
      <c r="E957" s="2041"/>
      <c r="F957" s="2041"/>
      <c r="G957" s="2041"/>
      <c r="H957" s="2528"/>
      <c r="I957" s="2528"/>
      <c r="J957" s="2041"/>
      <c r="K957" s="2041"/>
      <c r="L957" s="2041"/>
      <c r="M957" s="2528"/>
      <c r="N957" s="2528"/>
      <c r="O957" s="2041"/>
      <c r="P957" s="2041"/>
      <c r="Q957" s="2041"/>
    </row>
    <row r="958" spans="3:17" ht="25.15" customHeight="1" x14ac:dyDescent="0.2">
      <c r="C958" s="2527"/>
      <c r="D958" s="2528"/>
      <c r="E958" s="2041"/>
      <c r="F958" s="2041"/>
      <c r="G958" s="2041"/>
      <c r="H958" s="2528"/>
      <c r="I958" s="2528"/>
      <c r="J958" s="2041"/>
      <c r="K958" s="2041"/>
      <c r="L958" s="2041"/>
      <c r="M958" s="2528"/>
      <c r="N958" s="2528"/>
      <c r="O958" s="2041"/>
      <c r="P958" s="2041"/>
      <c r="Q958" s="2041"/>
    </row>
    <row r="959" spans="3:17" ht="25.15" customHeight="1" x14ac:dyDescent="0.2">
      <c r="C959" s="2527"/>
      <c r="D959" s="2528"/>
      <c r="E959" s="2041"/>
      <c r="F959" s="2041"/>
      <c r="G959" s="2041"/>
      <c r="H959" s="2528"/>
      <c r="I959" s="2528"/>
      <c r="J959" s="2041"/>
      <c r="K959" s="2041"/>
      <c r="L959" s="2041"/>
      <c r="M959" s="2528"/>
      <c r="N959" s="2528"/>
      <c r="O959" s="2041"/>
      <c r="P959" s="2041"/>
      <c r="Q959" s="2041"/>
    </row>
    <row r="960" spans="3:17" ht="25.15" customHeight="1" x14ac:dyDescent="0.2">
      <c r="C960" s="2527"/>
      <c r="D960" s="2528"/>
      <c r="E960" s="2041"/>
      <c r="F960" s="2041"/>
      <c r="G960" s="2041"/>
      <c r="H960" s="2528"/>
      <c r="I960" s="2528"/>
      <c r="J960" s="2041"/>
      <c r="K960" s="2041"/>
      <c r="L960" s="2041"/>
      <c r="M960" s="2528"/>
      <c r="N960" s="2528"/>
      <c r="O960" s="2041"/>
      <c r="P960" s="2041"/>
      <c r="Q960" s="2041"/>
    </row>
    <row r="961" spans="3:17" ht="25.15" customHeight="1" x14ac:dyDescent="0.2">
      <c r="C961" s="2527"/>
      <c r="D961" s="2528"/>
      <c r="E961" s="2041"/>
      <c r="F961" s="2041"/>
      <c r="G961" s="2041"/>
      <c r="H961" s="2528"/>
      <c r="I961" s="2528"/>
      <c r="J961" s="2041"/>
      <c r="K961" s="2041"/>
      <c r="L961" s="2041"/>
      <c r="M961" s="2528"/>
      <c r="N961" s="2528"/>
      <c r="O961" s="2041"/>
      <c r="P961" s="2041"/>
      <c r="Q961" s="2041"/>
    </row>
    <row r="962" spans="3:17" ht="25.15" customHeight="1" x14ac:dyDescent="0.2">
      <c r="C962" s="2527"/>
      <c r="D962" s="2528"/>
      <c r="E962" s="2041"/>
      <c r="F962" s="2041"/>
      <c r="G962" s="2041"/>
      <c r="H962" s="2528"/>
      <c r="I962" s="2528"/>
      <c r="J962" s="2041"/>
      <c r="K962" s="2041"/>
      <c r="L962" s="2041"/>
      <c r="M962" s="2528"/>
      <c r="N962" s="2528"/>
      <c r="O962" s="2041"/>
      <c r="P962" s="2041"/>
      <c r="Q962" s="2041"/>
    </row>
    <row r="963" spans="3:17" ht="25.15" customHeight="1" x14ac:dyDescent="0.2">
      <c r="C963" s="2527"/>
      <c r="D963" s="2528"/>
      <c r="E963" s="2041"/>
      <c r="F963" s="2041"/>
      <c r="G963" s="2041"/>
      <c r="H963" s="2528"/>
      <c r="I963" s="2528"/>
      <c r="J963" s="2041"/>
      <c r="K963" s="2041"/>
      <c r="L963" s="2041"/>
      <c r="M963" s="2528"/>
      <c r="N963" s="2528"/>
      <c r="O963" s="2041"/>
      <c r="P963" s="2041"/>
      <c r="Q963" s="2041"/>
    </row>
    <row r="964" spans="3:17" ht="25.15" customHeight="1" x14ac:dyDescent="0.2">
      <c r="C964" s="2527"/>
      <c r="D964" s="2528"/>
      <c r="E964" s="2041"/>
      <c r="F964" s="2041"/>
      <c r="G964" s="2041"/>
      <c r="H964" s="2528"/>
      <c r="I964" s="2528"/>
      <c r="J964" s="2041"/>
      <c r="K964" s="2041"/>
      <c r="L964" s="2041"/>
      <c r="M964" s="2528"/>
      <c r="N964" s="2528"/>
      <c r="O964" s="2041"/>
      <c r="P964" s="2041"/>
      <c r="Q964" s="2041"/>
    </row>
    <row r="965" spans="3:17" ht="25.15" customHeight="1" x14ac:dyDescent="0.2">
      <c r="C965" s="2527"/>
      <c r="D965" s="2528"/>
      <c r="E965" s="2041"/>
      <c r="F965" s="2041"/>
      <c r="G965" s="2041"/>
      <c r="H965" s="2528"/>
      <c r="I965" s="2528"/>
      <c r="J965" s="2041"/>
      <c r="K965" s="2041"/>
      <c r="L965" s="2041"/>
      <c r="M965" s="2528"/>
      <c r="N965" s="2528"/>
      <c r="O965" s="2041"/>
      <c r="P965" s="2041"/>
      <c r="Q965" s="2041"/>
    </row>
    <row r="966" spans="3:17" ht="25.15" customHeight="1" x14ac:dyDescent="0.2">
      <c r="C966" s="2527"/>
      <c r="D966" s="2528"/>
      <c r="E966" s="2041"/>
      <c r="F966" s="2041"/>
      <c r="G966" s="2041"/>
      <c r="H966" s="2528"/>
      <c r="I966" s="2528"/>
      <c r="J966" s="2041"/>
      <c r="K966" s="2041"/>
      <c r="L966" s="2041"/>
      <c r="M966" s="2528"/>
      <c r="N966" s="2528"/>
      <c r="O966" s="2041"/>
      <c r="P966" s="2041"/>
      <c r="Q966" s="2041"/>
    </row>
    <row r="967" spans="3:17" ht="25.15" customHeight="1" x14ac:dyDescent="0.2">
      <c r="C967" s="2527"/>
      <c r="D967" s="2528"/>
      <c r="E967" s="2041"/>
      <c r="F967" s="2041"/>
      <c r="G967" s="2041"/>
      <c r="H967" s="2528"/>
      <c r="I967" s="2528"/>
      <c r="J967" s="2041"/>
      <c r="K967" s="2041"/>
      <c r="L967" s="2041"/>
      <c r="M967" s="2528"/>
      <c r="N967" s="2528"/>
      <c r="O967" s="2041"/>
      <c r="P967" s="2041"/>
      <c r="Q967" s="2041"/>
    </row>
    <row r="968" spans="3:17" ht="25.15" customHeight="1" x14ac:dyDescent="0.2">
      <c r="C968" s="2527"/>
      <c r="D968" s="2528"/>
      <c r="E968" s="2041"/>
      <c r="F968" s="2041"/>
      <c r="G968" s="2041"/>
      <c r="H968" s="2528"/>
      <c r="I968" s="2528"/>
      <c r="J968" s="2041"/>
      <c r="K968" s="2041"/>
      <c r="L968" s="2041"/>
      <c r="M968" s="2528"/>
      <c r="N968" s="2528"/>
      <c r="O968" s="2041"/>
      <c r="P968" s="2041"/>
      <c r="Q968" s="2041"/>
    </row>
    <row r="969" spans="3:17" ht="25.15" customHeight="1" x14ac:dyDescent="0.2">
      <c r="C969" s="2527"/>
      <c r="D969" s="2528"/>
      <c r="E969" s="2041"/>
      <c r="F969" s="2041"/>
      <c r="G969" s="2041"/>
      <c r="H969" s="2528"/>
      <c r="I969" s="2528"/>
      <c r="J969" s="2041"/>
      <c r="K969" s="2041"/>
      <c r="L969" s="2041"/>
      <c r="M969" s="2528"/>
      <c r="N969" s="2528"/>
      <c r="O969" s="2041"/>
      <c r="P969" s="2041"/>
      <c r="Q969" s="2041"/>
    </row>
    <row r="970" spans="3:17" ht="25.15" customHeight="1" x14ac:dyDescent="0.2">
      <c r="C970" s="2527"/>
      <c r="D970" s="2528"/>
      <c r="E970" s="2041"/>
      <c r="F970" s="2041"/>
      <c r="G970" s="2041"/>
      <c r="H970" s="2528"/>
      <c r="I970" s="2528"/>
      <c r="J970" s="2041"/>
      <c r="K970" s="2041"/>
      <c r="L970" s="2041"/>
      <c r="M970" s="2528"/>
      <c r="N970" s="2528"/>
      <c r="O970" s="2041"/>
      <c r="P970" s="2041"/>
      <c r="Q970" s="2041"/>
    </row>
    <row r="971" spans="3:17" ht="25.15" customHeight="1" x14ac:dyDescent="0.2">
      <c r="C971" s="2527"/>
      <c r="D971" s="2528"/>
      <c r="E971" s="2041"/>
      <c r="F971" s="2041"/>
      <c r="G971" s="2041"/>
      <c r="H971" s="2528"/>
      <c r="I971" s="2528"/>
      <c r="J971" s="2041"/>
      <c r="K971" s="2041"/>
      <c r="L971" s="2041"/>
      <c r="M971" s="2528"/>
      <c r="N971" s="2528"/>
      <c r="O971" s="2041"/>
      <c r="P971" s="2041"/>
      <c r="Q971" s="2041"/>
    </row>
    <row r="972" spans="3:17" ht="25.15" customHeight="1" x14ac:dyDescent="0.2">
      <c r="C972" s="2527"/>
      <c r="D972" s="2528"/>
      <c r="E972" s="2041"/>
      <c r="F972" s="2041"/>
      <c r="G972" s="2041"/>
      <c r="H972" s="2528"/>
      <c r="I972" s="2528"/>
      <c r="J972" s="2041"/>
      <c r="K972" s="2041"/>
      <c r="L972" s="2041"/>
      <c r="M972" s="2528"/>
      <c r="N972" s="2528"/>
      <c r="O972" s="2041"/>
      <c r="P972" s="2041"/>
      <c r="Q972" s="2041"/>
    </row>
    <row r="973" spans="3:17" ht="25.15" customHeight="1" x14ac:dyDescent="0.2">
      <c r="C973" s="2527"/>
      <c r="D973" s="2528"/>
      <c r="E973" s="2041"/>
      <c r="F973" s="2041"/>
      <c r="G973" s="2041"/>
      <c r="H973" s="2528"/>
      <c r="I973" s="2528"/>
      <c r="J973" s="2041"/>
      <c r="K973" s="2041"/>
      <c r="L973" s="2041"/>
      <c r="M973" s="2528"/>
      <c r="N973" s="2528"/>
      <c r="O973" s="2041"/>
      <c r="P973" s="2041"/>
      <c r="Q973" s="2041"/>
    </row>
    <row r="974" spans="3:17" ht="25.15" customHeight="1" x14ac:dyDescent="0.2">
      <c r="C974" s="2527"/>
      <c r="D974" s="2528"/>
      <c r="E974" s="2041"/>
      <c r="F974" s="2041"/>
      <c r="G974" s="2041"/>
      <c r="H974" s="2528"/>
      <c r="I974" s="2528"/>
      <c r="J974" s="2041"/>
      <c r="K974" s="2041"/>
      <c r="L974" s="2041"/>
      <c r="M974" s="2528"/>
      <c r="N974" s="2528"/>
      <c r="O974" s="2041"/>
      <c r="P974" s="2041"/>
      <c r="Q974" s="2041"/>
    </row>
    <row r="975" spans="3:17" ht="25.15" customHeight="1" x14ac:dyDescent="0.2">
      <c r="C975" s="2527"/>
      <c r="D975" s="2528"/>
      <c r="E975" s="2041"/>
      <c r="F975" s="2041"/>
      <c r="G975" s="2041"/>
      <c r="H975" s="2528"/>
      <c r="I975" s="2528"/>
      <c r="J975" s="2041"/>
      <c r="K975" s="2041"/>
      <c r="L975" s="2041"/>
      <c r="M975" s="2528"/>
      <c r="N975" s="2528"/>
      <c r="O975" s="2041"/>
      <c r="P975" s="2041"/>
      <c r="Q975" s="2041"/>
    </row>
    <row r="976" spans="3:17" ht="25.15" customHeight="1" x14ac:dyDescent="0.2">
      <c r="C976" s="2527"/>
      <c r="D976" s="2528"/>
      <c r="E976" s="2041"/>
      <c r="F976" s="2041"/>
      <c r="G976" s="2041"/>
      <c r="H976" s="2528"/>
      <c r="I976" s="2528"/>
      <c r="J976" s="2041"/>
      <c r="K976" s="2041"/>
      <c r="L976" s="2041"/>
      <c r="M976" s="2528"/>
      <c r="N976" s="2528"/>
      <c r="O976" s="2041"/>
      <c r="P976" s="2041"/>
      <c r="Q976" s="2041"/>
    </row>
    <row r="977" spans="3:17" ht="25.15" customHeight="1" x14ac:dyDescent="0.2">
      <c r="C977" s="2527"/>
      <c r="D977" s="2528"/>
      <c r="E977" s="2041"/>
      <c r="F977" s="2041"/>
      <c r="G977" s="2041"/>
      <c r="H977" s="2528"/>
      <c r="I977" s="2528"/>
      <c r="J977" s="2041"/>
      <c r="K977" s="2041"/>
      <c r="L977" s="2041"/>
      <c r="M977" s="2528"/>
      <c r="N977" s="2528"/>
      <c r="O977" s="2041"/>
      <c r="P977" s="2041"/>
      <c r="Q977" s="2041"/>
    </row>
    <row r="978" spans="3:17" ht="25.15" customHeight="1" x14ac:dyDescent="0.2">
      <c r="C978" s="2527"/>
      <c r="D978" s="2528"/>
      <c r="E978" s="2041"/>
      <c r="F978" s="2041"/>
      <c r="G978" s="2041"/>
      <c r="H978" s="2528"/>
      <c r="I978" s="2528"/>
      <c r="J978" s="2041"/>
      <c r="K978" s="2041"/>
      <c r="L978" s="2041"/>
      <c r="M978" s="2528"/>
      <c r="N978" s="2528"/>
      <c r="O978" s="2041"/>
      <c r="P978" s="2041"/>
      <c r="Q978" s="2041"/>
    </row>
    <row r="979" spans="3:17" ht="25.15" customHeight="1" x14ac:dyDescent="0.2">
      <c r="C979" s="2527"/>
      <c r="D979" s="2528"/>
      <c r="E979" s="2041"/>
      <c r="F979" s="2041"/>
      <c r="G979" s="2041"/>
      <c r="H979" s="2528"/>
      <c r="I979" s="2528"/>
      <c r="J979" s="2041"/>
      <c r="K979" s="2041"/>
      <c r="L979" s="2041"/>
      <c r="M979" s="2528"/>
      <c r="N979" s="2528"/>
      <c r="O979" s="2041"/>
      <c r="P979" s="2041"/>
      <c r="Q979" s="2041"/>
    </row>
    <row r="980" spans="3:17" ht="25.15" customHeight="1" x14ac:dyDescent="0.2">
      <c r="C980" s="2527"/>
      <c r="D980" s="2528"/>
      <c r="E980" s="2041"/>
      <c r="F980" s="2041"/>
      <c r="G980" s="2041"/>
      <c r="H980" s="2528"/>
      <c r="I980" s="2528"/>
      <c r="J980" s="2041"/>
      <c r="K980" s="2041"/>
      <c r="L980" s="2041"/>
      <c r="M980" s="2528"/>
      <c r="N980" s="2528"/>
      <c r="O980" s="2041"/>
      <c r="P980" s="2041"/>
      <c r="Q980" s="2041"/>
    </row>
    <row r="981" spans="3:17" ht="25.15" customHeight="1" x14ac:dyDescent="0.2">
      <c r="C981" s="2527"/>
      <c r="D981" s="2528"/>
      <c r="E981" s="2041"/>
      <c r="F981" s="2041"/>
      <c r="G981" s="2041"/>
      <c r="H981" s="2528"/>
      <c r="I981" s="2528"/>
      <c r="J981" s="2041"/>
      <c r="K981" s="2041"/>
      <c r="L981" s="2041"/>
      <c r="M981" s="2528"/>
      <c r="N981" s="2528"/>
      <c r="O981" s="2041"/>
      <c r="P981" s="2041"/>
      <c r="Q981" s="2041"/>
    </row>
    <row r="982" spans="3:17" ht="25.15" customHeight="1" x14ac:dyDescent="0.2">
      <c r="C982" s="2527"/>
      <c r="D982" s="2528"/>
      <c r="E982" s="2041"/>
      <c r="F982" s="2041"/>
      <c r="G982" s="2041"/>
      <c r="H982" s="2528"/>
      <c r="I982" s="2528"/>
      <c r="J982" s="2041"/>
      <c r="K982" s="2041"/>
      <c r="L982" s="2041"/>
      <c r="M982" s="2528"/>
      <c r="N982" s="2528"/>
      <c r="O982" s="2041"/>
      <c r="P982" s="2041"/>
      <c r="Q982" s="2041"/>
    </row>
    <row r="983" spans="3:17" ht="25.15" customHeight="1" x14ac:dyDescent="0.2">
      <c r="C983" s="2527"/>
      <c r="D983" s="2528"/>
      <c r="E983" s="2041"/>
      <c r="F983" s="2041"/>
      <c r="G983" s="2041"/>
      <c r="H983" s="2528"/>
      <c r="I983" s="2528"/>
      <c r="J983" s="2041"/>
      <c r="K983" s="2041"/>
      <c r="L983" s="2041"/>
      <c r="M983" s="2528"/>
      <c r="N983" s="2528"/>
      <c r="O983" s="2041"/>
      <c r="P983" s="2041"/>
      <c r="Q983" s="2041"/>
    </row>
    <row r="984" spans="3:17" ht="25.15" customHeight="1" x14ac:dyDescent="0.2">
      <c r="C984" s="2527"/>
      <c r="D984" s="2528"/>
      <c r="E984" s="2041"/>
      <c r="F984" s="2041"/>
      <c r="G984" s="2041"/>
      <c r="H984" s="2528"/>
      <c r="I984" s="2528"/>
      <c r="J984" s="2041"/>
      <c r="K984" s="2041"/>
      <c r="L984" s="2041"/>
      <c r="M984" s="2528"/>
      <c r="N984" s="2528"/>
      <c r="O984" s="2041"/>
      <c r="P984" s="2041"/>
      <c r="Q984" s="2041"/>
    </row>
    <row r="985" spans="3:17" ht="25.15" customHeight="1" x14ac:dyDescent="0.2">
      <c r="C985" s="2527"/>
      <c r="D985" s="2528"/>
      <c r="E985" s="2041"/>
      <c r="F985" s="2041"/>
      <c r="G985" s="2041"/>
      <c r="H985" s="2528"/>
      <c r="I985" s="2528"/>
      <c r="J985" s="2041"/>
      <c r="K985" s="2041"/>
      <c r="L985" s="2041"/>
      <c r="M985" s="2528"/>
      <c r="N985" s="2528"/>
      <c r="O985" s="2041"/>
      <c r="P985" s="2041"/>
      <c r="Q985" s="2041"/>
    </row>
    <row r="986" spans="3:17" ht="25.15" customHeight="1" x14ac:dyDescent="0.2">
      <c r="C986" s="2527"/>
      <c r="D986" s="2528"/>
      <c r="E986" s="2041"/>
      <c r="F986" s="2041"/>
      <c r="G986" s="2041"/>
      <c r="H986" s="2528"/>
      <c r="I986" s="2528"/>
      <c r="J986" s="2041"/>
      <c r="K986" s="2041"/>
      <c r="L986" s="2041"/>
      <c r="M986" s="2528"/>
      <c r="N986" s="2528"/>
      <c r="O986" s="2041"/>
      <c r="P986" s="2041"/>
      <c r="Q986" s="2041"/>
    </row>
    <row r="987" spans="3:17" ht="25.15" customHeight="1" x14ac:dyDescent="0.2">
      <c r="C987" s="2527"/>
      <c r="D987" s="2528"/>
      <c r="E987" s="2041"/>
      <c r="F987" s="2041"/>
      <c r="G987" s="2041"/>
      <c r="H987" s="2528"/>
      <c r="I987" s="2528"/>
      <c r="J987" s="2041"/>
      <c r="K987" s="2041"/>
      <c r="L987" s="2041"/>
      <c r="M987" s="2528"/>
      <c r="N987" s="2528"/>
      <c r="O987" s="2041"/>
      <c r="P987" s="2041"/>
      <c r="Q987" s="2041"/>
    </row>
    <row r="988" spans="3:17" ht="25.15" customHeight="1" x14ac:dyDescent="0.2">
      <c r="C988" s="2527"/>
      <c r="D988" s="2528"/>
      <c r="E988" s="2041"/>
      <c r="F988" s="2041"/>
      <c r="G988" s="2041"/>
      <c r="H988" s="2528"/>
      <c r="I988" s="2528"/>
      <c r="J988" s="2041"/>
      <c r="K988" s="2041"/>
      <c r="L988" s="2041"/>
      <c r="M988" s="2528"/>
      <c r="N988" s="2528"/>
      <c r="O988" s="2041"/>
      <c r="P988" s="2041"/>
      <c r="Q988" s="2041"/>
    </row>
    <row r="989" spans="3:17" ht="25.15" customHeight="1" x14ac:dyDescent="0.2">
      <c r="C989" s="2527"/>
      <c r="D989" s="2528"/>
      <c r="E989" s="2041"/>
      <c r="F989" s="2041"/>
      <c r="G989" s="2041"/>
      <c r="H989" s="2528"/>
      <c r="I989" s="2528"/>
      <c r="J989" s="2041"/>
      <c r="K989" s="2041"/>
      <c r="L989" s="2041"/>
      <c r="M989" s="2528"/>
      <c r="N989" s="2528"/>
      <c r="O989" s="2041"/>
      <c r="P989" s="2041"/>
      <c r="Q989" s="2041"/>
    </row>
    <row r="990" spans="3:17" ht="25.15" customHeight="1" x14ac:dyDescent="0.2">
      <c r="C990" s="2527"/>
      <c r="D990" s="2528"/>
      <c r="E990" s="2041"/>
      <c r="F990" s="2041"/>
      <c r="G990" s="2041"/>
      <c r="H990" s="2528"/>
      <c r="I990" s="2528"/>
      <c r="J990" s="2041"/>
      <c r="K990" s="2041"/>
      <c r="L990" s="2041"/>
      <c r="M990" s="2528"/>
      <c r="N990" s="2528"/>
      <c r="O990" s="2041"/>
      <c r="P990" s="2041"/>
      <c r="Q990" s="2041"/>
    </row>
    <row r="991" spans="3:17" ht="25.15" customHeight="1" x14ac:dyDescent="0.2">
      <c r="C991" s="2527"/>
      <c r="D991" s="2528"/>
      <c r="E991" s="2041"/>
      <c r="F991" s="2041"/>
      <c r="G991" s="2041"/>
      <c r="H991" s="2528"/>
      <c r="I991" s="2528"/>
      <c r="J991" s="2041"/>
      <c r="K991" s="2041"/>
      <c r="L991" s="2041"/>
      <c r="M991" s="2528"/>
      <c r="N991" s="2528"/>
      <c r="O991" s="2041"/>
      <c r="P991" s="2041"/>
      <c r="Q991" s="2041"/>
    </row>
    <row r="992" spans="3:17" ht="25.15" customHeight="1" x14ac:dyDescent="0.2">
      <c r="C992" s="2527"/>
      <c r="D992" s="2528"/>
      <c r="E992" s="2041"/>
      <c r="F992" s="2041"/>
      <c r="G992" s="2041"/>
      <c r="H992" s="2528"/>
      <c r="I992" s="2528"/>
      <c r="J992" s="2041"/>
      <c r="K992" s="2041"/>
      <c r="L992" s="2041"/>
      <c r="M992" s="2528"/>
      <c r="N992" s="2528"/>
      <c r="O992" s="2041"/>
      <c r="P992" s="2041"/>
      <c r="Q992" s="2041"/>
    </row>
    <row r="993" spans="3:17" ht="25.15" customHeight="1" x14ac:dyDescent="0.2">
      <c r="C993" s="2527"/>
      <c r="D993" s="2528"/>
      <c r="E993" s="2041"/>
      <c r="F993" s="2041"/>
      <c r="G993" s="2041"/>
      <c r="H993" s="2528"/>
      <c r="I993" s="2528"/>
      <c r="J993" s="2041"/>
      <c r="K993" s="2041"/>
      <c r="L993" s="2041"/>
      <c r="M993" s="2528"/>
      <c r="N993" s="2528"/>
      <c r="O993" s="2041"/>
      <c r="P993" s="2041"/>
      <c r="Q993" s="2041"/>
    </row>
    <row r="994" spans="3:17" ht="25.15" customHeight="1" x14ac:dyDescent="0.2">
      <c r="C994" s="2527"/>
      <c r="D994" s="2528"/>
      <c r="E994" s="2041"/>
      <c r="F994" s="2041"/>
      <c r="G994" s="2041"/>
      <c r="H994" s="2528"/>
      <c r="I994" s="2528"/>
      <c r="J994" s="2041"/>
      <c r="K994" s="2041"/>
      <c r="L994" s="2041"/>
      <c r="M994" s="2528"/>
      <c r="N994" s="2528"/>
      <c r="O994" s="2041"/>
      <c r="P994" s="2041"/>
      <c r="Q994" s="2041"/>
    </row>
    <row r="995" spans="3:17" ht="25.15" customHeight="1" x14ac:dyDescent="0.2">
      <c r="C995" s="2527"/>
      <c r="D995" s="2528"/>
      <c r="E995" s="2041"/>
      <c r="F995" s="2041"/>
      <c r="G995" s="2041"/>
      <c r="H995" s="2528"/>
      <c r="I995" s="2528"/>
      <c r="J995" s="2041"/>
      <c r="K995" s="2041"/>
      <c r="L995" s="2041"/>
      <c r="M995" s="2528"/>
      <c r="N995" s="2528"/>
      <c r="O995" s="2041"/>
      <c r="P995" s="2041"/>
      <c r="Q995" s="2041"/>
    </row>
    <row r="996" spans="3:17" ht="25.15" customHeight="1" x14ac:dyDescent="0.2">
      <c r="C996" s="2527"/>
      <c r="D996" s="2528"/>
      <c r="E996" s="2041"/>
      <c r="F996" s="2041"/>
      <c r="G996" s="2041"/>
      <c r="H996" s="2528"/>
      <c r="I996" s="2528"/>
      <c r="J996" s="2041"/>
      <c r="K996" s="2041"/>
      <c r="L996" s="2041"/>
      <c r="M996" s="2528"/>
      <c r="N996" s="2528"/>
      <c r="O996" s="2041"/>
      <c r="P996" s="2041"/>
      <c r="Q996" s="2041"/>
    </row>
    <row r="997" spans="3:17" ht="25.15" customHeight="1" x14ac:dyDescent="0.2">
      <c r="C997" s="2527"/>
      <c r="D997" s="2528"/>
      <c r="E997" s="2041"/>
      <c r="F997" s="2041"/>
      <c r="G997" s="2041"/>
      <c r="H997" s="2528"/>
      <c r="I997" s="2528"/>
      <c r="J997" s="2041"/>
      <c r="K997" s="2041"/>
      <c r="L997" s="2041"/>
      <c r="M997" s="2528"/>
      <c r="N997" s="2528"/>
      <c r="O997" s="2041"/>
      <c r="P997" s="2041"/>
      <c r="Q997" s="2041"/>
    </row>
    <row r="998" spans="3:17" ht="25.15" customHeight="1" x14ac:dyDescent="0.2">
      <c r="C998" s="2527"/>
      <c r="D998" s="2528"/>
      <c r="E998" s="2041"/>
      <c r="F998" s="2041"/>
      <c r="G998" s="2041"/>
      <c r="H998" s="2528"/>
      <c r="I998" s="2528"/>
      <c r="J998" s="2041"/>
      <c r="K998" s="2041"/>
      <c r="L998" s="2041"/>
      <c r="M998" s="2528"/>
      <c r="N998" s="2528"/>
      <c r="O998" s="2041"/>
      <c r="P998" s="2041"/>
      <c r="Q998" s="2041"/>
    </row>
    <row r="999" spans="3:17" ht="25.15" customHeight="1" x14ac:dyDescent="0.2">
      <c r="C999" s="2527"/>
      <c r="D999" s="2528"/>
      <c r="E999" s="2041"/>
      <c r="F999" s="2041"/>
      <c r="G999" s="2041"/>
      <c r="H999" s="2528"/>
      <c r="I999" s="2528"/>
      <c r="J999" s="2041"/>
      <c r="K999" s="2041"/>
      <c r="L999" s="2041"/>
      <c r="M999" s="2528"/>
      <c r="N999" s="2528"/>
      <c r="O999" s="2041"/>
      <c r="P999" s="2041"/>
      <c r="Q999" s="2041"/>
    </row>
    <row r="1000" spans="3:17" ht="25.15" customHeight="1" x14ac:dyDescent="0.2">
      <c r="C1000" s="2527"/>
      <c r="D1000" s="2528"/>
      <c r="E1000" s="2041"/>
      <c r="F1000" s="2041"/>
      <c r="G1000" s="2041"/>
      <c r="H1000" s="2528"/>
      <c r="I1000" s="2528"/>
      <c r="J1000" s="2041"/>
      <c r="K1000" s="2041"/>
      <c r="L1000" s="2041"/>
      <c r="M1000" s="2528"/>
      <c r="N1000" s="2528"/>
      <c r="O1000" s="2041"/>
      <c r="P1000" s="2041"/>
      <c r="Q1000" s="2041"/>
    </row>
    <row r="1001" spans="3:17" ht="25.15" customHeight="1" x14ac:dyDescent="0.2">
      <c r="C1001" s="2527"/>
      <c r="D1001" s="2528"/>
      <c r="E1001" s="2041"/>
      <c r="F1001" s="2041"/>
      <c r="G1001" s="2041"/>
      <c r="H1001" s="2528"/>
      <c r="I1001" s="2528"/>
      <c r="J1001" s="2041"/>
      <c r="K1001" s="2041"/>
      <c r="L1001" s="2041"/>
      <c r="M1001" s="2528"/>
      <c r="N1001" s="2528"/>
      <c r="O1001" s="2041"/>
      <c r="P1001" s="2041"/>
      <c r="Q1001" s="2041"/>
    </row>
    <row r="1002" spans="3:17" ht="25.15" customHeight="1" x14ac:dyDescent="0.2">
      <c r="C1002" s="2527"/>
      <c r="D1002" s="2528"/>
      <c r="E1002" s="2041"/>
      <c r="F1002" s="2041"/>
      <c r="G1002" s="2041"/>
      <c r="H1002" s="2528"/>
      <c r="I1002" s="2528"/>
      <c r="J1002" s="2041"/>
      <c r="K1002" s="2041"/>
      <c r="L1002" s="2041"/>
      <c r="M1002" s="2528"/>
      <c r="N1002" s="2528"/>
      <c r="O1002" s="2041"/>
      <c r="P1002" s="2041"/>
      <c r="Q1002" s="2041"/>
    </row>
    <row r="1003" spans="3:17" ht="25.15" customHeight="1" x14ac:dyDescent="0.2">
      <c r="C1003" s="2527"/>
      <c r="D1003" s="2528"/>
      <c r="E1003" s="2041"/>
      <c r="F1003" s="2041"/>
      <c r="G1003" s="2041"/>
      <c r="H1003" s="2528"/>
      <c r="I1003" s="2528"/>
      <c r="J1003" s="2041"/>
      <c r="K1003" s="2041"/>
      <c r="L1003" s="2041"/>
      <c r="M1003" s="2528"/>
      <c r="N1003" s="2528"/>
      <c r="O1003" s="2041"/>
      <c r="P1003" s="2041"/>
      <c r="Q1003" s="2041"/>
    </row>
    <row r="1004" spans="3:17" ht="25.15" customHeight="1" x14ac:dyDescent="0.2">
      <c r="C1004" s="2527"/>
      <c r="D1004" s="2528"/>
      <c r="E1004" s="2041"/>
      <c r="F1004" s="2041"/>
      <c r="G1004" s="2041"/>
      <c r="H1004" s="2528"/>
      <c r="I1004" s="2528"/>
      <c r="J1004" s="2041"/>
      <c r="K1004" s="2041"/>
      <c r="L1004" s="2041"/>
      <c r="M1004" s="2528"/>
      <c r="N1004" s="2528"/>
      <c r="O1004" s="2041"/>
      <c r="P1004" s="2041"/>
      <c r="Q1004" s="2041"/>
    </row>
    <row r="1005" spans="3:17" ht="25.15" customHeight="1" x14ac:dyDescent="0.2">
      <c r="C1005" s="2527"/>
      <c r="D1005" s="2528"/>
      <c r="E1005" s="2041"/>
      <c r="F1005" s="2041"/>
      <c r="G1005" s="2041"/>
      <c r="H1005" s="2528"/>
      <c r="I1005" s="2528"/>
      <c r="J1005" s="2041"/>
      <c r="K1005" s="2041"/>
      <c r="L1005" s="2041"/>
      <c r="M1005" s="2528"/>
      <c r="N1005" s="2528"/>
      <c r="O1005" s="2041"/>
      <c r="P1005" s="2041"/>
      <c r="Q1005" s="2041"/>
    </row>
    <row r="1006" spans="3:17" ht="25.15" customHeight="1" x14ac:dyDescent="0.2">
      <c r="C1006" s="2527"/>
      <c r="D1006" s="2528"/>
      <c r="E1006" s="2041"/>
      <c r="F1006" s="2041"/>
      <c r="G1006" s="2041"/>
      <c r="H1006" s="2528"/>
      <c r="I1006" s="2528"/>
      <c r="J1006" s="2041"/>
      <c r="K1006" s="2041"/>
      <c r="L1006" s="2041"/>
      <c r="M1006" s="2528"/>
      <c r="N1006" s="2528"/>
      <c r="O1006" s="2041"/>
      <c r="P1006" s="2041"/>
      <c r="Q1006" s="2041"/>
    </row>
    <row r="1007" spans="3:17" ht="25.15" customHeight="1" x14ac:dyDescent="0.2">
      <c r="C1007" s="2527"/>
      <c r="D1007" s="2528"/>
      <c r="E1007" s="2041"/>
      <c r="F1007" s="2041"/>
      <c r="G1007" s="2041"/>
      <c r="H1007" s="2528"/>
      <c r="I1007" s="2528"/>
      <c r="J1007" s="2041"/>
      <c r="K1007" s="2041"/>
      <c r="L1007" s="2041"/>
      <c r="M1007" s="2528"/>
      <c r="N1007" s="2528"/>
      <c r="O1007" s="2041"/>
      <c r="P1007" s="2041"/>
      <c r="Q1007" s="2041"/>
    </row>
    <row r="1008" spans="3:17" ht="25.15" customHeight="1" x14ac:dyDescent="0.2">
      <c r="C1008" s="2527"/>
      <c r="D1008" s="2528"/>
      <c r="E1008" s="2041"/>
      <c r="F1008" s="2041"/>
      <c r="G1008" s="2041"/>
      <c r="H1008" s="2528"/>
      <c r="I1008" s="2528"/>
      <c r="J1008" s="2041"/>
      <c r="K1008" s="2041"/>
      <c r="L1008" s="2041"/>
      <c r="M1008" s="2528"/>
      <c r="N1008" s="2528"/>
      <c r="O1008" s="2041"/>
      <c r="P1008" s="2041"/>
      <c r="Q1008" s="2041"/>
    </row>
    <row r="1009" spans="3:17" ht="25.15" customHeight="1" x14ac:dyDescent="0.2">
      <c r="C1009" s="2527"/>
      <c r="D1009" s="2528"/>
      <c r="E1009" s="2041"/>
      <c r="F1009" s="2041"/>
      <c r="G1009" s="2041"/>
      <c r="H1009" s="2528"/>
      <c r="I1009" s="2528"/>
      <c r="J1009" s="2041"/>
      <c r="K1009" s="2041"/>
      <c r="L1009" s="2041"/>
      <c r="M1009" s="2528"/>
      <c r="N1009" s="2528"/>
      <c r="O1009" s="2041"/>
      <c r="P1009" s="2041"/>
      <c r="Q1009" s="2041"/>
    </row>
    <row r="1010" spans="3:17" ht="25.15" customHeight="1" x14ac:dyDescent="0.2">
      <c r="C1010" s="2527"/>
      <c r="D1010" s="2528"/>
      <c r="E1010" s="2041"/>
      <c r="F1010" s="2041"/>
      <c r="G1010" s="2041"/>
      <c r="H1010" s="2528"/>
      <c r="I1010" s="2528"/>
      <c r="J1010" s="2041"/>
      <c r="K1010" s="2041"/>
      <c r="L1010" s="2041"/>
      <c r="M1010" s="2528"/>
      <c r="N1010" s="2528"/>
      <c r="O1010" s="2041"/>
      <c r="P1010" s="2041"/>
      <c r="Q1010" s="2041"/>
    </row>
    <row r="1011" spans="3:17" ht="25.15" customHeight="1" x14ac:dyDescent="0.2">
      <c r="C1011" s="2527"/>
      <c r="D1011" s="2528"/>
      <c r="E1011" s="2041"/>
      <c r="F1011" s="2041"/>
      <c r="G1011" s="2041"/>
      <c r="H1011" s="2528"/>
      <c r="I1011" s="2528"/>
      <c r="J1011" s="2041"/>
      <c r="K1011" s="2041"/>
      <c r="L1011" s="2041"/>
      <c r="M1011" s="2528"/>
      <c r="N1011" s="2528"/>
      <c r="O1011" s="2041"/>
      <c r="P1011" s="2041"/>
      <c r="Q1011" s="2041"/>
    </row>
    <row r="1012" spans="3:17" ht="25.15" customHeight="1" x14ac:dyDescent="0.2">
      <c r="C1012" s="2527"/>
      <c r="D1012" s="2528"/>
      <c r="E1012" s="2041"/>
      <c r="F1012" s="2041"/>
      <c r="G1012" s="2041"/>
      <c r="H1012" s="2528"/>
      <c r="I1012" s="2528"/>
      <c r="J1012" s="2041"/>
      <c r="K1012" s="2041"/>
      <c r="L1012" s="2041"/>
      <c r="M1012" s="2528"/>
      <c r="N1012" s="2528"/>
      <c r="O1012" s="2041"/>
      <c r="P1012" s="2041"/>
      <c r="Q1012" s="2041"/>
    </row>
    <row r="1013" spans="3:17" ht="25.15" customHeight="1" x14ac:dyDescent="0.2">
      <c r="C1013" s="2527"/>
      <c r="D1013" s="2528"/>
      <c r="E1013" s="2041"/>
      <c r="F1013" s="2041"/>
      <c r="G1013" s="2041"/>
      <c r="H1013" s="2528"/>
      <c r="I1013" s="2528"/>
      <c r="J1013" s="2041"/>
      <c r="K1013" s="2041"/>
      <c r="L1013" s="2041"/>
      <c r="M1013" s="2528"/>
      <c r="N1013" s="2528"/>
      <c r="O1013" s="2041"/>
      <c r="P1013" s="2041"/>
      <c r="Q1013" s="2041"/>
    </row>
    <row r="1014" spans="3:17" ht="25.15" customHeight="1" x14ac:dyDescent="0.2">
      <c r="C1014" s="2527"/>
      <c r="D1014" s="2528"/>
      <c r="E1014" s="2041"/>
      <c r="F1014" s="2041"/>
      <c r="G1014" s="2041"/>
      <c r="H1014" s="2528"/>
      <c r="I1014" s="2528"/>
      <c r="J1014" s="2041"/>
      <c r="K1014" s="2041"/>
      <c r="L1014" s="2041"/>
      <c r="M1014" s="2528"/>
      <c r="N1014" s="2528"/>
      <c r="O1014" s="2041"/>
      <c r="P1014" s="2041"/>
      <c r="Q1014" s="2041"/>
    </row>
    <row r="1015" spans="3:17" ht="25.15" customHeight="1" x14ac:dyDescent="0.2">
      <c r="C1015" s="2527"/>
      <c r="D1015" s="2528"/>
      <c r="E1015" s="2041"/>
      <c r="F1015" s="2041"/>
      <c r="G1015" s="2041"/>
      <c r="H1015" s="2528"/>
      <c r="I1015" s="2528"/>
      <c r="J1015" s="2041"/>
      <c r="K1015" s="2041"/>
      <c r="L1015" s="2041"/>
      <c r="M1015" s="2528"/>
      <c r="N1015" s="2528"/>
      <c r="O1015" s="2041"/>
      <c r="P1015" s="2041"/>
      <c r="Q1015" s="2041"/>
    </row>
    <row r="1016" spans="3:17" ht="25.15" customHeight="1" x14ac:dyDescent="0.2">
      <c r="C1016" s="2527"/>
      <c r="D1016" s="2528"/>
      <c r="E1016" s="2041"/>
      <c r="F1016" s="2041"/>
      <c r="G1016" s="2041"/>
      <c r="H1016" s="2528"/>
      <c r="I1016" s="2528"/>
      <c r="J1016" s="2041"/>
      <c r="K1016" s="2041"/>
      <c r="L1016" s="2041"/>
      <c r="M1016" s="2528"/>
      <c r="N1016" s="2528"/>
      <c r="O1016" s="2041"/>
      <c r="P1016" s="2041"/>
      <c r="Q1016" s="2041"/>
    </row>
    <row r="1017" spans="3:17" ht="25.15" customHeight="1" x14ac:dyDescent="0.2">
      <c r="C1017" s="2527"/>
      <c r="D1017" s="2528"/>
      <c r="E1017" s="2041"/>
      <c r="F1017" s="2041"/>
      <c r="G1017" s="2041"/>
      <c r="H1017" s="2528"/>
      <c r="I1017" s="2528"/>
      <c r="J1017" s="2041"/>
      <c r="K1017" s="2041"/>
      <c r="L1017" s="2041"/>
      <c r="M1017" s="2528"/>
      <c r="N1017" s="2528"/>
      <c r="O1017" s="2041"/>
      <c r="P1017" s="2041"/>
      <c r="Q1017" s="2041"/>
    </row>
    <row r="1018" spans="3:17" ht="25.15" customHeight="1" x14ac:dyDescent="0.2">
      <c r="C1018" s="2527"/>
      <c r="D1018" s="2528"/>
      <c r="E1018" s="2041"/>
      <c r="F1018" s="2041"/>
      <c r="G1018" s="2041"/>
      <c r="H1018" s="2528"/>
      <c r="I1018" s="2528"/>
      <c r="J1018" s="2041"/>
      <c r="K1018" s="2041"/>
      <c r="L1018" s="2041"/>
      <c r="M1018" s="2528"/>
      <c r="N1018" s="2528"/>
      <c r="O1018" s="2041"/>
      <c r="P1018" s="2041"/>
      <c r="Q1018" s="2041"/>
    </row>
    <row r="1019" spans="3:17" ht="25.15" customHeight="1" x14ac:dyDescent="0.2">
      <c r="C1019" s="2527"/>
      <c r="D1019" s="2528"/>
      <c r="E1019" s="2041"/>
      <c r="F1019" s="2041"/>
      <c r="G1019" s="2041"/>
      <c r="H1019" s="2528"/>
      <c r="I1019" s="2528"/>
      <c r="J1019" s="2041"/>
      <c r="K1019" s="2041"/>
      <c r="L1019" s="2041"/>
      <c r="M1019" s="2528"/>
      <c r="N1019" s="2528"/>
      <c r="O1019" s="2041"/>
      <c r="P1019" s="2041"/>
      <c r="Q1019" s="2041"/>
    </row>
    <row r="1020" spans="3:17" ht="25.15" customHeight="1" x14ac:dyDescent="0.2">
      <c r="C1020" s="2527"/>
      <c r="D1020" s="2528"/>
      <c r="E1020" s="2041"/>
      <c r="F1020" s="2041"/>
      <c r="G1020" s="2041"/>
      <c r="H1020" s="2528"/>
      <c r="I1020" s="2528"/>
      <c r="J1020" s="2041"/>
      <c r="K1020" s="2041"/>
      <c r="L1020" s="2041"/>
      <c r="M1020" s="2528"/>
      <c r="N1020" s="2528"/>
      <c r="O1020" s="2041"/>
      <c r="P1020" s="2041"/>
      <c r="Q1020" s="2041"/>
    </row>
    <row r="1021" spans="3:17" ht="25.15" customHeight="1" x14ac:dyDescent="0.2">
      <c r="C1021" s="2527"/>
      <c r="D1021" s="2528"/>
      <c r="E1021" s="2041"/>
      <c r="F1021" s="2041"/>
      <c r="G1021" s="2041"/>
      <c r="H1021" s="2528"/>
      <c r="I1021" s="2528"/>
      <c r="J1021" s="2041"/>
      <c r="K1021" s="2041"/>
      <c r="L1021" s="2041"/>
      <c r="M1021" s="2528"/>
      <c r="N1021" s="2528"/>
      <c r="O1021" s="2041"/>
      <c r="P1021" s="2041"/>
      <c r="Q1021" s="2041"/>
    </row>
    <row r="1022" spans="3:17" ht="25.15" customHeight="1" x14ac:dyDescent="0.2">
      <c r="C1022" s="2527"/>
      <c r="D1022" s="2528"/>
      <c r="E1022" s="2041"/>
      <c r="F1022" s="2041"/>
      <c r="G1022" s="2041"/>
      <c r="H1022" s="2528"/>
      <c r="I1022" s="2528"/>
      <c r="J1022" s="2041"/>
      <c r="K1022" s="2041"/>
      <c r="L1022" s="2041"/>
      <c r="M1022" s="2528"/>
      <c r="N1022" s="2528"/>
      <c r="O1022" s="2041"/>
      <c r="P1022" s="2041"/>
      <c r="Q1022" s="2041"/>
    </row>
    <row r="1023" spans="3:17" ht="25.15" customHeight="1" x14ac:dyDescent="0.2">
      <c r="C1023" s="2527"/>
      <c r="D1023" s="2528"/>
      <c r="E1023" s="2041"/>
      <c r="F1023" s="2041"/>
      <c r="G1023" s="2041"/>
      <c r="H1023" s="2528"/>
      <c r="I1023" s="2528"/>
      <c r="J1023" s="2041"/>
      <c r="K1023" s="2041"/>
      <c r="L1023" s="2041"/>
      <c r="M1023" s="2528"/>
      <c r="N1023" s="2528"/>
      <c r="O1023" s="2041"/>
      <c r="P1023" s="2041"/>
      <c r="Q1023" s="2041"/>
    </row>
    <row r="1024" spans="3:17" ht="25.15" customHeight="1" x14ac:dyDescent="0.2">
      <c r="C1024" s="2527"/>
      <c r="D1024" s="2528"/>
      <c r="E1024" s="2041"/>
      <c r="F1024" s="2041"/>
      <c r="G1024" s="2041"/>
      <c r="H1024" s="2528"/>
      <c r="I1024" s="2528"/>
      <c r="J1024" s="2041"/>
      <c r="K1024" s="2041"/>
      <c r="L1024" s="2041"/>
      <c r="M1024" s="2528"/>
      <c r="N1024" s="2528"/>
      <c r="O1024" s="2041"/>
      <c r="P1024" s="2041"/>
      <c r="Q1024" s="2041"/>
    </row>
    <row r="1025" spans="1:104" customFormat="1" ht="15.95" customHeight="1" x14ac:dyDescent="0.2">
      <c r="A1025" s="2549" t="s">
        <v>407</v>
      </c>
      <c r="B1025" s="2550"/>
      <c r="C1025" s="2551"/>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pans="1:104" customFormat="1" ht="15.95" customHeight="1" x14ac:dyDescent="0.2">
      <c r="A1026" s="2552" t="s">
        <v>541</v>
      </c>
      <c r="B1026" s="2553"/>
      <c r="C1026" s="2116" t="s">
        <v>189</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pans="1:104" customFormat="1" ht="15.95" hidden="1" customHeight="1" x14ac:dyDescent="0.2">
      <c r="A1027" s="2117" t="s">
        <v>190</v>
      </c>
      <c r="B1027" s="2118" t="s">
        <v>193</v>
      </c>
      <c r="C1027" s="2119">
        <v>9313</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pans="1:104" customFormat="1" ht="15.95" hidden="1" customHeight="1" x14ac:dyDescent="0.2">
      <c r="A1028" s="2120" t="s">
        <v>192</v>
      </c>
      <c r="B1028" s="2121" t="s">
        <v>193</v>
      </c>
      <c r="C1028" s="2122">
        <v>9313</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pans="1:104" customFormat="1" ht="15.95" hidden="1" customHeight="1" x14ac:dyDescent="0.2">
      <c r="A1029" s="2120" t="s">
        <v>194</v>
      </c>
      <c r="B1029" s="2121" t="s">
        <v>193</v>
      </c>
      <c r="C1029" s="2122">
        <v>9313</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pans="1:104" customFormat="1" ht="15.95" hidden="1" customHeight="1" x14ac:dyDescent="0.2">
      <c r="A1030" s="2120" t="s">
        <v>195</v>
      </c>
      <c r="B1030" s="2121" t="s">
        <v>193</v>
      </c>
      <c r="C1030" s="2122">
        <v>9313</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pans="1:104" customFormat="1" ht="15.95" customHeight="1" x14ac:dyDescent="0.2">
      <c r="A1031" s="2554" t="s">
        <v>408</v>
      </c>
      <c r="B1031" s="2121" t="s">
        <v>6</v>
      </c>
      <c r="C1031" s="2122">
        <v>5509</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pans="1:104" customFormat="1" ht="15.95" customHeight="1" x14ac:dyDescent="0.2">
      <c r="A1032" s="2554"/>
      <c r="B1032" s="2121" t="s">
        <v>7</v>
      </c>
      <c r="C1032" s="2122">
        <v>2133</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pans="1:104" s="857" customFormat="1" ht="15.95" customHeight="1" x14ac:dyDescent="0.2">
      <c r="A1033" s="2123" t="s">
        <v>409</v>
      </c>
      <c r="B1033" s="2124" t="s">
        <v>409</v>
      </c>
      <c r="C1033" s="2125">
        <v>9313</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pans="1:104" customFormat="1" ht="15.95" customHeight="1" x14ac:dyDescent="0.2">
      <c r="A1034" s="2555" t="s">
        <v>410</v>
      </c>
      <c r="B1034" s="2556"/>
      <c r="C1034" s="2557"/>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spans="1:104" ht="15" customHeight="1" x14ac:dyDescent="0.25">
      <c r="A1036" s="428" t="s">
        <v>121</v>
      </c>
      <c r="B1036" s="118" t="s">
        <v>122</v>
      </c>
    </row>
    <row r="1037" spans="1:104" ht="15" customHeight="1" x14ac:dyDescent="0.2">
      <c r="A1037" s="429" t="str">
        <f>R15</f>
        <v>Ariha &amp; Al Aghwar</v>
      </c>
      <c r="B1037" s="429">
        <f>BR122+BR123</f>
        <v>466.62705915969491</v>
      </c>
    </row>
    <row r="1038" spans="1:104" ht="15" customHeight="1" x14ac:dyDescent="0.2">
      <c r="A1038" s="429" t="str">
        <f>S15</f>
        <v>Bethlehem</v>
      </c>
      <c r="B1038" s="429">
        <f>BS122+BS123</f>
        <v>2041.557845688804</v>
      </c>
    </row>
    <row r="1039" spans="1:104" ht="15" customHeight="1" x14ac:dyDescent="0.2">
      <c r="A1039" s="429" t="str">
        <f>T15</f>
        <v>Deir Al-balah</v>
      </c>
      <c r="B1039" s="429">
        <f>BT122+BT123</f>
        <v>2785.449936363892</v>
      </c>
    </row>
    <row r="1040" spans="1:104" ht="15" customHeight="1" x14ac:dyDescent="0.2">
      <c r="A1040" s="429" t="str">
        <f>U15</f>
        <v>Gaza</v>
      </c>
      <c r="B1040" s="429">
        <f>BU122+BU123</f>
        <v>6448.0276156934551</v>
      </c>
    </row>
    <row r="1041" spans="1:2" ht="15" customHeight="1" x14ac:dyDescent="0.2">
      <c r="A1041" s="429" t="str">
        <f>V15</f>
        <v>Hebron</v>
      </c>
      <c r="B1041" s="429">
        <f>BV122+BV123</f>
        <v>6972.033992611231</v>
      </c>
    </row>
    <row r="1042" spans="1:2" ht="15" customHeight="1" x14ac:dyDescent="0.2">
      <c r="A1042" s="429" t="str">
        <f>W15</f>
        <v>Jenin</v>
      </c>
      <c r="B1042" s="429">
        <f>BW122+BW123</f>
        <v>3108.6649582471159</v>
      </c>
    </row>
    <row r="1043" spans="1:2" ht="15" customHeight="1" x14ac:dyDescent="0.2">
      <c r="A1043" s="429" t="str">
        <f>X15</f>
        <v>Jerusalem</v>
      </c>
      <c r="B1043" s="429">
        <f>BX122+XR123</f>
        <v>3997.6331482405458</v>
      </c>
    </row>
    <row r="1044" spans="1:2" ht="15" customHeight="1" x14ac:dyDescent="0.2">
      <c r="A1044" s="429" t="str">
        <f>Y15</f>
        <v>Khan Yunis</v>
      </c>
      <c r="B1044" s="429">
        <f>BY122+BY123</f>
        <v>3634.0567179705558</v>
      </c>
    </row>
    <row r="1045" spans="1:2" ht="15" customHeight="1" x14ac:dyDescent="0.2">
      <c r="A1045" s="429" t="str">
        <f>Z15</f>
        <v>Nablus</v>
      </c>
      <c r="B1045" s="429">
        <f>BZ122+BZ123</f>
        <v>3753.4525291990963</v>
      </c>
    </row>
    <row r="1046" spans="1:2" ht="15" customHeight="1" x14ac:dyDescent="0.2">
      <c r="A1046" s="268" t="str">
        <f>AA15</f>
        <v>North Gaza</v>
      </c>
      <c r="B1046" s="429">
        <f>CA122+CA123</f>
        <v>4039.0684678151197</v>
      </c>
    </row>
    <row r="1047" spans="1:2" ht="15" customHeight="1" x14ac:dyDescent="0.2">
      <c r="A1047" s="268" t="str">
        <f>AB15</f>
        <v>Qalqilia</v>
      </c>
      <c r="B1047" s="429">
        <f>CB122+CB123</f>
        <v>1143.893895748773</v>
      </c>
    </row>
    <row r="1048" spans="1:2" ht="15" customHeight="1" x14ac:dyDescent="0.2">
      <c r="A1048" s="268" t="str">
        <f>AC15</f>
        <v>Rafah</v>
      </c>
      <c r="B1048" s="429">
        <f>CC122+CC123</f>
        <v>2260.0626055022476</v>
      </c>
    </row>
    <row r="1049" spans="1:2" ht="15" customHeight="1" x14ac:dyDescent="0.2">
      <c r="A1049" s="268" t="str">
        <f>AD15</f>
        <v>Ramallah &amp; Al bireh</v>
      </c>
      <c r="B1049" s="429">
        <f>CD122+CD123</f>
        <v>3302.5022705856345</v>
      </c>
    </row>
    <row r="1050" spans="1:2" ht="15" customHeight="1" x14ac:dyDescent="0.2">
      <c r="A1050" s="268" t="str">
        <f>AE15</f>
        <v>Salfit</v>
      </c>
      <c r="B1050" s="429">
        <f>CE122+CE123</f>
        <v>708.84548449424005</v>
      </c>
    </row>
    <row r="1051" spans="1:2" ht="15" customHeight="1" x14ac:dyDescent="0.2">
      <c r="A1051" s="268" t="str">
        <f>AF15</f>
        <v>Tubas &amp; Northen Valley</v>
      </c>
      <c r="B1051" s="429">
        <f>CF122+CF123</f>
        <v>566.81895584816129</v>
      </c>
    </row>
    <row r="1052" spans="1:2" ht="15" customHeight="1" x14ac:dyDescent="0.2">
      <c r="A1052" s="268" t="str">
        <f>AG15</f>
        <v>Tulkarm</v>
      </c>
      <c r="B1052" s="429">
        <f>CG122+CG123</f>
        <v>1866.6553904116549</v>
      </c>
    </row>
    <row r="1053" spans="1:2" ht="15" customHeight="1" x14ac:dyDescent="0.2">
      <c r="A1053" s="268">
        <f>AH15</f>
        <v>0</v>
      </c>
      <c r="B1053" s="429">
        <f>CH122+CH123</f>
        <v>0</v>
      </c>
    </row>
    <row r="1054" spans="1:2" ht="15" customHeight="1" x14ac:dyDescent="0.2">
      <c r="A1054" s="268">
        <f>AI15</f>
        <v>0</v>
      </c>
      <c r="B1054" s="429">
        <f>CI122+CI123</f>
        <v>0</v>
      </c>
    </row>
    <row r="1055" spans="1:2" ht="15" customHeight="1" x14ac:dyDescent="0.2">
      <c r="A1055" s="268">
        <f>AJ15</f>
        <v>0</v>
      </c>
      <c r="B1055" s="429">
        <f>CJ122+CJ123</f>
        <v>0</v>
      </c>
    </row>
    <row r="1056" spans="1:2" ht="15" customHeight="1" x14ac:dyDescent="0.2">
      <c r="A1056" s="268">
        <f>AK15</f>
        <v>0</v>
      </c>
      <c r="B1056" s="429">
        <f>CK122+CK123</f>
        <v>0</v>
      </c>
    </row>
    <row r="1057" spans="1:2" ht="15" customHeight="1" x14ac:dyDescent="0.2">
      <c r="A1057" s="268">
        <f>AL15</f>
        <v>0</v>
      </c>
      <c r="B1057" s="429">
        <f>CL122+CL123</f>
        <v>0</v>
      </c>
    </row>
    <row r="1058" spans="1:2" ht="15" customHeight="1" x14ac:dyDescent="0.2">
      <c r="A1058" s="268">
        <f>AM15</f>
        <v>0</v>
      </c>
      <c r="B1058" s="429">
        <f>CM122+CM123</f>
        <v>0</v>
      </c>
    </row>
    <row r="1059" spans="1:2" ht="15" customHeight="1" x14ac:dyDescent="0.2">
      <c r="A1059" s="268">
        <f>AN15</f>
        <v>0</v>
      </c>
      <c r="B1059" s="429">
        <f>CN122+CN123</f>
        <v>0</v>
      </c>
    </row>
    <row r="1060" spans="1:2" ht="15" customHeight="1" x14ac:dyDescent="0.2">
      <c r="A1060" s="268">
        <f>AO15</f>
        <v>0</v>
      </c>
      <c r="B1060" s="429">
        <f>CO122+CO123</f>
        <v>0</v>
      </c>
    </row>
    <row r="1061" spans="1:2" ht="15" customHeight="1" x14ac:dyDescent="0.2">
      <c r="A1061" s="268">
        <f>AP15</f>
        <v>0</v>
      </c>
      <c r="B1061" s="429">
        <f>CP122+CP123</f>
        <v>0</v>
      </c>
    </row>
    <row r="1062" spans="1:2" ht="15" customHeight="1" x14ac:dyDescent="0.2">
      <c r="A1062" s="268">
        <f>AQ15</f>
        <v>0</v>
      </c>
      <c r="B1062" s="429">
        <f>CQ122+CQ123</f>
        <v>0</v>
      </c>
    </row>
    <row r="1063" spans="1:2" ht="15" customHeight="1" x14ac:dyDescent="0.2">
      <c r="A1063" s="268">
        <f>AR15</f>
        <v>0</v>
      </c>
      <c r="B1063" s="429">
        <f>CR122+CR123</f>
        <v>0</v>
      </c>
    </row>
    <row r="1064" spans="1:2" ht="15" customHeight="1" x14ac:dyDescent="0.2">
      <c r="A1064" s="268">
        <f>AS15</f>
        <v>0</v>
      </c>
      <c r="B1064" s="429">
        <f>CS122+CS123</f>
        <v>0</v>
      </c>
    </row>
    <row r="1065" spans="1:2" ht="15" customHeight="1" x14ac:dyDescent="0.2">
      <c r="A1065" s="268">
        <f>AT15</f>
        <v>0</v>
      </c>
      <c r="B1065" s="429">
        <f>CT122+CT123</f>
        <v>0</v>
      </c>
    </row>
    <row r="1066" spans="1:2" ht="15" customHeight="1" x14ac:dyDescent="0.2">
      <c r="A1066" s="268">
        <f>AU15</f>
        <v>0</v>
      </c>
      <c r="B1066" s="429">
        <f>CU122+CU123</f>
        <v>0</v>
      </c>
    </row>
    <row r="1067" spans="1:2" ht="15" customHeight="1" x14ac:dyDescent="0.2">
      <c r="A1067" s="268">
        <f>AV15</f>
        <v>0</v>
      </c>
      <c r="B1067" s="429">
        <f>CV122+CV123</f>
        <v>0</v>
      </c>
    </row>
    <row r="1068" spans="1:2" ht="15" customHeight="1" x14ac:dyDescent="0.2">
      <c r="A1068" s="268">
        <f>AW15</f>
        <v>0</v>
      </c>
      <c r="B1068" s="429">
        <f>CW122+CW123</f>
        <v>0</v>
      </c>
    </row>
    <row r="1069" spans="1:2" ht="15" customHeight="1" x14ac:dyDescent="0.2">
      <c r="A1069" s="268">
        <f>AX15</f>
        <v>0</v>
      </c>
      <c r="B1069" s="429">
        <f>CX122+CX123</f>
        <v>0</v>
      </c>
    </row>
    <row r="1070" spans="1:2" ht="15" customHeight="1" x14ac:dyDescent="0.2">
      <c r="A1070" s="268">
        <f>AY15</f>
        <v>0</v>
      </c>
      <c r="B1070" s="429">
        <f>CY122+CY123</f>
        <v>0</v>
      </c>
    </row>
    <row r="1071" spans="1:2" ht="15" customHeight="1" x14ac:dyDescent="0.2">
      <c r="B1071" s="429"/>
    </row>
    <row r="1072" spans="1:2" ht="15" customHeight="1" x14ac:dyDescent="0.2">
      <c r="A1072" s="429">
        <f>34-COUNTIF(A1037:A1071,"0")</f>
        <v>16</v>
      </c>
      <c r="B1072" s="268" t="s">
        <v>139</v>
      </c>
    </row>
  </sheetData>
  <mergeCells count="202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3"/>
    <mergeCell ref="A153:A160"/>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405:I405"/>
    <mergeCell ref="M405:N405"/>
    <mergeCell ref="C406:D406"/>
    <mergeCell ref="H406:I406"/>
    <mergeCell ref="M406:N406"/>
    <mergeCell ref="M400:O400"/>
    <mergeCell ref="C401:D402"/>
    <mergeCell ref="H401:I402"/>
    <mergeCell ref="M401:N402"/>
    <mergeCell ref="C403:D403"/>
    <mergeCell ref="H403:I403"/>
    <mergeCell ref="M403:N403"/>
    <mergeCell ref="J575:L575"/>
    <mergeCell ref="E581:G581"/>
    <mergeCell ref="C574:D574"/>
    <mergeCell ref="H574:L574"/>
    <mergeCell ref="C577:D577"/>
    <mergeCell ref="H577:I577"/>
    <mergeCell ref="O571:Q571"/>
    <mergeCell ref="C487:D487"/>
    <mergeCell ref="H487:I487"/>
    <mergeCell ref="M487:N487"/>
    <mergeCell ref="C488:D488"/>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91:E491"/>
    <mergeCell ref="H491:I491"/>
    <mergeCell ref="M491:N491"/>
    <mergeCell ref="C492:D492"/>
    <mergeCell ref="H492:I492"/>
    <mergeCell ref="M492:N492"/>
    <mergeCell ref="H488:J488"/>
    <mergeCell ref="M488:N488"/>
    <mergeCell ref="C489:D489"/>
    <mergeCell ref="H489:I489"/>
    <mergeCell ref="M489:N489"/>
    <mergeCell ref="C490:D490"/>
    <mergeCell ref="H490:I490"/>
    <mergeCell ref="M490:N490"/>
    <mergeCell ref="C485:D485"/>
    <mergeCell ref="H485:I485"/>
    <mergeCell ref="M485:N485"/>
    <mergeCell ref="C486:D486"/>
    <mergeCell ref="H486:I486"/>
    <mergeCell ref="M486:O486"/>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Q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M577:N577"/>
    <mergeCell ref="C578:D578"/>
    <mergeCell ref="H578:I578"/>
    <mergeCell ref="M578:N578"/>
    <mergeCell ref="C579:D579"/>
    <mergeCell ref="H579:I579"/>
    <mergeCell ref="M579:N579"/>
    <mergeCell ref="M574:N574"/>
    <mergeCell ref="C575:D575"/>
    <mergeCell ref="H575:I576"/>
    <mergeCell ref="M575:N575"/>
    <mergeCell ref="C576:D576"/>
    <mergeCell ref="M576:N576"/>
    <mergeCell ref="C571:D571"/>
    <mergeCell ref="H571:I571"/>
    <mergeCell ref="M571:N572"/>
    <mergeCell ref="C572:D572"/>
    <mergeCell ref="H572:I572"/>
    <mergeCell ref="C573:D573"/>
    <mergeCell ref="H573:I573"/>
    <mergeCell ref="M573:N573"/>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0:G580"/>
    <mergeCell ref="H580:I580"/>
    <mergeCell ref="M580:N580"/>
    <mergeCell ref="C581:D582"/>
    <mergeCell ref="H581:I581"/>
    <mergeCell ref="M581:N581"/>
    <mergeCell ref="H582:I582"/>
    <mergeCell ref="M582:N582"/>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499999996" right="0.78740157499999996" top="0.984251969" bottom="0.984251969" header="0.5" footer="0.5"/>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CG227"/>
  <sheetViews>
    <sheetView workbookViewId="0"/>
  </sheetViews>
  <sheetFormatPr defaultRowHeight="12.75" x14ac:dyDescent="0.2"/>
  <sheetData>
    <row r="1" spans="1:85" x14ac:dyDescent="0.2">
      <c r="A1" t="s">
        <v>412</v>
      </c>
      <c r="B1" t="s">
        <v>414</v>
      </c>
      <c r="C1" t="s">
        <v>415</v>
      </c>
      <c r="D1" t="s">
        <v>419</v>
      </c>
      <c r="E1" t="s">
        <v>420</v>
      </c>
      <c r="F1" t="s">
        <v>421</v>
      </c>
      <c r="G1" t="s">
        <v>422</v>
      </c>
      <c r="H1" t="s">
        <v>459</v>
      </c>
      <c r="I1" t="s">
        <v>460</v>
      </c>
      <c r="J1" t="s">
        <v>461</v>
      </c>
      <c r="K1" t="s">
        <v>462</v>
      </c>
      <c r="L1" t="s">
        <v>463</v>
      </c>
      <c r="M1" t="s">
        <v>464</v>
      </c>
      <c r="N1" t="s">
        <v>465</v>
      </c>
      <c r="O1" t="s">
        <v>466</v>
      </c>
      <c r="P1" t="s">
        <v>467</v>
      </c>
      <c r="Q1" t="s">
        <v>468</v>
      </c>
      <c r="R1" t="s">
        <v>469</v>
      </c>
      <c r="S1" t="s">
        <v>470</v>
      </c>
      <c r="T1" t="s">
        <v>471</v>
      </c>
      <c r="U1" t="s">
        <v>472</v>
      </c>
      <c r="V1" t="s">
        <v>473</v>
      </c>
      <c r="W1" t="s">
        <v>474</v>
      </c>
      <c r="X1" t="s">
        <v>475</v>
      </c>
      <c r="Y1" t="s">
        <v>476</v>
      </c>
      <c r="Z1" t="s">
        <v>477</v>
      </c>
      <c r="AA1" t="s">
        <v>478</v>
      </c>
      <c r="AB1" t="s">
        <v>479</v>
      </c>
      <c r="AC1" t="s">
        <v>480</v>
      </c>
      <c r="AD1" t="s">
        <v>481</v>
      </c>
      <c r="AE1" t="s">
        <v>482</v>
      </c>
      <c r="AF1" t="s">
        <v>483</v>
      </c>
      <c r="AG1" t="s">
        <v>484</v>
      </c>
      <c r="AH1" t="s">
        <v>485</v>
      </c>
      <c r="AI1" t="s">
        <v>486</v>
      </c>
      <c r="AJ1" t="s">
        <v>487</v>
      </c>
      <c r="AK1" t="s">
        <v>488</v>
      </c>
      <c r="AL1" t="s">
        <v>489</v>
      </c>
      <c r="AM1" t="s">
        <v>490</v>
      </c>
      <c r="AN1" t="s">
        <v>491</v>
      </c>
      <c r="AO1" t="s">
        <v>492</v>
      </c>
      <c r="AP1" t="s">
        <v>493</v>
      </c>
      <c r="AQ1" t="s">
        <v>494</v>
      </c>
      <c r="AR1" t="s">
        <v>495</v>
      </c>
      <c r="AS1" t="s">
        <v>496</v>
      </c>
      <c r="AT1" t="s">
        <v>497</v>
      </c>
      <c r="AU1" t="s">
        <v>498</v>
      </c>
      <c r="AV1" t="s">
        <v>499</v>
      </c>
      <c r="AW1" t="s">
        <v>500</v>
      </c>
      <c r="AX1" t="s">
        <v>501</v>
      </c>
      <c r="AY1" t="s">
        <v>502</v>
      </c>
      <c r="AZ1" t="s">
        <v>503</v>
      </c>
      <c r="BA1" t="s">
        <v>504</v>
      </c>
      <c r="BB1" t="s">
        <v>505</v>
      </c>
      <c r="BC1" t="s">
        <v>506</v>
      </c>
      <c r="BD1" t="s">
        <v>507</v>
      </c>
      <c r="BE1" t="s">
        <v>508</v>
      </c>
      <c r="BF1" t="s">
        <v>509</v>
      </c>
      <c r="BG1" t="s">
        <v>510</v>
      </c>
      <c r="BH1" t="s">
        <v>511</v>
      </c>
      <c r="BI1" t="s">
        <v>512</v>
      </c>
      <c r="BJ1" t="s">
        <v>513</v>
      </c>
      <c r="BK1" t="s">
        <v>514</v>
      </c>
      <c r="BL1" t="s">
        <v>515</v>
      </c>
      <c r="BM1" t="s">
        <v>516</v>
      </c>
      <c r="BN1" t="s">
        <v>517</v>
      </c>
      <c r="BO1" t="s">
        <v>518</v>
      </c>
      <c r="BP1" t="s">
        <v>519</v>
      </c>
      <c r="BQ1" t="s">
        <v>520</v>
      </c>
      <c r="BR1" t="s">
        <v>521</v>
      </c>
      <c r="BS1" t="s">
        <v>522</v>
      </c>
      <c r="BT1" t="s">
        <v>523</v>
      </c>
      <c r="BU1" t="s">
        <v>524</v>
      </c>
      <c r="BV1" t="s">
        <v>525</v>
      </c>
      <c r="BW1" t="s">
        <v>526</v>
      </c>
      <c r="BX1" t="s">
        <v>527</v>
      </c>
      <c r="BY1" t="s">
        <v>528</v>
      </c>
      <c r="BZ1" t="s">
        <v>529</v>
      </c>
      <c r="CA1" t="s">
        <v>530</v>
      </c>
      <c r="CB1" t="s">
        <v>531</v>
      </c>
      <c r="CC1" t="s">
        <v>532</v>
      </c>
      <c r="CD1" t="s">
        <v>533</v>
      </c>
      <c r="CE1" t="s">
        <v>534</v>
      </c>
      <c r="CF1" t="s">
        <v>535</v>
      </c>
      <c r="CG1" t="s">
        <v>536</v>
      </c>
    </row>
    <row r="2" spans="1:85" x14ac:dyDescent="0.2">
      <c r="A2" t="s">
        <v>413</v>
      </c>
      <c r="B2">
        <v>2011</v>
      </c>
      <c r="C2" t="s">
        <v>416</v>
      </c>
      <c r="D2">
        <v>16</v>
      </c>
      <c r="E2" t="s">
        <v>13</v>
      </c>
      <c r="F2" t="s">
        <v>14</v>
      </c>
      <c r="G2" t="s">
        <v>423</v>
      </c>
      <c r="H2">
        <v>97.930025585069018</v>
      </c>
      <c r="I2">
        <v>99.249822611117153</v>
      </c>
      <c r="J2">
        <v>99.634744906356772</v>
      </c>
      <c r="K2">
        <v>99.717312974980047</v>
      </c>
      <c r="L2">
        <v>99.897092069771915</v>
      </c>
      <c r="M2">
        <v>97.409550403502152</v>
      </c>
      <c r="N2">
        <v>99.050801618044744</v>
      </c>
      <c r="O2">
        <v>99.424836530454058</v>
      </c>
      <c r="P2">
        <v>99.76263090205218</v>
      </c>
      <c r="Q2">
        <v>99.906536114297609</v>
      </c>
      <c r="R2">
        <v>99.422148306491252</v>
      </c>
      <c r="S2">
        <v>99.678623883718871</v>
      </c>
      <c r="T2">
        <v>99.480244163336394</v>
      </c>
      <c r="U2">
        <v>100</v>
      </c>
      <c r="V2">
        <v>99.799946478861415</v>
      </c>
      <c r="W2" t="s">
        <v>156</v>
      </c>
      <c r="X2" t="s">
        <v>157</v>
      </c>
      <c r="Y2" t="s">
        <v>158</v>
      </c>
      <c r="Z2" t="s">
        <v>159</v>
      </c>
      <c r="AA2" t="s">
        <v>160</v>
      </c>
      <c r="AB2" t="s">
        <v>161</v>
      </c>
      <c r="AC2" t="s">
        <v>162</v>
      </c>
      <c r="AD2" t="s">
        <v>163</v>
      </c>
      <c r="AE2" t="s">
        <v>164</v>
      </c>
      <c r="AF2" t="s">
        <v>165</v>
      </c>
      <c r="AG2" t="s">
        <v>166</v>
      </c>
      <c r="AH2" t="s">
        <v>167</v>
      </c>
      <c r="AI2" t="s">
        <v>168</v>
      </c>
      <c r="AJ2" t="s">
        <v>169</v>
      </c>
      <c r="AK2" t="s">
        <v>170</v>
      </c>
      <c r="AL2" t="s">
        <v>171</v>
      </c>
      <c r="AM2">
        <v>99.760583144076449</v>
      </c>
      <c r="AN2">
        <v>99.977782483963338</v>
      </c>
      <c r="AO2">
        <v>99.946132520445559</v>
      </c>
      <c r="AP2">
        <v>99.80266383125938</v>
      </c>
      <c r="AQ2">
        <v>99.897630543373168</v>
      </c>
      <c r="AR2">
        <v>99.007095761771353</v>
      </c>
      <c r="AS2">
        <v>99.528580421852951</v>
      </c>
      <c r="AT2">
        <v>92.307952178941235</v>
      </c>
      <c r="AU2">
        <v>99.766243817606693</v>
      </c>
      <c r="AV2">
        <v>99.779977490053213</v>
      </c>
      <c r="AW2">
        <v>100</v>
      </c>
      <c r="AX2">
        <v>99.668265463222909</v>
      </c>
      <c r="AY2">
        <v>100</v>
      </c>
      <c r="AZ2">
        <v>100</v>
      </c>
      <c r="BA2">
        <v>100</v>
      </c>
      <c r="BB2">
        <v>99.914674530827114</v>
      </c>
    </row>
    <row r="3" spans="1:85" x14ac:dyDescent="0.2">
      <c r="A3" t="s">
        <v>413</v>
      </c>
      <c r="B3">
        <v>2011</v>
      </c>
      <c r="C3" t="s">
        <v>416</v>
      </c>
      <c r="D3">
        <v>17</v>
      </c>
      <c r="E3" t="s">
        <v>13</v>
      </c>
      <c r="F3" t="s">
        <v>51</v>
      </c>
      <c r="G3" t="s">
        <v>193</v>
      </c>
      <c r="H3">
        <v>2.0699744149310209</v>
      </c>
      <c r="I3">
        <v>0.75017738888285423</v>
      </c>
      <c r="J3">
        <v>0.36525509364321679</v>
      </c>
      <c r="K3">
        <v>0.282687025019973</v>
      </c>
      <c r="L3">
        <v>0.10290793022807759</v>
      </c>
      <c r="M3">
        <v>2.5904495964978862</v>
      </c>
      <c r="N3">
        <v>0.94919838195526829</v>
      </c>
      <c r="O3">
        <v>0.57516346954595277</v>
      </c>
      <c r="P3">
        <v>0.2373690979478279</v>
      </c>
      <c r="Q3">
        <v>9.3463885702404395E-2</v>
      </c>
      <c r="R3">
        <v>0.57785169350875953</v>
      </c>
      <c r="S3">
        <v>0.32137611628113011</v>
      </c>
      <c r="T3">
        <v>0.51975583666360581</v>
      </c>
      <c r="U3">
        <v>0</v>
      </c>
      <c r="V3">
        <v>0.20005352113859071</v>
      </c>
      <c r="W3" t="s">
        <v>156</v>
      </c>
      <c r="X3" t="s">
        <v>157</v>
      </c>
      <c r="Y3" t="s">
        <v>158</v>
      </c>
      <c r="Z3" t="s">
        <v>159</v>
      </c>
      <c r="AA3" t="s">
        <v>160</v>
      </c>
      <c r="AB3" t="s">
        <v>161</v>
      </c>
      <c r="AC3" t="s">
        <v>162</v>
      </c>
      <c r="AD3" t="s">
        <v>163</v>
      </c>
      <c r="AE3" t="s">
        <v>164</v>
      </c>
      <c r="AF3" t="s">
        <v>165</v>
      </c>
      <c r="AG3" t="s">
        <v>166</v>
      </c>
      <c r="AH3" t="s">
        <v>167</v>
      </c>
      <c r="AI3" t="s">
        <v>168</v>
      </c>
      <c r="AJ3" t="s">
        <v>169</v>
      </c>
      <c r="AK3" t="s">
        <v>170</v>
      </c>
      <c r="AL3" t="s">
        <v>171</v>
      </c>
      <c r="AM3">
        <v>0.23941685592356449</v>
      </c>
      <c r="AN3">
        <v>2.2217516036655598E-2</v>
      </c>
      <c r="AO3">
        <v>5.3867479554444202E-2</v>
      </c>
      <c r="AP3">
        <v>0.19733616874061849</v>
      </c>
      <c r="AQ3">
        <v>0.1023694566268198</v>
      </c>
      <c r="AR3">
        <v>0.99290423822866758</v>
      </c>
      <c r="AS3">
        <v>0.47141957814705138</v>
      </c>
      <c r="AT3">
        <v>7.6920478210588046</v>
      </c>
      <c r="AU3">
        <v>0.23375618239328891</v>
      </c>
      <c r="AV3">
        <v>0.22002250994678771</v>
      </c>
      <c r="AW3">
        <v>0</v>
      </c>
      <c r="AX3">
        <v>0.33173453677708759</v>
      </c>
      <c r="AY3">
        <v>0</v>
      </c>
      <c r="AZ3">
        <v>0</v>
      </c>
      <c r="BA3">
        <v>0</v>
      </c>
      <c r="BB3">
        <v>8.5325469172888802E-2</v>
      </c>
    </row>
    <row r="4" spans="1:85" x14ac:dyDescent="0.2">
      <c r="A4" t="s">
        <v>413</v>
      </c>
      <c r="B4">
        <v>2011</v>
      </c>
      <c r="C4" t="s">
        <v>416</v>
      </c>
      <c r="D4">
        <v>18</v>
      </c>
      <c r="E4" t="s">
        <v>60</v>
      </c>
      <c r="F4" t="s">
        <v>15</v>
      </c>
      <c r="G4" t="s">
        <v>424</v>
      </c>
      <c r="H4">
        <v>97.316911701753739</v>
      </c>
      <c r="I4">
        <v>98.806400737292165</v>
      </c>
      <c r="J4">
        <v>99.234849815197862</v>
      </c>
      <c r="K4">
        <v>99.340376107188035</v>
      </c>
      <c r="L4">
        <v>99.583463352025774</v>
      </c>
      <c r="M4">
        <v>96.919191469195368</v>
      </c>
      <c r="N4">
        <v>98.762866215121534</v>
      </c>
      <c r="O4">
        <v>99.050542226651928</v>
      </c>
      <c r="P4">
        <v>99.762630902052194</v>
      </c>
      <c r="Q4">
        <v>99.768260468362698</v>
      </c>
      <c r="R4">
        <v>97.965611339004184</v>
      </c>
      <c r="S4">
        <v>98.550566704933942</v>
      </c>
      <c r="T4">
        <v>98.325538684644684</v>
      </c>
      <c r="U4">
        <v>98.942202800115197</v>
      </c>
      <c r="V4">
        <v>98.756554655928738</v>
      </c>
      <c r="W4" t="s">
        <v>156</v>
      </c>
      <c r="X4" t="s">
        <v>157</v>
      </c>
      <c r="Y4" t="s">
        <v>158</v>
      </c>
      <c r="Z4" t="s">
        <v>159</v>
      </c>
      <c r="AA4" t="s">
        <v>160</v>
      </c>
      <c r="AB4" t="s">
        <v>161</v>
      </c>
      <c r="AC4" t="s">
        <v>162</v>
      </c>
      <c r="AD4" t="s">
        <v>163</v>
      </c>
      <c r="AE4" t="s">
        <v>164</v>
      </c>
      <c r="AF4" t="s">
        <v>165</v>
      </c>
      <c r="AG4" t="s">
        <v>166</v>
      </c>
      <c r="AH4" t="s">
        <v>167</v>
      </c>
      <c r="AI4" t="s">
        <v>168</v>
      </c>
      <c r="AJ4" t="s">
        <v>169</v>
      </c>
      <c r="AK4" t="s">
        <v>170</v>
      </c>
      <c r="AL4" t="s">
        <v>171</v>
      </c>
    </row>
    <row r="5" spans="1:85" x14ac:dyDescent="0.2">
      <c r="A5" t="s">
        <v>413</v>
      </c>
      <c r="B5">
        <v>2011</v>
      </c>
      <c r="C5" t="s">
        <v>416</v>
      </c>
      <c r="D5">
        <v>19</v>
      </c>
      <c r="E5" t="s">
        <v>60</v>
      </c>
      <c r="F5" t="s">
        <v>16</v>
      </c>
      <c r="G5" t="s">
        <v>425</v>
      </c>
      <c r="H5">
        <v>0.61311388331529326</v>
      </c>
      <c r="I5">
        <v>0.44342187382498038</v>
      </c>
      <c r="J5">
        <v>0.39989509115891297</v>
      </c>
      <c r="K5">
        <v>0.37693686779201502</v>
      </c>
      <c r="L5">
        <v>0.31362871774614492</v>
      </c>
      <c r="M5">
        <v>0.49035893430678801</v>
      </c>
      <c r="N5">
        <v>0.28793540292320219</v>
      </c>
      <c r="O5">
        <v>0.37429430380215328</v>
      </c>
      <c r="P5">
        <v>0</v>
      </c>
      <c r="Q5">
        <v>0.1382756459348877</v>
      </c>
      <c r="R5">
        <v>1.4565369674870641</v>
      </c>
      <c r="S5">
        <v>1.128057178784919</v>
      </c>
      <c r="T5">
        <v>1.1547054786917079</v>
      </c>
      <c r="U5">
        <v>1.0577971998847759</v>
      </c>
      <c r="V5">
        <v>1.043391822932668</v>
      </c>
      <c r="W5" t="s">
        <v>156</v>
      </c>
      <c r="X5" t="s">
        <v>157</v>
      </c>
      <c r="Y5" t="s">
        <v>158</v>
      </c>
      <c r="Z5" t="s">
        <v>159</v>
      </c>
      <c r="AA5" t="s">
        <v>160</v>
      </c>
      <c r="AB5" t="s">
        <v>161</v>
      </c>
      <c r="AC5" t="s">
        <v>162</v>
      </c>
      <c r="AD5" t="s">
        <v>163</v>
      </c>
      <c r="AE5" t="s">
        <v>164</v>
      </c>
      <c r="AF5" t="s">
        <v>165</v>
      </c>
      <c r="AG5" t="s">
        <v>166</v>
      </c>
      <c r="AH5" t="s">
        <v>167</v>
      </c>
      <c r="AI5" t="s">
        <v>168</v>
      </c>
      <c r="AJ5" t="s">
        <v>169</v>
      </c>
      <c r="AK5" t="s">
        <v>170</v>
      </c>
      <c r="AL5" t="s">
        <v>171</v>
      </c>
    </row>
    <row r="6" spans="1:85" x14ac:dyDescent="0.2">
      <c r="A6" t="s">
        <v>413</v>
      </c>
      <c r="B6">
        <v>2011</v>
      </c>
      <c r="C6" t="s">
        <v>416</v>
      </c>
      <c r="D6">
        <v>20</v>
      </c>
      <c r="E6" t="s">
        <v>60</v>
      </c>
      <c r="F6" t="s">
        <v>22</v>
      </c>
      <c r="G6" t="s">
        <v>426</v>
      </c>
      <c r="H6">
        <v>2.069974414930968</v>
      </c>
      <c r="I6">
        <v>0.75017738888285446</v>
      </c>
      <c r="J6">
        <v>0.36525509364322523</v>
      </c>
      <c r="K6">
        <v>0.28268702501994958</v>
      </c>
      <c r="L6">
        <v>0.1029079302280811</v>
      </c>
      <c r="M6">
        <v>2.590449596497844</v>
      </c>
      <c r="N6">
        <v>0.94919838195526407</v>
      </c>
      <c r="O6">
        <v>0.57516346954591913</v>
      </c>
      <c r="P6">
        <v>0.23736909794780561</v>
      </c>
      <c r="Q6">
        <v>9.3463885702414595E-2</v>
      </c>
      <c r="R6">
        <v>0.57785169350875232</v>
      </c>
      <c r="S6">
        <v>0.32137611628113932</v>
      </c>
      <c r="T6">
        <v>0.5197558366636077</v>
      </c>
      <c r="U6">
        <v>2.70894418009E-14</v>
      </c>
      <c r="V6">
        <v>0.2000535211385932</v>
      </c>
      <c r="W6" t="s">
        <v>156</v>
      </c>
      <c r="X6" t="s">
        <v>157</v>
      </c>
      <c r="Y6" t="s">
        <v>158</v>
      </c>
      <c r="Z6" t="s">
        <v>159</v>
      </c>
      <c r="AA6" t="s">
        <v>160</v>
      </c>
      <c r="AB6" t="s">
        <v>161</v>
      </c>
      <c r="AC6" t="s">
        <v>162</v>
      </c>
      <c r="AD6" t="s">
        <v>163</v>
      </c>
      <c r="AE6" t="s">
        <v>164</v>
      </c>
      <c r="AF6" t="s">
        <v>165</v>
      </c>
      <c r="AG6" t="s">
        <v>166</v>
      </c>
      <c r="AH6" t="s">
        <v>167</v>
      </c>
      <c r="AI6" t="s">
        <v>168</v>
      </c>
      <c r="AJ6" t="s">
        <v>169</v>
      </c>
      <c r="AK6" t="s">
        <v>170</v>
      </c>
      <c r="AL6" t="s">
        <v>171</v>
      </c>
    </row>
    <row r="7" spans="1:85" x14ac:dyDescent="0.2">
      <c r="A7" t="s">
        <v>413</v>
      </c>
      <c r="B7">
        <v>2011</v>
      </c>
      <c r="C7" t="s">
        <v>416</v>
      </c>
      <c r="D7">
        <v>21</v>
      </c>
      <c r="E7" t="s">
        <v>60</v>
      </c>
      <c r="F7" t="s">
        <v>17</v>
      </c>
      <c r="G7" t="s">
        <v>427</v>
      </c>
      <c r="H7">
        <v>0</v>
      </c>
      <c r="I7">
        <v>0</v>
      </c>
      <c r="J7">
        <v>0</v>
      </c>
      <c r="K7">
        <v>0</v>
      </c>
      <c r="L7">
        <v>0</v>
      </c>
      <c r="M7">
        <v>0</v>
      </c>
      <c r="N7">
        <v>0</v>
      </c>
      <c r="O7">
        <v>0</v>
      </c>
      <c r="P7">
        <v>0</v>
      </c>
      <c r="Q7">
        <v>0</v>
      </c>
      <c r="R7">
        <v>0</v>
      </c>
      <c r="S7">
        <v>0</v>
      </c>
      <c r="T7">
        <v>0</v>
      </c>
      <c r="U7">
        <v>0</v>
      </c>
      <c r="V7">
        <v>0</v>
      </c>
      <c r="W7" t="s">
        <v>156</v>
      </c>
      <c r="X7" t="s">
        <v>157</v>
      </c>
      <c r="Y7" t="s">
        <v>158</v>
      </c>
      <c r="Z7" t="s">
        <v>159</v>
      </c>
      <c r="AA7" t="s">
        <v>160</v>
      </c>
      <c r="AB7" t="s">
        <v>161</v>
      </c>
      <c r="AC7" t="s">
        <v>162</v>
      </c>
      <c r="AD7" t="s">
        <v>163</v>
      </c>
      <c r="AE7" t="s">
        <v>164</v>
      </c>
      <c r="AF7" t="s">
        <v>165</v>
      </c>
      <c r="AG7" t="s">
        <v>166</v>
      </c>
      <c r="AH7" t="s">
        <v>167</v>
      </c>
      <c r="AI7" t="s">
        <v>168</v>
      </c>
      <c r="AJ7" t="s">
        <v>169</v>
      </c>
      <c r="AK7" t="s">
        <v>170</v>
      </c>
      <c r="AL7" t="s">
        <v>171</v>
      </c>
    </row>
    <row r="8" spans="1:85" x14ac:dyDescent="0.2">
      <c r="A8" t="s">
        <v>413</v>
      </c>
      <c r="B8">
        <v>2011</v>
      </c>
      <c r="C8" t="s">
        <v>416</v>
      </c>
      <c r="D8">
        <v>29</v>
      </c>
      <c r="E8" t="s">
        <v>57</v>
      </c>
      <c r="F8" t="s">
        <v>49</v>
      </c>
      <c r="G8" t="s">
        <v>428</v>
      </c>
      <c r="H8">
        <v>53.114771859270967</v>
      </c>
      <c r="I8">
        <v>59.656398992920622</v>
      </c>
      <c r="J8">
        <v>63.786863931596407</v>
      </c>
      <c r="K8">
        <v>68.345963849302876</v>
      </c>
      <c r="L8">
        <v>81.313211914202029</v>
      </c>
      <c r="M8">
        <v>53.593475698920507</v>
      </c>
      <c r="N8">
        <v>57.932264235845778</v>
      </c>
      <c r="O8">
        <v>62.606447452334947</v>
      </c>
      <c r="P8">
        <v>69.474461623606004</v>
      </c>
      <c r="Q8">
        <v>83.252029884072613</v>
      </c>
      <c r="R8">
        <v>46.018011738813108</v>
      </c>
      <c r="S8">
        <v>64.875874961910711</v>
      </c>
      <c r="T8">
        <v>67.275073013403954</v>
      </c>
      <c r="U8">
        <v>75.598232552507099</v>
      </c>
      <c r="V8">
        <v>75.169135436768002</v>
      </c>
      <c r="W8" t="s">
        <v>156</v>
      </c>
      <c r="X8" t="s">
        <v>157</v>
      </c>
      <c r="Y8" t="s">
        <v>158</v>
      </c>
      <c r="Z8" t="s">
        <v>159</v>
      </c>
      <c r="AA8" t="s">
        <v>160</v>
      </c>
      <c r="AB8" t="s">
        <v>161</v>
      </c>
      <c r="AC8" t="s">
        <v>162</v>
      </c>
      <c r="AD8" t="s">
        <v>163</v>
      </c>
      <c r="AE8" t="s">
        <v>164</v>
      </c>
      <c r="AF8" t="s">
        <v>165</v>
      </c>
      <c r="AG8" t="s">
        <v>166</v>
      </c>
      <c r="AH8" t="s">
        <v>167</v>
      </c>
      <c r="AI8" t="s">
        <v>168</v>
      </c>
      <c r="AJ8" t="s">
        <v>169</v>
      </c>
      <c r="AK8" t="s">
        <v>170</v>
      </c>
      <c r="AL8" t="s">
        <v>171</v>
      </c>
      <c r="AM8">
        <v>95.293748050203092</v>
      </c>
      <c r="AN8">
        <v>20.545859114555729</v>
      </c>
      <c r="AO8">
        <v>26.757916529552229</v>
      </c>
      <c r="AP8">
        <v>65.266059822514933</v>
      </c>
      <c r="AQ8">
        <v>55.484413371070843</v>
      </c>
      <c r="AR8">
        <v>86.722574967774818</v>
      </c>
      <c r="AS8">
        <v>96.724928006401385</v>
      </c>
      <c r="AT8">
        <v>29.488447949244389</v>
      </c>
      <c r="AU8">
        <v>84.013164931280102</v>
      </c>
      <c r="AV8">
        <v>71.576497182273343</v>
      </c>
      <c r="AW8">
        <v>97.647467035109855</v>
      </c>
      <c r="AX8">
        <v>44.987404867220981</v>
      </c>
      <c r="AY8">
        <v>93.170635742419975</v>
      </c>
      <c r="AZ8">
        <v>97.94290331496704</v>
      </c>
      <c r="BA8">
        <v>50.811244553807043</v>
      </c>
      <c r="BB8">
        <v>97.052928933353471</v>
      </c>
    </row>
    <row r="9" spans="1:85" x14ac:dyDescent="0.2">
      <c r="A9" t="s">
        <v>413</v>
      </c>
      <c r="B9">
        <v>2011</v>
      </c>
      <c r="C9" t="s">
        <v>416</v>
      </c>
      <c r="D9">
        <v>30</v>
      </c>
      <c r="E9" t="s">
        <v>57</v>
      </c>
      <c r="F9" t="s">
        <v>48</v>
      </c>
      <c r="G9" t="s">
        <v>193</v>
      </c>
      <c r="H9">
        <v>46.885228140728948</v>
      </c>
      <c r="I9">
        <v>40.343601007079563</v>
      </c>
      <c r="J9">
        <v>36.213136068403529</v>
      </c>
      <c r="K9">
        <v>31.654036150696989</v>
      </c>
      <c r="L9">
        <v>18.68678808579816</v>
      </c>
      <c r="M9">
        <v>46.406524301079934</v>
      </c>
      <c r="N9">
        <v>42.067735764154193</v>
      </c>
      <c r="O9">
        <v>37.393552547665053</v>
      </c>
      <c r="P9">
        <v>30.52553837639368</v>
      </c>
      <c r="Q9">
        <v>16.747970115927391</v>
      </c>
      <c r="R9">
        <v>53.981988261187063</v>
      </c>
      <c r="S9">
        <v>35.124125038089367</v>
      </c>
      <c r="T9">
        <v>32.724926986596081</v>
      </c>
      <c r="U9">
        <v>24.40176744749294</v>
      </c>
      <c r="V9">
        <v>24.830864563232019</v>
      </c>
      <c r="W9" t="s">
        <v>156</v>
      </c>
      <c r="X9" t="s">
        <v>157</v>
      </c>
      <c r="Y9" t="s">
        <v>158</v>
      </c>
      <c r="Z9" t="s">
        <v>159</v>
      </c>
      <c r="AA9" t="s">
        <v>160</v>
      </c>
      <c r="AB9" t="s">
        <v>161</v>
      </c>
      <c r="AC9" t="s">
        <v>162</v>
      </c>
      <c r="AD9" t="s">
        <v>163</v>
      </c>
      <c r="AE9" t="s">
        <v>164</v>
      </c>
      <c r="AF9" t="s">
        <v>165</v>
      </c>
      <c r="AG9" t="s">
        <v>166</v>
      </c>
      <c r="AH9" t="s">
        <v>167</v>
      </c>
      <c r="AI9" t="s">
        <v>168</v>
      </c>
      <c r="AJ9" t="s">
        <v>169</v>
      </c>
      <c r="AK9" t="s">
        <v>170</v>
      </c>
      <c r="AL9" t="s">
        <v>171</v>
      </c>
      <c r="AM9">
        <v>4.7062519497969042</v>
      </c>
      <c r="AN9">
        <v>79.454140885444374</v>
      </c>
      <c r="AO9">
        <v>73.242083470447923</v>
      </c>
      <c r="AP9">
        <v>34.733940177485287</v>
      </c>
      <c r="AQ9">
        <v>44.51558662892873</v>
      </c>
      <c r="AR9">
        <v>13.277425032225199</v>
      </c>
      <c r="AS9">
        <v>3.2750719935985448</v>
      </c>
      <c r="AT9">
        <v>70.511552050755668</v>
      </c>
      <c r="AU9">
        <v>15.98683506871993</v>
      </c>
      <c r="AV9">
        <v>28.42350281772676</v>
      </c>
      <c r="AW9">
        <v>2.3525329648901461</v>
      </c>
      <c r="AX9">
        <v>55.012595132778962</v>
      </c>
      <c r="AY9">
        <v>6.8293642575801066</v>
      </c>
      <c r="AZ9">
        <v>2.0570966850329691</v>
      </c>
      <c r="BA9">
        <v>49.188755446192772</v>
      </c>
      <c r="BB9">
        <v>2.9470710666465569</v>
      </c>
    </row>
    <row r="10" spans="1:85" x14ac:dyDescent="0.2">
      <c r="A10" t="s">
        <v>413</v>
      </c>
      <c r="B10">
        <v>2011</v>
      </c>
      <c r="C10" t="s">
        <v>416</v>
      </c>
      <c r="D10">
        <v>31</v>
      </c>
      <c r="E10" t="s">
        <v>104</v>
      </c>
      <c r="F10" t="s">
        <v>49</v>
      </c>
      <c r="G10" t="s">
        <v>429</v>
      </c>
      <c r="H10">
        <v>53.114771859270967</v>
      </c>
      <c r="I10">
        <v>59.656398992920622</v>
      </c>
      <c r="J10">
        <v>63.786863931596407</v>
      </c>
      <c r="K10">
        <v>68.345963849302876</v>
      </c>
      <c r="L10">
        <v>81.313211914202029</v>
      </c>
      <c r="M10">
        <v>53.593475698920507</v>
      </c>
      <c r="N10">
        <v>57.932264235845778</v>
      </c>
      <c r="O10">
        <v>62.606447452334947</v>
      </c>
      <c r="P10">
        <v>69.474461623606004</v>
      </c>
      <c r="Q10">
        <v>83.252029884072613</v>
      </c>
      <c r="R10">
        <v>46.018011738813108</v>
      </c>
      <c r="S10">
        <v>64.875874961910711</v>
      </c>
      <c r="T10">
        <v>67.275073013403954</v>
      </c>
      <c r="U10">
        <v>75.598232552507099</v>
      </c>
      <c r="V10">
        <v>75.169135436768002</v>
      </c>
      <c r="W10" t="s">
        <v>156</v>
      </c>
      <c r="X10" t="s">
        <v>157</v>
      </c>
      <c r="Y10" t="s">
        <v>158</v>
      </c>
      <c r="Z10" t="s">
        <v>159</v>
      </c>
      <c r="AA10" t="s">
        <v>160</v>
      </c>
      <c r="AB10" t="s">
        <v>161</v>
      </c>
      <c r="AC10" t="s">
        <v>162</v>
      </c>
      <c r="AD10" t="s">
        <v>163</v>
      </c>
      <c r="AE10" t="s">
        <v>164</v>
      </c>
      <c r="AF10" t="s">
        <v>165</v>
      </c>
      <c r="AG10" t="s">
        <v>166</v>
      </c>
      <c r="AH10" t="s">
        <v>167</v>
      </c>
      <c r="AI10" t="s">
        <v>168</v>
      </c>
      <c r="AJ10" t="s">
        <v>169</v>
      </c>
      <c r="AK10" t="s">
        <v>170</v>
      </c>
      <c r="AL10" t="s">
        <v>171</v>
      </c>
      <c r="AM10">
        <v>95.293748050203092</v>
      </c>
      <c r="AN10">
        <v>20.545859114555729</v>
      </c>
      <c r="AO10">
        <v>26.757916529552229</v>
      </c>
      <c r="AP10">
        <v>65.266059822514933</v>
      </c>
      <c r="AQ10">
        <v>55.484413371070843</v>
      </c>
      <c r="AR10">
        <v>86.722574967774818</v>
      </c>
      <c r="AS10">
        <v>96.724928006401385</v>
      </c>
      <c r="AT10">
        <v>29.488447949244389</v>
      </c>
      <c r="AU10">
        <v>84.013164931280102</v>
      </c>
      <c r="AV10">
        <v>71.576497182273343</v>
      </c>
      <c r="AW10">
        <v>97.647467035109855</v>
      </c>
      <c r="AX10">
        <v>44.987404867220981</v>
      </c>
      <c r="AY10">
        <v>93.170635742419975</v>
      </c>
      <c r="AZ10">
        <v>97.94290331496704</v>
      </c>
      <c r="BA10">
        <v>50.811244553807043</v>
      </c>
      <c r="BB10">
        <v>97.052928933353471</v>
      </c>
    </row>
    <row r="11" spans="1:85" x14ac:dyDescent="0.2">
      <c r="A11" t="s">
        <v>413</v>
      </c>
      <c r="B11">
        <v>2011</v>
      </c>
      <c r="C11" t="s">
        <v>416</v>
      </c>
      <c r="D11">
        <v>32</v>
      </c>
      <c r="E11" t="s">
        <v>104</v>
      </c>
      <c r="F11" t="s">
        <v>48</v>
      </c>
      <c r="G11" t="s">
        <v>193</v>
      </c>
      <c r="H11">
        <v>46.885228140728948</v>
      </c>
      <c r="I11">
        <v>40.343601007079563</v>
      </c>
      <c r="J11">
        <v>36.213136068403529</v>
      </c>
      <c r="K11">
        <v>31.654036150696989</v>
      </c>
      <c r="L11">
        <v>18.68678808579816</v>
      </c>
      <c r="M11">
        <v>46.406524301079934</v>
      </c>
      <c r="N11">
        <v>42.067735764154193</v>
      </c>
      <c r="O11">
        <v>37.393552547665053</v>
      </c>
      <c r="P11">
        <v>30.52553837639368</v>
      </c>
      <c r="Q11">
        <v>16.747970115927391</v>
      </c>
      <c r="R11">
        <v>53.981988261187063</v>
      </c>
      <c r="S11">
        <v>35.124125038089367</v>
      </c>
      <c r="T11">
        <v>32.724926986596081</v>
      </c>
      <c r="U11">
        <v>24.40176744749294</v>
      </c>
      <c r="V11">
        <v>24.830864563232019</v>
      </c>
      <c r="W11" t="s">
        <v>156</v>
      </c>
      <c r="X11" t="s">
        <v>157</v>
      </c>
      <c r="Y11" t="s">
        <v>158</v>
      </c>
      <c r="Z11" t="s">
        <v>159</v>
      </c>
      <c r="AA11" t="s">
        <v>160</v>
      </c>
      <c r="AB11" t="s">
        <v>161</v>
      </c>
      <c r="AC11" t="s">
        <v>162</v>
      </c>
      <c r="AD11" t="s">
        <v>163</v>
      </c>
      <c r="AE11" t="s">
        <v>164</v>
      </c>
      <c r="AF11" t="s">
        <v>165</v>
      </c>
      <c r="AG11" t="s">
        <v>166</v>
      </c>
      <c r="AH11" t="s">
        <v>167</v>
      </c>
      <c r="AI11" t="s">
        <v>168</v>
      </c>
      <c r="AJ11" t="s">
        <v>169</v>
      </c>
      <c r="AK11" t="s">
        <v>170</v>
      </c>
      <c r="AL11" t="s">
        <v>171</v>
      </c>
      <c r="AM11">
        <v>4.7062519497969042</v>
      </c>
      <c r="AN11">
        <v>79.454140885444374</v>
      </c>
      <c r="AO11">
        <v>73.242083470447923</v>
      </c>
      <c r="AP11">
        <v>34.733940177485287</v>
      </c>
      <c r="AQ11">
        <v>44.51558662892873</v>
      </c>
      <c r="AR11">
        <v>13.277425032225199</v>
      </c>
      <c r="AS11">
        <v>3.2750719935985448</v>
      </c>
      <c r="AT11">
        <v>70.511552050755668</v>
      </c>
      <c r="AU11">
        <v>15.98683506871993</v>
      </c>
      <c r="AV11">
        <v>28.42350281772676</v>
      </c>
      <c r="AW11">
        <v>2.3525329648901461</v>
      </c>
      <c r="AX11">
        <v>55.012595132778962</v>
      </c>
      <c r="AY11">
        <v>6.8293642575801066</v>
      </c>
      <c r="AZ11">
        <v>2.0570966850329691</v>
      </c>
      <c r="BA11">
        <v>49.188755446192772</v>
      </c>
      <c r="BB11">
        <v>2.9470710666465569</v>
      </c>
    </row>
    <row r="12" spans="1:85" x14ac:dyDescent="0.2">
      <c r="A12" t="s">
        <v>413</v>
      </c>
      <c r="B12">
        <v>2011</v>
      </c>
      <c r="C12" t="s">
        <v>416</v>
      </c>
      <c r="D12">
        <v>58</v>
      </c>
      <c r="E12" t="s">
        <v>173</v>
      </c>
      <c r="F12" t="s">
        <v>174</v>
      </c>
      <c r="G12" t="s">
        <v>193</v>
      </c>
      <c r="H12">
        <v>36.747569311862748</v>
      </c>
      <c r="I12">
        <v>47.995900847456383</v>
      </c>
      <c r="J12">
        <v>52.026362727507333</v>
      </c>
      <c r="K12">
        <v>62.724015073257</v>
      </c>
      <c r="L12">
        <v>77.476665686241915</v>
      </c>
      <c r="M12">
        <v>32.381565507326243</v>
      </c>
      <c r="N12">
        <v>43.539240643305682</v>
      </c>
      <c r="O12">
        <v>53.665467372098711</v>
      </c>
      <c r="P12">
        <v>63.038911903055691</v>
      </c>
      <c r="Q12">
        <v>79.036841455577047</v>
      </c>
      <c r="R12">
        <v>44.148365888043948</v>
      </c>
      <c r="S12">
        <v>63.490298438990493</v>
      </c>
      <c r="T12">
        <v>66.589249940290799</v>
      </c>
      <c r="U12">
        <v>74.276437306749671</v>
      </c>
      <c r="V12">
        <v>74.745855768810415</v>
      </c>
      <c r="W12" t="s">
        <v>156</v>
      </c>
      <c r="X12" t="s">
        <v>157</v>
      </c>
      <c r="Y12" t="s">
        <v>158</v>
      </c>
      <c r="Z12" t="s">
        <v>159</v>
      </c>
      <c r="AA12" t="s">
        <v>160</v>
      </c>
      <c r="AB12" t="s">
        <v>161</v>
      </c>
      <c r="AC12" t="s">
        <v>162</v>
      </c>
      <c r="AD12" t="s">
        <v>163</v>
      </c>
      <c r="AE12" t="s">
        <v>164</v>
      </c>
      <c r="AF12" t="s">
        <v>165</v>
      </c>
      <c r="AG12" t="s">
        <v>166</v>
      </c>
      <c r="AH12" t="s">
        <v>167</v>
      </c>
      <c r="AI12" t="s">
        <v>168</v>
      </c>
      <c r="AJ12" t="s">
        <v>169</v>
      </c>
      <c r="AK12" t="s">
        <v>170</v>
      </c>
      <c r="AL12" t="s">
        <v>171</v>
      </c>
      <c r="AM12">
        <v>93.428083879465447</v>
      </c>
      <c r="AN12">
        <v>4.1604628598868594</v>
      </c>
      <c r="AO12">
        <v>7.4943832187454831</v>
      </c>
      <c r="AP12">
        <v>64.944345304699553</v>
      </c>
      <c r="AQ12">
        <v>54.919691287285168</v>
      </c>
      <c r="AR12">
        <v>83.513913543856759</v>
      </c>
      <c r="AS12">
        <v>95.163631241535043</v>
      </c>
      <c r="AT12">
        <v>16.460902663216292</v>
      </c>
      <c r="AU12">
        <v>83.477313578637535</v>
      </c>
      <c r="AV12">
        <v>19.055736972073369</v>
      </c>
      <c r="AW12">
        <v>97.647467035109855</v>
      </c>
      <c r="AX12">
        <v>15.81371729731449</v>
      </c>
      <c r="AY12">
        <v>93.004291231220634</v>
      </c>
      <c r="AZ12">
        <v>97.94290331496704</v>
      </c>
      <c r="BA12">
        <v>50.031072141034393</v>
      </c>
      <c r="BB12">
        <v>96.967603464180584</v>
      </c>
    </row>
    <row r="13" spans="1:85" x14ac:dyDescent="0.2">
      <c r="A13" t="s">
        <v>413</v>
      </c>
      <c r="B13">
        <v>2011</v>
      </c>
      <c r="C13" t="s">
        <v>416</v>
      </c>
      <c r="D13">
        <v>59</v>
      </c>
      <c r="E13" t="s">
        <v>173</v>
      </c>
      <c r="F13" t="s">
        <v>175</v>
      </c>
      <c r="G13" t="s">
        <v>193</v>
      </c>
      <c r="H13">
        <v>4.5638798686920969</v>
      </c>
      <c r="I13">
        <v>2.5443064718570638</v>
      </c>
      <c r="J13">
        <v>1.010008614124009</v>
      </c>
      <c r="K13">
        <v>2.3902093888263991</v>
      </c>
      <c r="L13">
        <v>0.95902333442569443</v>
      </c>
      <c r="M13">
        <v>3.490748737176899</v>
      </c>
      <c r="N13">
        <v>2.3366691985106711</v>
      </c>
      <c r="O13">
        <v>2.137400307541494</v>
      </c>
      <c r="P13">
        <v>1.9891662654148581</v>
      </c>
      <c r="Q13">
        <v>0.80505885050485937</v>
      </c>
      <c r="R13">
        <v>9.7385885336642115</v>
      </c>
      <c r="S13">
        <v>3.0291316862407518</v>
      </c>
      <c r="T13">
        <v>3.2398314086504598</v>
      </c>
      <c r="U13">
        <v>2.390043207229676</v>
      </c>
      <c r="V13">
        <v>2.4030383764983041</v>
      </c>
      <c r="W13" t="s">
        <v>156</v>
      </c>
      <c r="X13" t="s">
        <v>157</v>
      </c>
      <c r="Y13" t="s">
        <v>158</v>
      </c>
      <c r="Z13" t="s">
        <v>159</v>
      </c>
      <c r="AA13" t="s">
        <v>160</v>
      </c>
      <c r="AB13" t="s">
        <v>161</v>
      </c>
      <c r="AC13" t="s">
        <v>162</v>
      </c>
      <c r="AD13" t="s">
        <v>163</v>
      </c>
      <c r="AE13" t="s">
        <v>164</v>
      </c>
      <c r="AF13" t="s">
        <v>165</v>
      </c>
      <c r="AG13" t="s">
        <v>166</v>
      </c>
      <c r="AH13" t="s">
        <v>167</v>
      </c>
      <c r="AI13" t="s">
        <v>168</v>
      </c>
      <c r="AJ13" t="s">
        <v>169</v>
      </c>
      <c r="AK13" t="s">
        <v>170</v>
      </c>
      <c r="AL13" t="s">
        <v>171</v>
      </c>
      <c r="AM13">
        <v>1.353845200238212</v>
      </c>
      <c r="AN13">
        <v>0.1446098258985612</v>
      </c>
      <c r="AO13">
        <v>0.14824457345904321</v>
      </c>
      <c r="AP13">
        <v>6.5004375266469516</v>
      </c>
      <c r="AQ13">
        <v>1.802439367031899</v>
      </c>
      <c r="AR13">
        <v>2.7638737859464659</v>
      </c>
      <c r="AS13">
        <v>1.690382139103612</v>
      </c>
      <c r="AT13">
        <v>3.8946090554360269</v>
      </c>
      <c r="AU13">
        <v>1.700974948253706</v>
      </c>
      <c r="AV13">
        <v>0.1106435868775402</v>
      </c>
      <c r="AW13">
        <v>1.7263711376279809</v>
      </c>
      <c r="AX13">
        <v>2.8442366167213722</v>
      </c>
      <c r="AY13">
        <v>2.3923123076298491</v>
      </c>
      <c r="AZ13">
        <v>0</v>
      </c>
      <c r="BA13">
        <v>5.4592569025304956</v>
      </c>
      <c r="BB13">
        <v>1.212617928732447</v>
      </c>
    </row>
    <row r="14" spans="1:85" x14ac:dyDescent="0.2">
      <c r="A14" t="s">
        <v>413</v>
      </c>
      <c r="B14">
        <v>2011</v>
      </c>
      <c r="C14" t="s">
        <v>416</v>
      </c>
      <c r="D14">
        <v>60</v>
      </c>
      <c r="E14" t="s">
        <v>173</v>
      </c>
      <c r="F14" t="s">
        <v>176</v>
      </c>
      <c r="G14" t="s">
        <v>193</v>
      </c>
      <c r="H14">
        <v>0.45509002415177729</v>
      </c>
      <c r="I14">
        <v>0.2825438128530095</v>
      </c>
      <c r="J14">
        <v>0.20340410807039649</v>
      </c>
      <c r="K14">
        <v>0.28048652998570112</v>
      </c>
      <c r="L14">
        <v>0.228155305923369</v>
      </c>
      <c r="M14">
        <v>0</v>
      </c>
      <c r="N14">
        <v>0.1128509648379879</v>
      </c>
      <c r="O14">
        <v>0</v>
      </c>
      <c r="P14">
        <v>0.16705040492568959</v>
      </c>
      <c r="Q14">
        <v>0.22285239160144149</v>
      </c>
      <c r="R14">
        <v>2.3536153801621551</v>
      </c>
      <c r="S14">
        <v>1.153013493205038</v>
      </c>
      <c r="T14">
        <v>0.5386718148708145</v>
      </c>
      <c r="U14">
        <v>0.54339608219863145</v>
      </c>
      <c r="V14">
        <v>0.74968412403828488</v>
      </c>
      <c r="W14" t="s">
        <v>156</v>
      </c>
      <c r="X14" t="s">
        <v>157</v>
      </c>
      <c r="Y14" t="s">
        <v>158</v>
      </c>
      <c r="Z14" t="s">
        <v>159</v>
      </c>
      <c r="AA14" t="s">
        <v>160</v>
      </c>
      <c r="AB14" t="s">
        <v>161</v>
      </c>
      <c r="AC14" t="s">
        <v>162</v>
      </c>
      <c r="AD14" t="s">
        <v>163</v>
      </c>
      <c r="AE14" t="s">
        <v>164</v>
      </c>
      <c r="AF14" t="s">
        <v>165</v>
      </c>
      <c r="AG14" t="s">
        <v>166</v>
      </c>
      <c r="AH14" t="s">
        <v>167</v>
      </c>
      <c r="AI14" t="s">
        <v>168</v>
      </c>
      <c r="AJ14" t="s">
        <v>169</v>
      </c>
      <c r="AK14" t="s">
        <v>170</v>
      </c>
      <c r="AL14" t="s">
        <v>171</v>
      </c>
      <c r="AM14">
        <v>0.13625226119970851</v>
      </c>
      <c r="AN14">
        <v>0</v>
      </c>
      <c r="AO14">
        <v>0</v>
      </c>
      <c r="AP14">
        <v>0</v>
      </c>
      <c r="AQ14">
        <v>1.151848883541317</v>
      </c>
      <c r="AR14">
        <v>0.39483911227806662</v>
      </c>
      <c r="AS14">
        <v>1.25903098012362E-2</v>
      </c>
      <c r="AT14">
        <v>0</v>
      </c>
      <c r="AU14">
        <v>1.4892474578532251</v>
      </c>
      <c r="AV14">
        <v>0</v>
      </c>
      <c r="AW14">
        <v>0</v>
      </c>
      <c r="AX14">
        <v>0</v>
      </c>
      <c r="AY14">
        <v>0.63861136495742854</v>
      </c>
      <c r="AZ14">
        <v>0</v>
      </c>
      <c r="BA14">
        <v>1.7603028401266889</v>
      </c>
      <c r="BB14">
        <v>0</v>
      </c>
    </row>
    <row r="15" spans="1:85" x14ac:dyDescent="0.2">
      <c r="A15" t="s">
        <v>413</v>
      </c>
      <c r="B15">
        <v>2011</v>
      </c>
      <c r="C15" t="s">
        <v>416</v>
      </c>
      <c r="D15">
        <v>61</v>
      </c>
      <c r="E15" t="s">
        <v>173</v>
      </c>
      <c r="F15" t="s">
        <v>177</v>
      </c>
      <c r="G15" t="s">
        <v>193</v>
      </c>
      <c r="H15">
        <v>4.8898812953148827</v>
      </c>
      <c r="I15">
        <v>4.1481284135953738</v>
      </c>
      <c r="J15">
        <v>2.3402361437613708</v>
      </c>
      <c r="K15">
        <v>4.0050243907359473</v>
      </c>
      <c r="L15">
        <v>2.9664022157860339</v>
      </c>
      <c r="M15">
        <v>3.0075370775592658</v>
      </c>
      <c r="N15">
        <v>2.5723451101039858</v>
      </c>
      <c r="O15">
        <v>2.4510007675066512</v>
      </c>
      <c r="P15">
        <v>2.4606552967476611</v>
      </c>
      <c r="Q15">
        <v>2.0186649312378209</v>
      </c>
      <c r="R15">
        <v>9.7207358603223177</v>
      </c>
      <c r="S15">
        <v>11.506575495770329</v>
      </c>
      <c r="T15">
        <v>11.226822488248329</v>
      </c>
      <c r="U15">
        <v>8.165451765219899</v>
      </c>
      <c r="V15">
        <v>11.76240141195451</v>
      </c>
      <c r="W15" t="s">
        <v>156</v>
      </c>
      <c r="X15" t="s">
        <v>157</v>
      </c>
      <c r="Y15" t="s">
        <v>158</v>
      </c>
      <c r="Z15" t="s">
        <v>159</v>
      </c>
      <c r="AA15" t="s">
        <v>160</v>
      </c>
      <c r="AB15" t="s">
        <v>161</v>
      </c>
      <c r="AC15" t="s">
        <v>162</v>
      </c>
      <c r="AD15" t="s">
        <v>163</v>
      </c>
      <c r="AE15" t="s">
        <v>164</v>
      </c>
      <c r="AF15" t="s">
        <v>165</v>
      </c>
      <c r="AG15" t="s">
        <v>166</v>
      </c>
      <c r="AH15" t="s">
        <v>167</v>
      </c>
      <c r="AI15" t="s">
        <v>168</v>
      </c>
      <c r="AJ15" t="s">
        <v>169</v>
      </c>
      <c r="AK15" t="s">
        <v>170</v>
      </c>
      <c r="AL15" t="s">
        <v>171</v>
      </c>
      <c r="AM15">
        <v>1.143101815445128</v>
      </c>
      <c r="AN15">
        <v>0</v>
      </c>
      <c r="AO15">
        <v>0.1033016484737224</v>
      </c>
      <c r="AP15">
        <v>10.92316341881962</v>
      </c>
      <c r="AQ15">
        <v>13.128872789038789</v>
      </c>
      <c r="AR15">
        <v>0.53036537812439788</v>
      </c>
      <c r="AS15">
        <v>0.66352621382058485</v>
      </c>
      <c r="AT15">
        <v>9.6202875436856794E-2</v>
      </c>
      <c r="AU15">
        <v>8.743312506300839</v>
      </c>
      <c r="AV15">
        <v>0.29893625447347522</v>
      </c>
      <c r="AW15">
        <v>8.0765901175578095E-2</v>
      </c>
      <c r="AX15">
        <v>0.1133254628741604</v>
      </c>
      <c r="AY15">
        <v>1.3195540157406009</v>
      </c>
      <c r="AZ15">
        <v>2.0570966850329691</v>
      </c>
      <c r="BA15">
        <v>2.862125913935857</v>
      </c>
      <c r="BB15">
        <v>1.4614116365608649</v>
      </c>
    </row>
    <row r="16" spans="1:85" x14ac:dyDescent="0.2">
      <c r="A16" t="s">
        <v>413</v>
      </c>
      <c r="B16">
        <v>2011</v>
      </c>
      <c r="C16" t="s">
        <v>416</v>
      </c>
      <c r="D16">
        <v>62</v>
      </c>
      <c r="E16" t="s">
        <v>173</v>
      </c>
      <c r="F16" t="s">
        <v>178</v>
      </c>
      <c r="G16" t="s">
        <v>193</v>
      </c>
      <c r="H16">
        <v>28.126467827187021</v>
      </c>
      <c r="I16">
        <v>25.893368292027311</v>
      </c>
      <c r="J16">
        <v>26.15826893283791</v>
      </c>
      <c r="K16">
        <v>20.552793440462828</v>
      </c>
      <c r="L16">
        <v>12.55138931083002</v>
      </c>
      <c r="M16">
        <v>28.533072843726622</v>
      </c>
      <c r="N16">
        <v>28.32683310411371</v>
      </c>
      <c r="O16">
        <v>26.47106639141677</v>
      </c>
      <c r="P16">
        <v>21.21761751489634</v>
      </c>
      <c r="Q16">
        <v>11.79730955707489</v>
      </c>
      <c r="R16">
        <v>30.803324042469161</v>
      </c>
      <c r="S16">
        <v>17.39785144963319</v>
      </c>
      <c r="T16">
        <v>16.36843289280398</v>
      </c>
      <c r="U16">
        <v>11.62453651096434</v>
      </c>
      <c r="V16">
        <v>9.5072262270307064</v>
      </c>
      <c r="W16" t="s">
        <v>156</v>
      </c>
      <c r="X16" t="s">
        <v>157</v>
      </c>
      <c r="Y16" t="s">
        <v>158</v>
      </c>
      <c r="Z16" t="s">
        <v>159</v>
      </c>
      <c r="AA16" t="s">
        <v>160</v>
      </c>
      <c r="AB16" t="s">
        <v>161</v>
      </c>
      <c r="AC16" t="s">
        <v>162</v>
      </c>
      <c r="AD16" t="s">
        <v>163</v>
      </c>
      <c r="AE16" t="s">
        <v>164</v>
      </c>
      <c r="AF16" t="s">
        <v>165</v>
      </c>
      <c r="AG16" t="s">
        <v>166</v>
      </c>
      <c r="AH16" t="s">
        <v>167</v>
      </c>
      <c r="AI16" t="s">
        <v>168</v>
      </c>
      <c r="AJ16" t="s">
        <v>169</v>
      </c>
      <c r="AK16" t="s">
        <v>170</v>
      </c>
      <c r="AL16" t="s">
        <v>171</v>
      </c>
      <c r="AM16">
        <v>1.8345510295947209</v>
      </c>
      <c r="AN16">
        <v>67.938183284451199</v>
      </c>
      <c r="AO16">
        <v>61.958819508213139</v>
      </c>
      <c r="AP16">
        <v>17.1037518716285</v>
      </c>
      <c r="AQ16">
        <v>28.271132696944331</v>
      </c>
      <c r="AR16">
        <v>4.647051394866943</v>
      </c>
      <c r="AS16">
        <v>0.45043332160327382</v>
      </c>
      <c r="AT16">
        <v>30.013274222207521</v>
      </c>
      <c r="AU16">
        <v>2.8882750403297348</v>
      </c>
      <c r="AV16">
        <v>23.474834857842929</v>
      </c>
      <c r="AW16">
        <v>0.54539592608658594</v>
      </c>
      <c r="AX16">
        <v>37.536596837333818</v>
      </c>
      <c r="AY16">
        <v>2.4788865692522291</v>
      </c>
      <c r="AZ16">
        <v>0</v>
      </c>
      <c r="BA16">
        <v>39.107069789599727</v>
      </c>
      <c r="BB16">
        <v>0.18771603218035529</v>
      </c>
    </row>
    <row r="17" spans="1:85" x14ac:dyDescent="0.2">
      <c r="A17" t="s">
        <v>413</v>
      </c>
      <c r="B17">
        <v>2011</v>
      </c>
      <c r="C17" t="s">
        <v>416</v>
      </c>
      <c r="D17">
        <v>63</v>
      </c>
      <c r="E17" t="s">
        <v>173</v>
      </c>
      <c r="F17" t="s">
        <v>179</v>
      </c>
      <c r="G17" t="s">
        <v>193</v>
      </c>
      <c r="H17">
        <v>0.12882533518954489</v>
      </c>
      <c r="I17">
        <v>0.34048166796487572</v>
      </c>
      <c r="J17">
        <v>0.2288814724239133</v>
      </c>
      <c r="K17">
        <v>0.26345437141829392</v>
      </c>
      <c r="L17">
        <v>1.872053350894991</v>
      </c>
      <c r="M17">
        <v>0.12604527182478231</v>
      </c>
      <c r="N17">
        <v>0.33495513182284342</v>
      </c>
      <c r="O17">
        <v>0.2346765365037205</v>
      </c>
      <c r="P17">
        <v>0.26568819161675472</v>
      </c>
      <c r="Q17">
        <v>2.4079503278622059</v>
      </c>
      <c r="R17">
        <v>0.2125618475397606</v>
      </c>
      <c r="S17">
        <v>0.33439722818943513</v>
      </c>
      <c r="T17">
        <v>0.30957956712110463</v>
      </c>
      <c r="U17">
        <v>0.64356451811537985</v>
      </c>
      <c r="V17">
        <v>0.31612512981107499</v>
      </c>
      <c r="W17" t="s">
        <v>156</v>
      </c>
      <c r="X17" t="s">
        <v>157</v>
      </c>
      <c r="Y17" t="s">
        <v>158</v>
      </c>
      <c r="Z17" t="s">
        <v>159</v>
      </c>
      <c r="AA17" t="s">
        <v>160</v>
      </c>
      <c r="AB17" t="s">
        <v>161</v>
      </c>
      <c r="AC17" t="s">
        <v>162</v>
      </c>
      <c r="AD17" t="s">
        <v>163</v>
      </c>
      <c r="AE17" t="s">
        <v>164</v>
      </c>
      <c r="AF17" t="s">
        <v>165</v>
      </c>
      <c r="AG17" t="s">
        <v>166</v>
      </c>
      <c r="AH17" t="s">
        <v>167</v>
      </c>
      <c r="AI17" t="s">
        <v>168</v>
      </c>
      <c r="AJ17" t="s">
        <v>169</v>
      </c>
      <c r="AK17" t="s">
        <v>170</v>
      </c>
      <c r="AL17" t="s">
        <v>171</v>
      </c>
      <c r="AM17">
        <v>1.8851889657000711</v>
      </c>
      <c r="AN17">
        <v>0.11108758018327811</v>
      </c>
      <c r="AO17">
        <v>0.58975145115973904</v>
      </c>
      <c r="AP17">
        <v>0.38724831536487142</v>
      </c>
      <c r="AQ17">
        <v>0.62157938077221875</v>
      </c>
      <c r="AR17">
        <v>3.2086614239180742</v>
      </c>
      <c r="AS17">
        <v>1.9406447958369559</v>
      </c>
      <c r="AT17">
        <v>5.0287866705629701E-2</v>
      </c>
      <c r="AU17">
        <v>0.36585408725823348</v>
      </c>
      <c r="AV17">
        <v>0.24359909732807411</v>
      </c>
      <c r="AW17">
        <v>0</v>
      </c>
      <c r="AX17">
        <v>0</v>
      </c>
      <c r="AY17">
        <v>0.16634451119934909</v>
      </c>
      <c r="AZ17">
        <v>0</v>
      </c>
      <c r="BA17">
        <v>0.78017241277264049</v>
      </c>
      <c r="BB17">
        <v>8.5325469172888802E-2</v>
      </c>
    </row>
    <row r="18" spans="1:85" x14ac:dyDescent="0.2">
      <c r="A18" t="s">
        <v>413</v>
      </c>
      <c r="B18">
        <v>2011</v>
      </c>
      <c r="C18" t="s">
        <v>416</v>
      </c>
      <c r="D18">
        <v>64</v>
      </c>
      <c r="E18" t="s">
        <v>173</v>
      </c>
      <c r="F18" t="s">
        <v>180</v>
      </c>
      <c r="G18" t="s">
        <v>193</v>
      </c>
      <c r="H18">
        <v>23.39572379438335</v>
      </c>
      <c r="I18">
        <v>18.049829012821579</v>
      </c>
      <c r="J18">
        <v>17.711696040721879</v>
      </c>
      <c r="K18">
        <v>9.501329780293851</v>
      </c>
      <c r="L18">
        <v>3.8780563412234099</v>
      </c>
      <c r="M18">
        <v>30.38575221739459</v>
      </c>
      <c r="N18">
        <v>21.827907465349899</v>
      </c>
      <c r="O18">
        <v>14.465225155386751</v>
      </c>
      <c r="P18">
        <v>10.623541325394971</v>
      </c>
      <c r="Q18">
        <v>3.6178586004393298</v>
      </c>
      <c r="R18">
        <v>2.444956754289862</v>
      </c>
      <c r="S18">
        <v>2.7947726821131309</v>
      </c>
      <c r="T18">
        <v>1.2076560513509149</v>
      </c>
      <c r="U18">
        <v>2.356570609522433</v>
      </c>
      <c r="V18">
        <v>0.51566896185670663</v>
      </c>
      <c r="W18" t="s">
        <v>156</v>
      </c>
      <c r="X18" t="s">
        <v>157</v>
      </c>
      <c r="Y18" t="s">
        <v>158</v>
      </c>
      <c r="Z18" t="s">
        <v>159</v>
      </c>
      <c r="AA18" t="s">
        <v>160</v>
      </c>
      <c r="AB18" t="s">
        <v>161</v>
      </c>
      <c r="AC18" t="s">
        <v>162</v>
      </c>
      <c r="AD18" t="s">
        <v>163</v>
      </c>
      <c r="AE18" t="s">
        <v>164</v>
      </c>
      <c r="AF18" t="s">
        <v>165</v>
      </c>
      <c r="AG18" t="s">
        <v>166</v>
      </c>
      <c r="AH18" t="s">
        <v>167</v>
      </c>
      <c r="AI18" t="s">
        <v>168</v>
      </c>
      <c r="AJ18" t="s">
        <v>169</v>
      </c>
      <c r="AK18" t="s">
        <v>170</v>
      </c>
      <c r="AL18" t="s">
        <v>171</v>
      </c>
      <c r="AM18">
        <v>0</v>
      </c>
      <c r="AN18">
        <v>27.62343893354354</v>
      </c>
      <c r="AO18">
        <v>29.70549959994905</v>
      </c>
      <c r="AP18">
        <v>4.3929473459672699E-2</v>
      </c>
      <c r="AQ18">
        <v>0.1044355953858834</v>
      </c>
      <c r="AR18">
        <v>3.9483911227806661</v>
      </c>
      <c r="AS18">
        <v>7.8791978299226004E-2</v>
      </c>
      <c r="AT18">
        <v>41.792675495938923</v>
      </c>
      <c r="AU18">
        <v>1.252575246218435</v>
      </c>
      <c r="AV18">
        <v>56.678042094617211</v>
      </c>
      <c r="AW18">
        <v>0</v>
      </c>
      <c r="AX18">
        <v>43.36038924897899</v>
      </c>
      <c r="AY18">
        <v>0</v>
      </c>
      <c r="AZ18">
        <v>0</v>
      </c>
      <c r="BA18">
        <v>0</v>
      </c>
      <c r="BB18">
        <v>0</v>
      </c>
    </row>
    <row r="19" spans="1:85" x14ac:dyDescent="0.2">
      <c r="A19" t="s">
        <v>413</v>
      </c>
      <c r="B19">
        <v>2011</v>
      </c>
      <c r="C19" t="s">
        <v>416</v>
      </c>
      <c r="D19">
        <v>65</v>
      </c>
      <c r="E19" t="s">
        <v>173</v>
      </c>
      <c r="F19" t="s">
        <v>46</v>
      </c>
      <c r="G19" t="s">
        <v>193</v>
      </c>
      <c r="H19">
        <v>1.69256254321861</v>
      </c>
      <c r="I19">
        <v>0.74544148142466982</v>
      </c>
      <c r="J19">
        <v>0.32114196055315491</v>
      </c>
      <c r="K19">
        <v>0.282687025019973</v>
      </c>
      <c r="L19">
        <v>6.8254454674752996E-2</v>
      </c>
      <c r="M19">
        <v>2.0752783449920482</v>
      </c>
      <c r="N19">
        <v>0.94919838195526829</v>
      </c>
      <c r="O19">
        <v>0.57516346954595277</v>
      </c>
      <c r="P19">
        <v>0.2373690979478279</v>
      </c>
      <c r="Q19">
        <v>9.3463885702404395E-2</v>
      </c>
      <c r="R19">
        <v>0.57785169350875953</v>
      </c>
      <c r="S19">
        <v>0.29395952585772989</v>
      </c>
      <c r="T19">
        <v>0.51975583666360581</v>
      </c>
      <c r="U19">
        <v>0</v>
      </c>
      <c r="V19">
        <v>0</v>
      </c>
      <c r="W19" t="s">
        <v>156</v>
      </c>
      <c r="X19" t="s">
        <v>157</v>
      </c>
      <c r="Y19" t="s">
        <v>158</v>
      </c>
      <c r="Z19" t="s">
        <v>159</v>
      </c>
      <c r="AA19" t="s">
        <v>160</v>
      </c>
      <c r="AB19" t="s">
        <v>161</v>
      </c>
      <c r="AC19" t="s">
        <v>162</v>
      </c>
      <c r="AD19" t="s">
        <v>163</v>
      </c>
      <c r="AE19" t="s">
        <v>164</v>
      </c>
      <c r="AF19" t="s">
        <v>165</v>
      </c>
      <c r="AG19" t="s">
        <v>166</v>
      </c>
      <c r="AH19" t="s">
        <v>167</v>
      </c>
      <c r="AI19" t="s">
        <v>168</v>
      </c>
      <c r="AJ19" t="s">
        <v>169</v>
      </c>
      <c r="AK19" t="s">
        <v>170</v>
      </c>
      <c r="AL19" t="s">
        <v>171</v>
      </c>
      <c r="AM19">
        <v>0.2189768483566743</v>
      </c>
      <c r="AN19">
        <v>2.2217516036655598E-2</v>
      </c>
      <c r="AO19">
        <v>0</v>
      </c>
      <c r="AP19">
        <v>9.7124089381077E-2</v>
      </c>
      <c r="AQ19">
        <v>0</v>
      </c>
      <c r="AR19">
        <v>0.99290423822866758</v>
      </c>
      <c r="AS19">
        <v>0</v>
      </c>
      <c r="AT19">
        <v>7.6920478210588046</v>
      </c>
      <c r="AU19">
        <v>8.2447135148378897E-2</v>
      </c>
      <c r="AV19">
        <v>0.1382071367874676</v>
      </c>
      <c r="AW19">
        <v>0</v>
      </c>
      <c r="AX19">
        <v>0.33173453677708759</v>
      </c>
      <c r="AY19">
        <v>0</v>
      </c>
      <c r="AZ19">
        <v>0</v>
      </c>
      <c r="BA19">
        <v>0</v>
      </c>
      <c r="BB19">
        <v>8.5325469172888802E-2</v>
      </c>
    </row>
    <row r="20" spans="1:85" x14ac:dyDescent="0.2">
      <c r="A20" t="s">
        <v>413</v>
      </c>
      <c r="B20">
        <v>2011</v>
      </c>
      <c r="C20" t="s">
        <v>416</v>
      </c>
      <c r="D20">
        <v>122</v>
      </c>
      <c r="E20" t="s">
        <v>18</v>
      </c>
      <c r="F20" t="s">
        <v>14</v>
      </c>
      <c r="G20" t="s">
        <v>430</v>
      </c>
      <c r="H20">
        <v>94.973357146825066</v>
      </c>
      <c r="I20">
        <v>99.586645320103557</v>
      </c>
      <c r="J20">
        <v>99.792314333557314</v>
      </c>
      <c r="K20">
        <v>99.366306843268092</v>
      </c>
      <c r="L20">
        <v>99.735231865108673</v>
      </c>
      <c r="M20">
        <v>98.338571430269866</v>
      </c>
      <c r="N20">
        <v>99.715711962275776</v>
      </c>
      <c r="O20">
        <v>99.711731001811344</v>
      </c>
      <c r="P20">
        <v>99.791167668147125</v>
      </c>
      <c r="Q20">
        <v>99.829314667501109</v>
      </c>
      <c r="R20">
        <v>78.662818767763767</v>
      </c>
      <c r="S20">
        <v>98.64329212448267</v>
      </c>
      <c r="T20">
        <v>99.221799619412778</v>
      </c>
      <c r="U20">
        <v>98.060148074553737</v>
      </c>
      <c r="V20">
        <v>98.734158812921933</v>
      </c>
      <c r="W20" t="s">
        <v>156</v>
      </c>
      <c r="X20" t="s">
        <v>157</v>
      </c>
      <c r="Y20" t="s">
        <v>158</v>
      </c>
      <c r="Z20" t="s">
        <v>159</v>
      </c>
      <c r="AA20" t="s">
        <v>160</v>
      </c>
      <c r="AB20" t="s">
        <v>161</v>
      </c>
      <c r="AC20" t="s">
        <v>162</v>
      </c>
      <c r="AD20" t="s">
        <v>163</v>
      </c>
      <c r="AE20" t="s">
        <v>164</v>
      </c>
      <c r="AF20" t="s">
        <v>165</v>
      </c>
      <c r="AG20" t="s">
        <v>166</v>
      </c>
      <c r="AH20" t="s">
        <v>167</v>
      </c>
      <c r="AI20" t="s">
        <v>168</v>
      </c>
      <c r="AJ20" t="s">
        <v>169</v>
      </c>
      <c r="AK20" t="s">
        <v>170</v>
      </c>
      <c r="AL20" t="s">
        <v>171</v>
      </c>
      <c r="AM20">
        <v>96.012673112732315</v>
      </c>
      <c r="AN20">
        <v>99.649148392587833</v>
      </c>
      <c r="AO20">
        <v>99.946132520445559</v>
      </c>
      <c r="AP20">
        <v>98.514771277551588</v>
      </c>
      <c r="AQ20">
        <v>99.695901486880018</v>
      </c>
      <c r="AR20">
        <v>98.124514216679188</v>
      </c>
      <c r="AS20">
        <v>97.660581750442319</v>
      </c>
      <c r="AT20">
        <v>99.717950660651042</v>
      </c>
      <c r="AU20">
        <v>98.738387754900486</v>
      </c>
      <c r="AV20">
        <v>99.938624930840362</v>
      </c>
      <c r="AW20">
        <v>100</v>
      </c>
      <c r="AX20">
        <v>99.558536568108309</v>
      </c>
      <c r="AY20">
        <v>96.523620753292178</v>
      </c>
      <c r="AZ20">
        <v>99.74068832192269</v>
      </c>
      <c r="BA20">
        <v>87.475935674148388</v>
      </c>
      <c r="BB20">
        <v>99.619902478699132</v>
      </c>
      <c r="BC20">
        <v>15358.338945036319</v>
      </c>
      <c r="BD20">
        <v>16088.166559836791</v>
      </c>
      <c r="BE20">
        <v>16129.26678361467</v>
      </c>
      <c r="BF20">
        <v>16059.759671085019</v>
      </c>
      <c r="BG20">
        <v>16121.42239855321</v>
      </c>
      <c r="BH20">
        <v>11604.76259730333</v>
      </c>
      <c r="BI20">
        <v>11777.863588184749</v>
      </c>
      <c r="BJ20">
        <v>11770.84800425389</v>
      </c>
      <c r="BK20">
        <v>11780.5429910773</v>
      </c>
      <c r="BL20">
        <v>11780.111108161171</v>
      </c>
      <c r="BM20">
        <v>2204.3253442382711</v>
      </c>
      <c r="BN20">
        <v>2765.2460466674002</v>
      </c>
      <c r="BO20">
        <v>2781.824142135933</v>
      </c>
      <c r="BP20">
        <v>2746.273537292318</v>
      </c>
      <c r="BQ20">
        <v>2766.4276148402269</v>
      </c>
      <c r="BR20">
        <v>3612.8810086613239</v>
      </c>
      <c r="BS20">
        <v>4182.6701686351525</v>
      </c>
      <c r="BT20">
        <v>10242.62063318507</v>
      </c>
      <c r="BU20">
        <v>11855.229280046389</v>
      </c>
      <c r="BV20">
        <v>5458.8980957337772</v>
      </c>
      <c r="BW20">
        <v>845.88399889705374</v>
      </c>
      <c r="BX20">
        <v>7556.0759037503112</v>
      </c>
      <c r="BY20">
        <v>5739.5803994949156</v>
      </c>
      <c r="BZ20">
        <v>6792.078966175075</v>
      </c>
      <c r="CA20">
        <v>5797.9497367683352</v>
      </c>
      <c r="CB20">
        <v>2015.7581673646439</v>
      </c>
      <c r="CC20">
        <v>3853.1264454335242</v>
      </c>
      <c r="CD20">
        <v>5994.8303613926737</v>
      </c>
      <c r="CE20">
        <v>1314.4620106661141</v>
      </c>
      <c r="CF20">
        <v>971.96004417001654</v>
      </c>
      <c r="CG20">
        <v>3522.9491377516988</v>
      </c>
    </row>
    <row r="21" spans="1:85" x14ac:dyDescent="0.2">
      <c r="A21" t="s">
        <v>413</v>
      </c>
      <c r="B21">
        <v>2011</v>
      </c>
      <c r="C21" t="s">
        <v>416</v>
      </c>
      <c r="D21">
        <v>123</v>
      </c>
      <c r="E21" t="s">
        <v>18</v>
      </c>
      <c r="F21" t="s">
        <v>51</v>
      </c>
      <c r="G21" t="s">
        <v>193</v>
      </c>
      <c r="H21">
        <v>5.0266428531749101</v>
      </c>
      <c r="I21">
        <v>0.41335467989645691</v>
      </c>
      <c r="J21">
        <v>0.2076856664426768</v>
      </c>
      <c r="K21">
        <v>0.63369315673189408</v>
      </c>
      <c r="L21">
        <v>0.26476813489131551</v>
      </c>
      <c r="M21">
        <v>1.6614285697300799</v>
      </c>
      <c r="N21">
        <v>0.28428803772423678</v>
      </c>
      <c r="O21">
        <v>0.2882689981886451</v>
      </c>
      <c r="P21">
        <v>0.2088323318528793</v>
      </c>
      <c r="Q21">
        <v>0.17068533249889309</v>
      </c>
      <c r="R21">
        <v>21.337181232236361</v>
      </c>
      <c r="S21">
        <v>1.356707875517362</v>
      </c>
      <c r="T21">
        <v>0.77820038058719887</v>
      </c>
      <c r="U21">
        <v>1.9398519254462701</v>
      </c>
      <c r="V21">
        <v>1.265841187078069</v>
      </c>
      <c r="W21" t="s">
        <v>156</v>
      </c>
      <c r="X21" t="s">
        <v>157</v>
      </c>
      <c r="Y21" t="s">
        <v>158</v>
      </c>
      <c r="Z21" t="s">
        <v>159</v>
      </c>
      <c r="AA21" t="s">
        <v>160</v>
      </c>
      <c r="AB21" t="s">
        <v>161</v>
      </c>
      <c r="AC21" t="s">
        <v>162</v>
      </c>
      <c r="AD21" t="s">
        <v>163</v>
      </c>
      <c r="AE21" t="s">
        <v>164</v>
      </c>
      <c r="AF21" t="s">
        <v>165</v>
      </c>
      <c r="AG21" t="s">
        <v>166</v>
      </c>
      <c r="AH21" t="s">
        <v>167</v>
      </c>
      <c r="AI21" t="s">
        <v>168</v>
      </c>
      <c r="AJ21" t="s">
        <v>169</v>
      </c>
      <c r="AK21" t="s">
        <v>170</v>
      </c>
      <c r="AL21" t="s">
        <v>171</v>
      </c>
      <c r="AM21">
        <v>3.9873268872676779</v>
      </c>
      <c r="AN21">
        <v>0.35085160741218668</v>
      </c>
      <c r="AO21">
        <v>5.3867479554444202E-2</v>
      </c>
      <c r="AP21">
        <v>1.48522872244842</v>
      </c>
      <c r="AQ21">
        <v>0.30409851311997149</v>
      </c>
      <c r="AR21">
        <v>1.8754857833208161</v>
      </c>
      <c r="AS21">
        <v>2.339418249557661</v>
      </c>
      <c r="AT21">
        <v>0.28204933934896648</v>
      </c>
      <c r="AU21">
        <v>1.2616122450995391</v>
      </c>
      <c r="AV21">
        <v>6.1375069159645697E-2</v>
      </c>
      <c r="AW21">
        <v>0</v>
      </c>
      <c r="AX21">
        <v>0.44146343189168041</v>
      </c>
      <c r="AY21">
        <v>3.476379246707872</v>
      </c>
      <c r="AZ21">
        <v>0.25931167807731392</v>
      </c>
      <c r="BA21">
        <v>12.524064325851439</v>
      </c>
      <c r="BB21">
        <v>0.38009752130086571</v>
      </c>
      <c r="BC21">
        <v>812.86886147822702</v>
      </c>
      <c r="BD21">
        <v>66.777216132610917</v>
      </c>
      <c r="BE21">
        <v>33.567890909814217</v>
      </c>
      <c r="BF21">
        <v>102.4186177954434</v>
      </c>
      <c r="BG21">
        <v>42.797704085483552</v>
      </c>
      <c r="BH21">
        <v>196.06227590733559</v>
      </c>
      <c r="BI21">
        <v>33.578516987729138</v>
      </c>
      <c r="BJ21">
        <v>34.029802992342411</v>
      </c>
      <c r="BK21">
        <v>24.653066206229351</v>
      </c>
      <c r="BL21">
        <v>20.141300058678691</v>
      </c>
      <c r="BM21">
        <v>597.92021315283057</v>
      </c>
      <c r="BN21">
        <v>38.032298075803787</v>
      </c>
      <c r="BO21">
        <v>21.8179534582166</v>
      </c>
      <c r="BP21">
        <v>54.32751340604058</v>
      </c>
      <c r="BQ21">
        <v>35.467542925747743</v>
      </c>
      <c r="BR21">
        <v>150.0399595105504</v>
      </c>
      <c r="BS21">
        <v>14.72663415204662</v>
      </c>
      <c r="BT21">
        <v>5.5204152839946783</v>
      </c>
      <c r="BU21">
        <v>178.73184710878641</v>
      </c>
      <c r="BV21">
        <v>16.651063578622111</v>
      </c>
      <c r="BW21">
        <v>16.167656236919459</v>
      </c>
      <c r="BX21">
        <v>181.00262713411809</v>
      </c>
      <c r="BY21">
        <v>16.234237156827358</v>
      </c>
      <c r="BZ21">
        <v>86.784584883848296</v>
      </c>
      <c r="CA21">
        <v>3.5606810312285302</v>
      </c>
      <c r="CB21">
        <v>0</v>
      </c>
      <c r="CC21">
        <v>17.085570788297051</v>
      </c>
      <c r="CD21">
        <v>215.90884897641939</v>
      </c>
      <c r="CE21">
        <v>3.4174152543901299</v>
      </c>
      <c r="CF21">
        <v>139.15701525831329</v>
      </c>
      <c r="CG21">
        <v>13.441734047217761</v>
      </c>
    </row>
    <row r="22" spans="1:85" x14ac:dyDescent="0.2">
      <c r="A22" t="s">
        <v>413</v>
      </c>
      <c r="B22">
        <v>2011</v>
      </c>
      <c r="C22" t="s">
        <v>416</v>
      </c>
      <c r="D22">
        <v>124</v>
      </c>
      <c r="E22" t="s">
        <v>50</v>
      </c>
      <c r="F22" t="s">
        <v>15</v>
      </c>
      <c r="G22" t="s">
        <v>431</v>
      </c>
      <c r="H22">
        <v>86.574726189952855</v>
      </c>
      <c r="I22">
        <v>92.023879966909448</v>
      </c>
      <c r="J22">
        <v>91.706359366775828</v>
      </c>
      <c r="K22">
        <v>90.712488392490854</v>
      </c>
      <c r="L22">
        <v>92.75899419624578</v>
      </c>
      <c r="M22">
        <v>89.077536541066152</v>
      </c>
      <c r="N22">
        <v>91.651044241886922</v>
      </c>
      <c r="O22">
        <v>91.12779336121784</v>
      </c>
      <c r="P22">
        <v>91.520536150026587</v>
      </c>
      <c r="Q22">
        <v>93.153082787562482</v>
      </c>
      <c r="R22">
        <v>72.37592534682706</v>
      </c>
      <c r="S22">
        <v>92.143037620674036</v>
      </c>
      <c r="T22">
        <v>91.04070083413437</v>
      </c>
      <c r="U22">
        <v>90.328694015972417</v>
      </c>
      <c r="V22">
        <v>91.697336422553178</v>
      </c>
      <c r="W22" t="s">
        <v>156</v>
      </c>
      <c r="X22" t="s">
        <v>157</v>
      </c>
      <c r="Y22" t="s">
        <v>158</v>
      </c>
      <c r="Z22" t="s">
        <v>159</v>
      </c>
      <c r="AA22" t="s">
        <v>160</v>
      </c>
      <c r="AB22" t="s">
        <v>161</v>
      </c>
      <c r="AC22" t="s">
        <v>162</v>
      </c>
      <c r="AD22" t="s">
        <v>163</v>
      </c>
      <c r="AE22" t="s">
        <v>164</v>
      </c>
      <c r="AF22" t="s">
        <v>165</v>
      </c>
      <c r="AG22" t="s">
        <v>166</v>
      </c>
      <c r="AH22" t="s">
        <v>167</v>
      </c>
      <c r="AI22" t="s">
        <v>168</v>
      </c>
      <c r="AJ22" t="s">
        <v>169</v>
      </c>
      <c r="AK22" t="s">
        <v>170</v>
      </c>
      <c r="AL22" t="s">
        <v>171</v>
      </c>
      <c r="AM22">
        <v>90.863009100951345</v>
      </c>
      <c r="AN22">
        <v>98.869367686796849</v>
      </c>
      <c r="AO22">
        <v>95.636630360803849</v>
      </c>
      <c r="AP22">
        <v>85.081485384522324</v>
      </c>
      <c r="AQ22">
        <v>85.76150413453415</v>
      </c>
      <c r="AR22">
        <v>95.462859444155526</v>
      </c>
      <c r="AS22">
        <v>88.323530635104632</v>
      </c>
      <c r="AT22">
        <v>94.589640644538989</v>
      </c>
      <c r="AU22">
        <v>97.322957575227719</v>
      </c>
      <c r="AV22">
        <v>92.83605167080033</v>
      </c>
      <c r="AW22">
        <v>95.318300978291788</v>
      </c>
      <c r="AX22">
        <v>96.640764782799408</v>
      </c>
      <c r="AY22">
        <v>80.090455890601774</v>
      </c>
      <c r="AZ22">
        <v>66.533043745864347</v>
      </c>
      <c r="BA22">
        <v>78.441553124066829</v>
      </c>
      <c r="BB22">
        <v>98.21867451550736</v>
      </c>
      <c r="BC22">
        <v>14000.178880098259</v>
      </c>
      <c r="BD22">
        <v>14866.40606911979</v>
      </c>
      <c r="BE22">
        <v>14822.34725047728</v>
      </c>
      <c r="BF22">
        <v>14661.114104274369</v>
      </c>
      <c r="BG22">
        <v>14993.76798687502</v>
      </c>
      <c r="BH22">
        <v>10511.884088581461</v>
      </c>
      <c r="BI22">
        <v>10825.310029416491</v>
      </c>
      <c r="BJ22">
        <v>10757.524654731609</v>
      </c>
      <c r="BK22">
        <v>10804.178725187679</v>
      </c>
      <c r="BL22">
        <v>10992.29889497037</v>
      </c>
      <c r="BM22">
        <v>2028.151152652159</v>
      </c>
      <c r="BN22">
        <v>2583.0258198089382</v>
      </c>
      <c r="BO22">
        <v>2552.4554127097258</v>
      </c>
      <c r="BP22">
        <v>2529.7463536934279</v>
      </c>
      <c r="BQ22">
        <v>2569.263229023893</v>
      </c>
      <c r="BR22">
        <v>3419.103221771617</v>
      </c>
      <c r="BS22">
        <v>4149.9396782215308</v>
      </c>
      <c r="BT22">
        <v>9800.9767733781646</v>
      </c>
      <c r="BU22">
        <v>10238.672877579629</v>
      </c>
      <c r="BV22">
        <v>4695.913318652154</v>
      </c>
      <c r="BW22">
        <v>822.93915987656112</v>
      </c>
      <c r="BX22">
        <v>6833.6609264878143</v>
      </c>
      <c r="BY22">
        <v>5444.4043809746618</v>
      </c>
      <c r="BZ22">
        <v>6694.7134554548766</v>
      </c>
      <c r="CA22">
        <v>5385.893209155267</v>
      </c>
      <c r="CB22">
        <v>1921.3864369631301</v>
      </c>
      <c r="CC22">
        <v>3740.2024911925691</v>
      </c>
      <c r="CD22">
        <v>4974.2093477609651</v>
      </c>
      <c r="CE22">
        <v>876.82529496543498</v>
      </c>
      <c r="CF22">
        <v>871.57747844204391</v>
      </c>
      <c r="CG22">
        <v>3473.396239968291</v>
      </c>
    </row>
    <row r="23" spans="1:85" x14ac:dyDescent="0.2">
      <c r="A23" t="s">
        <v>413</v>
      </c>
      <c r="B23">
        <v>2011</v>
      </c>
      <c r="C23" t="s">
        <v>416</v>
      </c>
      <c r="D23">
        <v>125</v>
      </c>
      <c r="E23" t="s">
        <v>50</v>
      </c>
      <c r="F23" t="s">
        <v>16</v>
      </c>
      <c r="G23" t="s">
        <v>432</v>
      </c>
      <c r="H23">
        <v>8.3986309568720738</v>
      </c>
      <c r="I23">
        <v>7.5627653531942567</v>
      </c>
      <c r="J23">
        <v>8.0859549667816069</v>
      </c>
      <c r="K23">
        <v>8.6538184507771874</v>
      </c>
      <c r="L23">
        <v>6.9762376688630194</v>
      </c>
      <c r="M23">
        <v>9.2610348892038843</v>
      </c>
      <c r="N23">
        <v>8.0646677203888331</v>
      </c>
      <c r="O23">
        <v>8.5839376405934722</v>
      </c>
      <c r="P23">
        <v>8.2706315181204246</v>
      </c>
      <c r="Q23">
        <v>6.6762318799385323</v>
      </c>
      <c r="R23">
        <v>6.2868934209367273</v>
      </c>
      <c r="S23">
        <v>6.5002545038086188</v>
      </c>
      <c r="T23">
        <v>8.1810987852784347</v>
      </c>
      <c r="U23">
        <v>7.7314540585813702</v>
      </c>
      <c r="V23">
        <v>7.0368223903687674</v>
      </c>
      <c r="W23" t="s">
        <v>156</v>
      </c>
      <c r="X23" t="s">
        <v>157</v>
      </c>
      <c r="Y23" t="s">
        <v>158</v>
      </c>
      <c r="Z23" t="s">
        <v>159</v>
      </c>
      <c r="AA23" t="s">
        <v>160</v>
      </c>
      <c r="AB23" t="s">
        <v>161</v>
      </c>
      <c r="AC23" t="s">
        <v>162</v>
      </c>
      <c r="AD23" t="s">
        <v>163</v>
      </c>
      <c r="AE23" t="s">
        <v>164</v>
      </c>
      <c r="AF23" t="s">
        <v>165</v>
      </c>
      <c r="AG23" t="s">
        <v>166</v>
      </c>
      <c r="AH23" t="s">
        <v>167</v>
      </c>
      <c r="AI23" t="s">
        <v>168</v>
      </c>
      <c r="AJ23" t="s">
        <v>169</v>
      </c>
      <c r="AK23" t="s">
        <v>170</v>
      </c>
      <c r="AL23" t="s">
        <v>171</v>
      </c>
      <c r="AM23">
        <v>5.1496640117809251</v>
      </c>
      <c r="AN23">
        <v>0.77978070579097702</v>
      </c>
      <c r="AO23">
        <v>4.3095021596418119</v>
      </c>
      <c r="AP23">
        <v>13.433285893029129</v>
      </c>
      <c r="AQ23">
        <v>13.934397352345609</v>
      </c>
      <c r="AR23">
        <v>2.6616547725236548</v>
      </c>
      <c r="AS23">
        <v>9.3370511153376228</v>
      </c>
      <c r="AT23">
        <v>5.1283100161120698</v>
      </c>
      <c r="AU23">
        <v>1.41543017967277</v>
      </c>
      <c r="AV23">
        <v>7.1025732600399794</v>
      </c>
      <c r="AW23">
        <v>4.6816990217082086</v>
      </c>
      <c r="AX23">
        <v>2.917771785308874</v>
      </c>
      <c r="AY23">
        <v>16.433164862690411</v>
      </c>
      <c r="AZ23">
        <v>33.207644576058343</v>
      </c>
      <c r="BA23">
        <v>9.034382550081558</v>
      </c>
      <c r="BB23">
        <v>1.401227963191775</v>
      </c>
      <c r="BC23">
        <v>1358.160064938045</v>
      </c>
      <c r="BD23">
        <v>1221.760490717026</v>
      </c>
      <c r="BE23">
        <v>1306.9195331374119</v>
      </c>
      <c r="BF23">
        <v>1398.645566810643</v>
      </c>
      <c r="BG23">
        <v>1127.654411678209</v>
      </c>
      <c r="BH23">
        <v>1092.878508721891</v>
      </c>
      <c r="BI23">
        <v>952.55355876826059</v>
      </c>
      <c r="BJ23">
        <v>1013.323349522275</v>
      </c>
      <c r="BK23">
        <v>976.36426588960103</v>
      </c>
      <c r="BL23">
        <v>787.81221319078793</v>
      </c>
      <c r="BM23">
        <v>176.17419158611261</v>
      </c>
      <c r="BN23">
        <v>182.2202268584617</v>
      </c>
      <c r="BO23">
        <v>229.36872942620789</v>
      </c>
      <c r="BP23">
        <v>216.5271835988907</v>
      </c>
      <c r="BQ23">
        <v>197.16438581633429</v>
      </c>
      <c r="BR23">
        <v>193.7777868897054</v>
      </c>
      <c r="BS23">
        <v>32.730490413621922</v>
      </c>
      <c r="BT23">
        <v>441.64385980691333</v>
      </c>
      <c r="BU23">
        <v>1616.556402466746</v>
      </c>
      <c r="BV23">
        <v>762.98477708160942</v>
      </c>
      <c r="BW23">
        <v>22.944839020492552</v>
      </c>
      <c r="BX23">
        <v>722.41497726249247</v>
      </c>
      <c r="BY23">
        <v>295.17601852025592</v>
      </c>
      <c r="BZ23">
        <v>97.365510720197989</v>
      </c>
      <c r="CA23">
        <v>412.0565276130655</v>
      </c>
      <c r="CB23">
        <v>94.37173040151383</v>
      </c>
      <c r="CC23">
        <v>112.923954240954</v>
      </c>
      <c r="CD23">
        <v>1020.621013631709</v>
      </c>
      <c r="CE23">
        <v>437.63671570067908</v>
      </c>
      <c r="CF23">
        <v>100.3825657279725</v>
      </c>
      <c r="CG23">
        <v>49.552897783407801</v>
      </c>
    </row>
    <row r="24" spans="1:85" x14ac:dyDescent="0.2">
      <c r="A24" t="s">
        <v>413</v>
      </c>
      <c r="B24">
        <v>2011</v>
      </c>
      <c r="C24" t="s">
        <v>416</v>
      </c>
      <c r="D24">
        <v>126</v>
      </c>
      <c r="E24" t="s">
        <v>50</v>
      </c>
      <c r="F24" t="s">
        <v>22</v>
      </c>
      <c r="G24" t="s">
        <v>433</v>
      </c>
      <c r="H24">
        <v>2.6098744175053321</v>
      </c>
      <c r="I24">
        <v>0.38492804486911802</v>
      </c>
      <c r="J24">
        <v>0.20768566644256481</v>
      </c>
      <c r="K24">
        <v>0.54487437199561173</v>
      </c>
      <c r="L24">
        <v>0.26476813489120049</v>
      </c>
      <c r="M24">
        <v>1.334776241146485</v>
      </c>
      <c r="N24">
        <v>0.28428803772424521</v>
      </c>
      <c r="O24">
        <v>0.2493672240151196</v>
      </c>
      <c r="P24">
        <v>0.17771175150001961</v>
      </c>
      <c r="Q24">
        <v>0.1706853324989854</v>
      </c>
      <c r="R24">
        <v>9.1552447927804703</v>
      </c>
      <c r="S24">
        <v>0.96769177814701091</v>
      </c>
      <c r="T24">
        <v>0.77820038058719554</v>
      </c>
      <c r="U24">
        <v>1.558462194280851</v>
      </c>
      <c r="V24">
        <v>1.265841187078055</v>
      </c>
      <c r="W24" t="s">
        <v>156</v>
      </c>
      <c r="X24" t="s">
        <v>157</v>
      </c>
      <c r="Y24" t="s">
        <v>158</v>
      </c>
      <c r="Z24" t="s">
        <v>159</v>
      </c>
      <c r="AA24" t="s">
        <v>160</v>
      </c>
      <c r="AB24" t="s">
        <v>161</v>
      </c>
      <c r="AC24" t="s">
        <v>162</v>
      </c>
      <c r="AD24" t="s">
        <v>163</v>
      </c>
      <c r="AE24" t="s">
        <v>164</v>
      </c>
      <c r="AF24" t="s">
        <v>165</v>
      </c>
      <c r="AG24" t="s">
        <v>166</v>
      </c>
      <c r="AH24" t="s">
        <v>167</v>
      </c>
      <c r="AI24" t="s">
        <v>168</v>
      </c>
      <c r="AJ24" t="s">
        <v>169</v>
      </c>
      <c r="AK24" t="s">
        <v>170</v>
      </c>
      <c r="AL24" t="s">
        <v>171</v>
      </c>
      <c r="AM24">
        <v>0.72782210961963978</v>
      </c>
      <c r="AN24">
        <v>0.24439267640319889</v>
      </c>
      <c r="AO24">
        <v>5.38674795543388E-2</v>
      </c>
      <c r="AP24">
        <v>0.7922308062279303</v>
      </c>
      <c r="AQ24">
        <v>0.24884839338342149</v>
      </c>
      <c r="AR24">
        <v>1.8754857833208189</v>
      </c>
      <c r="AS24">
        <v>1.747018625547311</v>
      </c>
      <c r="AT24">
        <v>0.2652867171137317</v>
      </c>
      <c r="AU24">
        <v>0.92017494610076001</v>
      </c>
      <c r="AV24">
        <v>4.4721171210699997E-14</v>
      </c>
      <c r="AW24">
        <v>3.5527136788E-15</v>
      </c>
      <c r="AX24">
        <v>0.39560888857892479</v>
      </c>
      <c r="AY24">
        <v>3.1701969236624201</v>
      </c>
      <c r="AZ24">
        <v>0.25931167807731009</v>
      </c>
      <c r="BA24">
        <v>3.4641028986399269</v>
      </c>
      <c r="BB24">
        <v>0.35402585016470522</v>
      </c>
      <c r="BC24">
        <v>422.04821554382261</v>
      </c>
      <c r="BD24">
        <v>62.184909226570319</v>
      </c>
      <c r="BE24">
        <v>33.567890909814217</v>
      </c>
      <c r="BF24">
        <v>88.063567452338162</v>
      </c>
      <c r="BG24">
        <v>42.797704085483552</v>
      </c>
      <c r="BH24">
        <v>157.51460666693461</v>
      </c>
      <c r="BI24">
        <v>33.578516987729138</v>
      </c>
      <c r="BJ24">
        <v>29.43749608630182</v>
      </c>
      <c r="BK24">
        <v>20.979220681396878</v>
      </c>
      <c r="BL24">
        <v>20.141300058678691</v>
      </c>
      <c r="BM24">
        <v>256.55244047397503</v>
      </c>
      <c r="BN24">
        <v>27.127094060656081</v>
      </c>
      <c r="BO24">
        <v>21.8179534582166</v>
      </c>
      <c r="BP24">
        <v>43.646308587767791</v>
      </c>
      <c r="BQ24">
        <v>35.467542925747743</v>
      </c>
      <c r="BR24">
        <v>27.387370773866351</v>
      </c>
      <c r="BS24">
        <v>10.25813038559448</v>
      </c>
      <c r="BT24">
        <v>5.5204152839946783</v>
      </c>
      <c r="BU24">
        <v>95.336747258801509</v>
      </c>
      <c r="BV24">
        <v>13.62581611185368</v>
      </c>
      <c r="BW24">
        <v>16.167656236919459</v>
      </c>
      <c r="BX24">
        <v>135.16820300776669</v>
      </c>
      <c r="BY24">
        <v>15.269411692726511</v>
      </c>
      <c r="BZ24">
        <v>63.297578973303118</v>
      </c>
      <c r="CA24">
        <v>0</v>
      </c>
      <c r="CB24">
        <v>0</v>
      </c>
      <c r="CC24">
        <v>15.31090274302168</v>
      </c>
      <c r="CD24">
        <v>196.89266338381989</v>
      </c>
      <c r="CE24">
        <v>3.4174152543901299</v>
      </c>
      <c r="CF24">
        <v>38.490238262937723</v>
      </c>
      <c r="CG24">
        <v>12.519737849033151</v>
      </c>
    </row>
    <row r="25" spans="1:85" x14ac:dyDescent="0.2">
      <c r="A25" t="s">
        <v>413</v>
      </c>
      <c r="B25">
        <v>2011</v>
      </c>
      <c r="C25" t="s">
        <v>416</v>
      </c>
      <c r="D25">
        <v>127</v>
      </c>
      <c r="E25" t="s">
        <v>50</v>
      </c>
      <c r="F25" t="s">
        <v>19</v>
      </c>
      <c r="G25" t="s">
        <v>434</v>
      </c>
      <c r="H25">
        <v>2.4167684356697392</v>
      </c>
      <c r="I25">
        <v>2.84266350271777E-2</v>
      </c>
      <c r="J25">
        <v>0</v>
      </c>
      <c r="K25">
        <v>8.8818784736346398E-2</v>
      </c>
      <c r="L25">
        <v>0</v>
      </c>
      <c r="M25">
        <v>0.32665232858347848</v>
      </c>
      <c r="N25">
        <v>0</v>
      </c>
      <c r="O25">
        <v>3.8901774173568097E-2</v>
      </c>
      <c r="P25">
        <v>3.1120580352969201E-2</v>
      </c>
      <c r="Q25">
        <v>0</v>
      </c>
      <c r="R25">
        <v>12.18193643945574</v>
      </c>
      <c r="S25">
        <v>0.3890160973703341</v>
      </c>
      <c r="T25">
        <v>0</v>
      </c>
      <c r="U25">
        <v>0.38138973116536251</v>
      </c>
      <c r="V25">
        <v>0</v>
      </c>
      <c r="W25" t="s">
        <v>156</v>
      </c>
      <c r="X25" t="s">
        <v>157</v>
      </c>
      <c r="Y25" t="s">
        <v>158</v>
      </c>
      <c r="Z25" t="s">
        <v>159</v>
      </c>
      <c r="AA25" t="s">
        <v>160</v>
      </c>
      <c r="AB25" t="s">
        <v>161</v>
      </c>
      <c r="AC25" t="s">
        <v>162</v>
      </c>
      <c r="AD25" t="s">
        <v>163</v>
      </c>
      <c r="AE25" t="s">
        <v>164</v>
      </c>
      <c r="AF25" t="s">
        <v>165</v>
      </c>
      <c r="AG25" t="s">
        <v>166</v>
      </c>
      <c r="AH25" t="s">
        <v>167</v>
      </c>
      <c r="AI25" t="s">
        <v>168</v>
      </c>
      <c r="AJ25" t="s">
        <v>169</v>
      </c>
      <c r="AK25" t="s">
        <v>170</v>
      </c>
      <c r="AL25" t="s">
        <v>171</v>
      </c>
      <c r="AM25">
        <v>3.2595047776480901</v>
      </c>
      <c r="AN25">
        <v>0.1064589310089749</v>
      </c>
      <c r="AO25">
        <v>0</v>
      </c>
      <c r="AP25">
        <v>0.69299791622061979</v>
      </c>
      <c r="AQ25">
        <v>5.5250119736817899E-2</v>
      </c>
      <c r="AR25">
        <v>0</v>
      </c>
      <c r="AS25">
        <v>0.59239962401043467</v>
      </c>
      <c r="AT25">
        <v>1.6762622235209901E-2</v>
      </c>
      <c r="AU25">
        <v>0.3414372989987513</v>
      </c>
      <c r="AV25">
        <v>6.1375069159645697E-2</v>
      </c>
      <c r="AW25">
        <v>0</v>
      </c>
      <c r="AX25">
        <v>4.5854543312793303E-2</v>
      </c>
      <c r="AY25">
        <v>0.30618232304539861</v>
      </c>
      <c r="AZ25">
        <v>0</v>
      </c>
      <c r="BA25">
        <v>9.059961427211686</v>
      </c>
      <c r="BB25">
        <v>2.6071671136160501E-2</v>
      </c>
      <c r="BC25">
        <v>390.82064593440452</v>
      </c>
      <c r="BD25">
        <v>4.5923069060405899</v>
      </c>
      <c r="BE25">
        <v>0</v>
      </c>
      <c r="BF25">
        <v>14.35505034310526</v>
      </c>
      <c r="BG25">
        <v>0</v>
      </c>
      <c r="BH25">
        <v>38.547669240400992</v>
      </c>
      <c r="BI25">
        <v>0</v>
      </c>
      <c r="BJ25">
        <v>4.5923069060405899</v>
      </c>
      <c r="BK25">
        <v>3.6738455248324722</v>
      </c>
      <c r="BL25">
        <v>0</v>
      </c>
      <c r="BM25">
        <v>341.36777267885577</v>
      </c>
      <c r="BN25">
        <v>10.90520401514771</v>
      </c>
      <c r="BO25">
        <v>0</v>
      </c>
      <c r="BP25">
        <v>10.681204818272789</v>
      </c>
      <c r="BQ25">
        <v>0</v>
      </c>
      <c r="BR25">
        <v>122.652588736684</v>
      </c>
      <c r="BS25">
        <v>4.4685037664521401</v>
      </c>
      <c r="BT25">
        <v>0</v>
      </c>
      <c r="BU25">
        <v>83.395099849984803</v>
      </c>
      <c r="BV25">
        <v>3.0252474667684282</v>
      </c>
      <c r="BW25">
        <v>0</v>
      </c>
      <c r="BX25">
        <v>45.834424126351429</v>
      </c>
      <c r="BY25">
        <v>0.96482546410085068</v>
      </c>
      <c r="BZ25">
        <v>23.487005910545172</v>
      </c>
      <c r="CA25">
        <v>3.5606810312285302</v>
      </c>
      <c r="CB25">
        <v>0</v>
      </c>
      <c r="CC25">
        <v>1.774668045275366</v>
      </c>
      <c r="CD25">
        <v>19.01618559259952</v>
      </c>
      <c r="CE25">
        <v>0</v>
      </c>
      <c r="CF25">
        <v>100.6667769953756</v>
      </c>
      <c r="CG25">
        <v>0.92199619818461143</v>
      </c>
    </row>
    <row r="26" spans="1:85" x14ac:dyDescent="0.2">
      <c r="A26" t="s">
        <v>413</v>
      </c>
      <c r="B26">
        <v>2011</v>
      </c>
      <c r="C26" t="s">
        <v>416</v>
      </c>
      <c r="D26">
        <v>128</v>
      </c>
      <c r="E26" t="s">
        <v>181</v>
      </c>
      <c r="F26" t="s">
        <v>49</v>
      </c>
      <c r="G26" t="s">
        <v>435</v>
      </c>
      <c r="H26">
        <v>8.8431442345331881</v>
      </c>
      <c r="I26">
        <v>7.5941561530515376</v>
      </c>
      <c r="J26">
        <v>8.1027832862500624</v>
      </c>
      <c r="K26">
        <v>8.7090068310850892</v>
      </c>
      <c r="L26">
        <v>6.9947575579894794</v>
      </c>
      <c r="M26">
        <v>9.4174999234870107</v>
      </c>
      <c r="N26">
        <v>8.0876599702159684</v>
      </c>
      <c r="O26">
        <v>8.6087540095332802</v>
      </c>
      <c r="P26">
        <v>8.2879394152638728</v>
      </c>
      <c r="Q26">
        <v>6.6876467119652014</v>
      </c>
      <c r="R26">
        <v>7.9922046011312187</v>
      </c>
      <c r="S26">
        <v>6.5896568979121648</v>
      </c>
      <c r="T26">
        <v>8.2452634568802967</v>
      </c>
      <c r="U26">
        <v>7.8843997387228653</v>
      </c>
      <c r="V26">
        <v>7.1270393903916212</v>
      </c>
      <c r="W26" t="s">
        <v>156</v>
      </c>
      <c r="X26" t="s">
        <v>157</v>
      </c>
      <c r="Y26" t="s">
        <v>158</v>
      </c>
      <c r="Z26" t="s">
        <v>159</v>
      </c>
      <c r="AA26" t="s">
        <v>160</v>
      </c>
      <c r="AB26" t="s">
        <v>161</v>
      </c>
      <c r="AC26" t="s">
        <v>162</v>
      </c>
      <c r="AD26" t="s">
        <v>163</v>
      </c>
      <c r="AE26" t="s">
        <v>164</v>
      </c>
      <c r="AF26" t="s">
        <v>165</v>
      </c>
      <c r="AG26" t="s">
        <v>166</v>
      </c>
      <c r="AH26" t="s">
        <v>167</v>
      </c>
      <c r="AI26" t="s">
        <v>168</v>
      </c>
      <c r="AJ26" t="s">
        <v>169</v>
      </c>
      <c r="AK26" t="s">
        <v>170</v>
      </c>
      <c r="AL26" t="s">
        <v>171</v>
      </c>
      <c r="AM26">
        <v>5.3635252980973656</v>
      </c>
      <c r="AN26">
        <v>0.78252621158273661</v>
      </c>
      <c r="AO26">
        <v>4.3118248310010747</v>
      </c>
      <c r="AP26">
        <v>13.63580884249604</v>
      </c>
      <c r="AQ26">
        <v>13.97690090016326</v>
      </c>
      <c r="AR26">
        <v>2.7125278466563119</v>
      </c>
      <c r="AS26">
        <v>9.5607162562241577</v>
      </c>
      <c r="AT26">
        <v>5.1428152926689794</v>
      </c>
      <c r="AU26">
        <v>1.433515587864681</v>
      </c>
      <c r="AV26">
        <v>7.1069351464012138</v>
      </c>
      <c r="AW26">
        <v>4.6816990217082086</v>
      </c>
      <c r="AX26">
        <v>2.9307097973590812</v>
      </c>
      <c r="AY26">
        <v>17.02501909319426</v>
      </c>
      <c r="AZ26">
        <v>33.293979753656266</v>
      </c>
      <c r="BA26">
        <v>10.327849002650311</v>
      </c>
      <c r="BB26">
        <v>1.4065743173071139</v>
      </c>
    </row>
    <row r="27" spans="1:85" x14ac:dyDescent="0.2">
      <c r="A27" t="s">
        <v>413</v>
      </c>
      <c r="B27">
        <v>2011</v>
      </c>
      <c r="C27" t="s">
        <v>416</v>
      </c>
      <c r="D27">
        <v>129</v>
      </c>
      <c r="E27" t="s">
        <v>181</v>
      </c>
      <c r="F27" t="s">
        <v>48</v>
      </c>
      <c r="G27" t="s">
        <v>193</v>
      </c>
      <c r="H27">
        <v>91.156855765466673</v>
      </c>
      <c r="I27">
        <v>92.405843846948599</v>
      </c>
      <c r="J27">
        <v>91.897216713750069</v>
      </c>
      <c r="K27">
        <v>91.290993168914852</v>
      </c>
      <c r="L27">
        <v>93.005242442010655</v>
      </c>
      <c r="M27">
        <v>90.582500076513156</v>
      </c>
      <c r="N27">
        <v>91.912340029784005</v>
      </c>
      <c r="O27">
        <v>91.3912459904667</v>
      </c>
      <c r="P27">
        <v>91.712060584736008</v>
      </c>
      <c r="Q27">
        <v>93.312353288034714</v>
      </c>
      <c r="R27">
        <v>92.007795398868808</v>
      </c>
      <c r="S27">
        <v>93.410343102087822</v>
      </c>
      <c r="T27">
        <v>91.754736543119733</v>
      </c>
      <c r="U27">
        <v>92.11560026127718</v>
      </c>
      <c r="V27">
        <v>92.872960609608398</v>
      </c>
      <c r="W27" t="s">
        <v>156</v>
      </c>
      <c r="X27" t="s">
        <v>157</v>
      </c>
      <c r="Y27" t="s">
        <v>158</v>
      </c>
      <c r="Z27" t="s">
        <v>159</v>
      </c>
      <c r="AA27" t="s">
        <v>160</v>
      </c>
      <c r="AB27" t="s">
        <v>161</v>
      </c>
      <c r="AC27" t="s">
        <v>162</v>
      </c>
      <c r="AD27" t="s">
        <v>163</v>
      </c>
      <c r="AE27" t="s">
        <v>164</v>
      </c>
      <c r="AF27" t="s">
        <v>165</v>
      </c>
      <c r="AG27" t="s">
        <v>166</v>
      </c>
      <c r="AH27" t="s">
        <v>167</v>
      </c>
      <c r="AI27" t="s">
        <v>168</v>
      </c>
      <c r="AJ27" t="s">
        <v>169</v>
      </c>
      <c r="AK27" t="s">
        <v>170</v>
      </c>
      <c r="AL27" t="s">
        <v>171</v>
      </c>
      <c r="AM27">
        <v>94.6364747019026</v>
      </c>
      <c r="AN27">
        <v>99.217473788417266</v>
      </c>
      <c r="AO27">
        <v>95.688175168999024</v>
      </c>
      <c r="AP27">
        <v>86.364191157503825</v>
      </c>
      <c r="AQ27">
        <v>86.023099099836486</v>
      </c>
      <c r="AR27">
        <v>97.287472153343685</v>
      </c>
      <c r="AS27">
        <v>90.439283743775775</v>
      </c>
      <c r="AT27">
        <v>94.857184707331044</v>
      </c>
      <c r="AU27">
        <v>98.566484412135324</v>
      </c>
      <c r="AV27">
        <v>92.893064853598744</v>
      </c>
      <c r="AW27">
        <v>95.318300978291788</v>
      </c>
      <c r="AX27">
        <v>97.0692902026409</v>
      </c>
      <c r="AY27">
        <v>82.974980906805754</v>
      </c>
      <c r="AZ27">
        <v>66.706020246343741</v>
      </c>
      <c r="BA27">
        <v>89.672150997349689</v>
      </c>
      <c r="BB27">
        <v>98.593425682692882</v>
      </c>
    </row>
    <row r="28" spans="1:85" x14ac:dyDescent="0.2">
      <c r="A28" t="s">
        <v>413</v>
      </c>
      <c r="B28">
        <v>2011</v>
      </c>
      <c r="C28" t="s">
        <v>416</v>
      </c>
      <c r="D28">
        <v>135</v>
      </c>
      <c r="E28" t="s">
        <v>45</v>
      </c>
      <c r="F28" t="s">
        <v>44</v>
      </c>
      <c r="G28" t="s">
        <v>436</v>
      </c>
      <c r="H28">
        <v>41.874700587180257</v>
      </c>
      <c r="I28">
        <v>50.28352293914805</v>
      </c>
      <c r="J28">
        <v>67.602413434023717</v>
      </c>
      <c r="K28">
        <v>53.279867168931297</v>
      </c>
      <c r="L28">
        <v>62.981710615107147</v>
      </c>
      <c r="M28">
        <v>54.233797043669277</v>
      </c>
      <c r="N28">
        <v>59.377449109505719</v>
      </c>
      <c r="O28">
        <v>60.755913635069533</v>
      </c>
      <c r="P28">
        <v>65.223915618985558</v>
      </c>
      <c r="Q28">
        <v>70.483102036050198</v>
      </c>
      <c r="R28">
        <v>3.2790865108027019</v>
      </c>
      <c r="S28">
        <v>7.4444823486008946</v>
      </c>
      <c r="T28">
        <v>7.2105088282310232</v>
      </c>
      <c r="U28">
        <v>10.75453647497868</v>
      </c>
      <c r="V28">
        <v>11.99579385170836</v>
      </c>
      <c r="W28" t="s">
        <v>156</v>
      </c>
      <c r="X28" t="s">
        <v>157</v>
      </c>
      <c r="Y28" t="s">
        <v>158</v>
      </c>
      <c r="Z28" t="s">
        <v>159</v>
      </c>
      <c r="AA28" t="s">
        <v>160</v>
      </c>
      <c r="AB28" t="s">
        <v>161</v>
      </c>
      <c r="AC28" t="s">
        <v>162</v>
      </c>
      <c r="AD28" t="s">
        <v>163</v>
      </c>
      <c r="AE28" t="s">
        <v>164</v>
      </c>
      <c r="AF28" t="s">
        <v>165</v>
      </c>
      <c r="AG28" t="s">
        <v>166</v>
      </c>
      <c r="AH28" t="s">
        <v>167</v>
      </c>
      <c r="AI28" t="s">
        <v>168</v>
      </c>
      <c r="AJ28" t="s">
        <v>169</v>
      </c>
      <c r="AK28" t="s">
        <v>170</v>
      </c>
      <c r="AL28" t="s">
        <v>171</v>
      </c>
      <c r="AM28">
        <v>39.500546020646823</v>
      </c>
      <c r="AN28">
        <v>90.012864110519615</v>
      </c>
      <c r="AO28">
        <v>96.466047102133814</v>
      </c>
      <c r="AP28">
        <v>28.190978939621029</v>
      </c>
      <c r="AQ28">
        <v>11.125144772440329</v>
      </c>
      <c r="AR28">
        <v>16.840755192903671</v>
      </c>
      <c r="AS28">
        <v>73.171074954492099</v>
      </c>
      <c r="AT28">
        <v>45.445991014499192</v>
      </c>
      <c r="AU28">
        <v>56.260693701273802</v>
      </c>
      <c r="AV28">
        <v>93.122436590779444</v>
      </c>
      <c r="AW28">
        <v>52.976576927112923</v>
      </c>
      <c r="AX28">
        <v>77.181942192772141</v>
      </c>
      <c r="AY28">
        <v>29.988762765590611</v>
      </c>
      <c r="AZ28">
        <v>19.213878151452441</v>
      </c>
      <c r="BA28">
        <v>9.398476081367674</v>
      </c>
      <c r="BB28">
        <v>42.157398284215297</v>
      </c>
    </row>
    <row r="29" spans="1:85" x14ac:dyDescent="0.2">
      <c r="A29" t="s">
        <v>413</v>
      </c>
      <c r="B29">
        <v>2011</v>
      </c>
      <c r="C29" t="s">
        <v>416</v>
      </c>
      <c r="D29">
        <v>136</v>
      </c>
      <c r="E29" t="s">
        <v>45</v>
      </c>
      <c r="F29" t="s">
        <v>43</v>
      </c>
      <c r="G29" t="s">
        <v>437</v>
      </c>
      <c r="H29">
        <v>34.538148769309082</v>
      </c>
      <c r="I29">
        <v>32.717928226162741</v>
      </c>
      <c r="J29">
        <v>22.28309842776434</v>
      </c>
      <c r="K29">
        <v>32.819041549505457</v>
      </c>
      <c r="L29">
        <v>26.682115568821949</v>
      </c>
      <c r="M29">
        <v>26.866392724502429</v>
      </c>
      <c r="N29">
        <v>26.75796495476634</v>
      </c>
      <c r="O29">
        <v>26.52754385686897</v>
      </c>
      <c r="P29">
        <v>24.558924871006539</v>
      </c>
      <c r="Q29">
        <v>21.55013828920341</v>
      </c>
      <c r="R29">
        <v>54.394104219737827</v>
      </c>
      <c r="S29">
        <v>62.299096599903002</v>
      </c>
      <c r="T29">
        <v>61.101994338415047</v>
      </c>
      <c r="U29">
        <v>62.881815473622979</v>
      </c>
      <c r="V29">
        <v>61.759783130213712</v>
      </c>
      <c r="W29" t="s">
        <v>156</v>
      </c>
      <c r="X29" t="s">
        <v>157</v>
      </c>
      <c r="Y29" t="s">
        <v>158</v>
      </c>
      <c r="Z29" t="s">
        <v>159</v>
      </c>
      <c r="AA29" t="s">
        <v>160</v>
      </c>
      <c r="AB29" t="s">
        <v>161</v>
      </c>
      <c r="AC29" t="s">
        <v>162</v>
      </c>
      <c r="AD29" t="s">
        <v>163</v>
      </c>
      <c r="AE29" t="s">
        <v>164</v>
      </c>
      <c r="AF29" t="s">
        <v>165</v>
      </c>
      <c r="AG29" t="s">
        <v>166</v>
      </c>
      <c r="AH29" t="s">
        <v>167</v>
      </c>
      <c r="AI29" t="s">
        <v>168</v>
      </c>
      <c r="AJ29" t="s">
        <v>169</v>
      </c>
      <c r="AK29" t="s">
        <v>170</v>
      </c>
      <c r="AL29" t="s">
        <v>171</v>
      </c>
      <c r="AM29">
        <v>36.942011139358378</v>
      </c>
      <c r="AN29">
        <v>2.6807084318605581</v>
      </c>
      <c r="AO29">
        <v>1.283078256934965</v>
      </c>
      <c r="AP29">
        <v>54.728151542832506</v>
      </c>
      <c r="AQ29">
        <v>50.970901460213227</v>
      </c>
      <c r="AR29">
        <v>74.679375860156199</v>
      </c>
      <c r="AS29">
        <v>18.530438007254119</v>
      </c>
      <c r="AT29">
        <v>37.591335416819767</v>
      </c>
      <c r="AU29">
        <v>28.09527970620616</v>
      </c>
      <c r="AV29">
        <v>1.0041954529820609</v>
      </c>
      <c r="AW29">
        <v>39.900391617419587</v>
      </c>
      <c r="AX29">
        <v>7.7382355459063117</v>
      </c>
      <c r="AY29">
        <v>51.335873639377013</v>
      </c>
      <c r="AZ29">
        <v>51.230374269234623</v>
      </c>
      <c r="BA29">
        <v>38.789549768918583</v>
      </c>
      <c r="BB29">
        <v>40.952865504569147</v>
      </c>
    </row>
    <row r="30" spans="1:85" x14ac:dyDescent="0.2">
      <c r="A30" t="s">
        <v>413</v>
      </c>
      <c r="B30">
        <v>2011</v>
      </c>
      <c r="C30" t="s">
        <v>416</v>
      </c>
      <c r="D30">
        <v>137</v>
      </c>
      <c r="E30" t="s">
        <v>45</v>
      </c>
      <c r="F30" t="s">
        <v>42</v>
      </c>
      <c r="G30" t="s">
        <v>438</v>
      </c>
      <c r="H30">
        <v>18.56050779033577</v>
      </c>
      <c r="I30">
        <v>16.58519415479298</v>
      </c>
      <c r="J30">
        <v>9.906802471769268</v>
      </c>
      <c r="K30">
        <v>13.267398124831519</v>
      </c>
      <c r="L30">
        <v>10.07140568117971</v>
      </c>
      <c r="M30">
        <v>17.238381662098622</v>
      </c>
      <c r="N30">
        <v>13.58029789800362</v>
      </c>
      <c r="O30">
        <v>12.42827350987276</v>
      </c>
      <c r="P30">
        <v>10.008327178154669</v>
      </c>
      <c r="Q30">
        <v>7.7960743422475431</v>
      </c>
      <c r="R30">
        <v>20.989628037223259</v>
      </c>
      <c r="S30">
        <v>28.899713175978821</v>
      </c>
      <c r="T30">
        <v>30.909296452766782</v>
      </c>
      <c r="U30">
        <v>24.42379612595213</v>
      </c>
      <c r="V30">
        <v>24.978581830999911</v>
      </c>
      <c r="W30" t="s">
        <v>156</v>
      </c>
      <c r="X30" t="s">
        <v>157</v>
      </c>
      <c r="Y30" t="s">
        <v>158</v>
      </c>
      <c r="Z30" t="s">
        <v>159</v>
      </c>
      <c r="AA30" t="s">
        <v>160</v>
      </c>
      <c r="AB30" t="s">
        <v>161</v>
      </c>
      <c r="AC30" t="s">
        <v>162</v>
      </c>
      <c r="AD30" t="s">
        <v>163</v>
      </c>
      <c r="AE30" t="s">
        <v>164</v>
      </c>
      <c r="AF30" t="s">
        <v>165</v>
      </c>
      <c r="AG30" t="s">
        <v>166</v>
      </c>
      <c r="AH30" t="s">
        <v>167</v>
      </c>
      <c r="AI30" t="s">
        <v>168</v>
      </c>
      <c r="AJ30" t="s">
        <v>169</v>
      </c>
      <c r="AK30" t="s">
        <v>170</v>
      </c>
      <c r="AL30" t="s">
        <v>171</v>
      </c>
      <c r="AM30">
        <v>19.570115952727001</v>
      </c>
      <c r="AN30">
        <v>6.9555758502076941</v>
      </c>
      <c r="AO30">
        <v>2.1970071613767659</v>
      </c>
      <c r="AP30">
        <v>15.595640795098211</v>
      </c>
      <c r="AQ30">
        <v>37.599855254226007</v>
      </c>
      <c r="AR30">
        <v>6.6043831636193779</v>
      </c>
      <c r="AS30">
        <v>5.9590687886959541</v>
      </c>
      <c r="AT30">
        <v>16.680624229332111</v>
      </c>
      <c r="AU30">
        <v>14.38241434742072</v>
      </c>
      <c r="AV30">
        <v>5.8119928870788193</v>
      </c>
      <c r="AW30">
        <v>7.1230314554675047</v>
      </c>
      <c r="AX30">
        <v>14.638358829429871</v>
      </c>
      <c r="AY30">
        <v>15.198984348324601</v>
      </c>
      <c r="AZ30">
        <v>29.29643590123564</v>
      </c>
      <c r="BA30">
        <v>39.287909823862087</v>
      </c>
      <c r="BB30">
        <v>16.509638689914631</v>
      </c>
    </row>
    <row r="31" spans="1:85" x14ac:dyDescent="0.2">
      <c r="A31" t="s">
        <v>413</v>
      </c>
      <c r="B31">
        <v>2011</v>
      </c>
      <c r="C31" t="s">
        <v>416</v>
      </c>
      <c r="D31">
        <v>138</v>
      </c>
      <c r="E31" t="s">
        <v>45</v>
      </c>
      <c r="F31" t="s">
        <v>41</v>
      </c>
      <c r="G31" t="s">
        <v>193</v>
      </c>
      <c r="H31">
        <v>2.6098744175051718</v>
      </c>
      <c r="I31">
        <v>0.38492804486927912</v>
      </c>
      <c r="J31">
        <v>0.2076856664426768</v>
      </c>
      <c r="K31">
        <v>0.54487437199554756</v>
      </c>
      <c r="L31">
        <v>0.26476813489131551</v>
      </c>
      <c r="M31">
        <v>1.3347762411466011</v>
      </c>
      <c r="N31">
        <v>0.28428803772423678</v>
      </c>
      <c r="O31">
        <v>0.24936722401507699</v>
      </c>
      <c r="P31">
        <v>0.17771175149991009</v>
      </c>
      <c r="Q31">
        <v>0.17068533249889309</v>
      </c>
      <c r="R31">
        <v>9.1552447927806284</v>
      </c>
      <c r="S31">
        <v>0.96769177814702823</v>
      </c>
      <c r="T31">
        <v>0.77820038058719887</v>
      </c>
      <c r="U31">
        <v>1.558462194280908</v>
      </c>
      <c r="V31">
        <v>1.265841187078069</v>
      </c>
      <c r="W31" t="s">
        <v>156</v>
      </c>
      <c r="X31" t="s">
        <v>157</v>
      </c>
      <c r="Y31" t="s">
        <v>158</v>
      </c>
      <c r="Z31" t="s">
        <v>159</v>
      </c>
      <c r="AA31" t="s">
        <v>160</v>
      </c>
      <c r="AB31" t="s">
        <v>161</v>
      </c>
      <c r="AC31" t="s">
        <v>162</v>
      </c>
      <c r="AD31" t="s">
        <v>163</v>
      </c>
      <c r="AE31" t="s">
        <v>164</v>
      </c>
      <c r="AF31" t="s">
        <v>165</v>
      </c>
      <c r="AG31" t="s">
        <v>166</v>
      </c>
      <c r="AH31" t="s">
        <v>167</v>
      </c>
      <c r="AI31" t="s">
        <v>168</v>
      </c>
      <c r="AJ31" t="s">
        <v>169</v>
      </c>
      <c r="AK31" t="s">
        <v>170</v>
      </c>
      <c r="AL31" t="s">
        <v>171</v>
      </c>
      <c r="AM31">
        <v>0.7278221096195876</v>
      </c>
      <c r="AN31">
        <v>0.2443926764032118</v>
      </c>
      <c r="AO31">
        <v>5.3867479554444202E-2</v>
      </c>
      <c r="AP31">
        <v>0.79223080622779996</v>
      </c>
      <c r="AQ31">
        <v>0.24884839338315359</v>
      </c>
      <c r="AR31">
        <v>1.8754857833208161</v>
      </c>
      <c r="AS31">
        <v>1.747018625547226</v>
      </c>
      <c r="AT31">
        <v>0.26528671711375662</v>
      </c>
      <c r="AU31">
        <v>0.92017494610078709</v>
      </c>
      <c r="AV31">
        <v>0</v>
      </c>
      <c r="AW31">
        <v>0</v>
      </c>
      <c r="AX31">
        <v>0.39560888857888699</v>
      </c>
      <c r="AY31">
        <v>3.170196923662473</v>
      </c>
      <c r="AZ31">
        <v>0.25931167807731392</v>
      </c>
      <c r="BA31">
        <v>3.4641028986397622</v>
      </c>
      <c r="BB31">
        <v>0.35402585016470522</v>
      </c>
    </row>
    <row r="32" spans="1:85" x14ac:dyDescent="0.2">
      <c r="A32" t="s">
        <v>413</v>
      </c>
      <c r="B32">
        <v>2011</v>
      </c>
      <c r="C32" t="s">
        <v>416</v>
      </c>
      <c r="D32">
        <v>139</v>
      </c>
      <c r="E32" t="s">
        <v>45</v>
      </c>
      <c r="F32" t="s">
        <v>19</v>
      </c>
      <c r="G32" t="s">
        <v>193</v>
      </c>
      <c r="H32">
        <v>2.4167684356697392</v>
      </c>
      <c r="I32">
        <v>2.84266350271777E-2</v>
      </c>
      <c r="J32">
        <v>0</v>
      </c>
      <c r="K32">
        <v>8.8818784736346398E-2</v>
      </c>
      <c r="L32">
        <v>0</v>
      </c>
      <c r="M32">
        <v>0.32665232858347848</v>
      </c>
      <c r="N32">
        <v>0</v>
      </c>
      <c r="O32">
        <v>3.8901774173568097E-2</v>
      </c>
      <c r="P32">
        <v>3.1120580352969201E-2</v>
      </c>
      <c r="Q32">
        <v>0</v>
      </c>
      <c r="R32">
        <v>12.18193643945574</v>
      </c>
      <c r="S32">
        <v>0.3890160973703341</v>
      </c>
      <c r="T32">
        <v>0</v>
      </c>
      <c r="U32">
        <v>0.38138973116536251</v>
      </c>
      <c r="V32">
        <v>0</v>
      </c>
      <c r="W32" t="s">
        <v>156</v>
      </c>
      <c r="X32" t="s">
        <v>157</v>
      </c>
      <c r="Y32" t="s">
        <v>158</v>
      </c>
      <c r="Z32" t="s">
        <v>159</v>
      </c>
      <c r="AA32" t="s">
        <v>160</v>
      </c>
      <c r="AB32" t="s">
        <v>161</v>
      </c>
      <c r="AC32" t="s">
        <v>162</v>
      </c>
      <c r="AD32" t="s">
        <v>163</v>
      </c>
      <c r="AE32" t="s">
        <v>164</v>
      </c>
      <c r="AF32" t="s">
        <v>165</v>
      </c>
      <c r="AG32" t="s">
        <v>166</v>
      </c>
      <c r="AH32" t="s">
        <v>167</v>
      </c>
      <c r="AI32" t="s">
        <v>168</v>
      </c>
      <c r="AJ32" t="s">
        <v>169</v>
      </c>
      <c r="AK32" t="s">
        <v>170</v>
      </c>
      <c r="AL32" t="s">
        <v>171</v>
      </c>
      <c r="AM32">
        <v>3.2595047776480901</v>
      </c>
      <c r="AN32">
        <v>0.1064589310089749</v>
      </c>
      <c r="AO32">
        <v>0</v>
      </c>
      <c r="AP32">
        <v>0.69299791622061979</v>
      </c>
      <c r="AQ32">
        <v>5.5250119736817899E-2</v>
      </c>
      <c r="AR32">
        <v>0</v>
      </c>
      <c r="AS32">
        <v>0.59239962401043467</v>
      </c>
      <c r="AT32">
        <v>1.6762622235209901E-2</v>
      </c>
      <c r="AU32">
        <v>0.3414372989987513</v>
      </c>
      <c r="AV32">
        <v>6.1375069159645697E-2</v>
      </c>
      <c r="AW32">
        <v>0</v>
      </c>
      <c r="AX32">
        <v>4.5854543312793303E-2</v>
      </c>
      <c r="AY32">
        <v>0.30618232304539861</v>
      </c>
      <c r="AZ32">
        <v>0</v>
      </c>
      <c r="BA32">
        <v>9.059961427211686</v>
      </c>
      <c r="BB32">
        <v>2.6071671136160501E-2</v>
      </c>
    </row>
    <row r="33" spans="1:85" x14ac:dyDescent="0.2">
      <c r="A33" t="s">
        <v>413</v>
      </c>
      <c r="B33">
        <v>2011</v>
      </c>
      <c r="C33" t="s">
        <v>416</v>
      </c>
      <c r="D33">
        <v>148</v>
      </c>
      <c r="E33" t="s">
        <v>109</v>
      </c>
      <c r="F33" t="s">
        <v>49</v>
      </c>
      <c r="G33" t="s">
        <v>193</v>
      </c>
      <c r="H33">
        <v>8.3986309568720738</v>
      </c>
      <c r="I33">
        <v>7.5627653531942549</v>
      </c>
      <c r="J33">
        <v>8.0859549667816086</v>
      </c>
      <c r="K33">
        <v>8.6538184507771891</v>
      </c>
      <c r="L33">
        <v>6.9762376688630194</v>
      </c>
      <c r="M33">
        <v>9.2610348892038861</v>
      </c>
      <c r="N33">
        <v>8.0646677203888348</v>
      </c>
      <c r="O33">
        <v>8.5839376405934722</v>
      </c>
      <c r="P33">
        <v>8.2706315181204246</v>
      </c>
      <c r="Q33">
        <v>6.6762318799385314</v>
      </c>
      <c r="R33">
        <v>6.2868934209367273</v>
      </c>
      <c r="S33">
        <v>6.5002545038086197</v>
      </c>
      <c r="T33">
        <v>8.1810987852784365</v>
      </c>
      <c r="U33">
        <v>7.7314540585813694</v>
      </c>
      <c r="V33">
        <v>7.0368223903687657</v>
      </c>
      <c r="W33" t="s">
        <v>156</v>
      </c>
      <c r="X33" t="s">
        <v>157</v>
      </c>
      <c r="Y33" t="s">
        <v>158</v>
      </c>
      <c r="Z33" t="s">
        <v>159</v>
      </c>
      <c r="AA33" t="s">
        <v>160</v>
      </c>
      <c r="AB33" t="s">
        <v>161</v>
      </c>
      <c r="AC33" t="s">
        <v>162</v>
      </c>
      <c r="AD33" t="s">
        <v>163</v>
      </c>
      <c r="AE33" t="s">
        <v>164</v>
      </c>
      <c r="AF33" t="s">
        <v>165</v>
      </c>
      <c r="AG33" t="s">
        <v>166</v>
      </c>
      <c r="AH33" t="s">
        <v>167</v>
      </c>
      <c r="AI33" t="s">
        <v>168</v>
      </c>
      <c r="AJ33" t="s">
        <v>169</v>
      </c>
      <c r="AK33" t="s">
        <v>170</v>
      </c>
      <c r="AL33" t="s">
        <v>171</v>
      </c>
      <c r="AM33">
        <v>5.149664011780926</v>
      </c>
      <c r="AN33">
        <v>0.77978070579097702</v>
      </c>
      <c r="AO33">
        <v>4.3095021596418128</v>
      </c>
      <c r="AP33">
        <v>13.433285893029129</v>
      </c>
      <c r="AQ33">
        <v>13.934397352345609</v>
      </c>
      <c r="AR33">
        <v>2.6616547725236539</v>
      </c>
      <c r="AS33">
        <v>9.3370511153376228</v>
      </c>
      <c r="AT33">
        <v>5.1283100161120698</v>
      </c>
      <c r="AU33">
        <v>1.41543017967277</v>
      </c>
      <c r="AV33">
        <v>7.1025732600399794</v>
      </c>
      <c r="AW33">
        <v>4.6816990217082086</v>
      </c>
      <c r="AX33">
        <v>2.917771785308874</v>
      </c>
      <c r="AY33">
        <v>16.433164862690411</v>
      </c>
      <c r="AZ33">
        <v>33.207644576058343</v>
      </c>
      <c r="BA33">
        <v>9.034382550081558</v>
      </c>
      <c r="BB33">
        <v>1.401227963191775</v>
      </c>
    </row>
    <row r="34" spans="1:85" x14ac:dyDescent="0.2">
      <c r="A34" t="s">
        <v>413</v>
      </c>
      <c r="B34">
        <v>2011</v>
      </c>
      <c r="C34" t="s">
        <v>416</v>
      </c>
      <c r="D34">
        <v>149</v>
      </c>
      <c r="E34" t="s">
        <v>109</v>
      </c>
      <c r="F34" t="s">
        <v>48</v>
      </c>
      <c r="G34" t="s">
        <v>193</v>
      </c>
      <c r="H34">
        <v>86.574726189952855</v>
      </c>
      <c r="I34">
        <v>92.023879966909433</v>
      </c>
      <c r="J34">
        <v>91.706359366775843</v>
      </c>
      <c r="K34">
        <v>90.712488392490854</v>
      </c>
      <c r="L34">
        <v>92.75899419624578</v>
      </c>
      <c r="M34">
        <v>89.077536541066152</v>
      </c>
      <c r="N34">
        <v>91.651044241886908</v>
      </c>
      <c r="O34">
        <v>91.12779336121784</v>
      </c>
      <c r="P34">
        <v>91.520536150026587</v>
      </c>
      <c r="Q34">
        <v>93.153082787562496</v>
      </c>
      <c r="R34">
        <v>72.37592534682706</v>
      </c>
      <c r="S34">
        <v>92.143037620674036</v>
      </c>
      <c r="T34">
        <v>91.04070083413437</v>
      </c>
      <c r="U34">
        <v>90.328694015972403</v>
      </c>
      <c r="V34">
        <v>91.697336422553192</v>
      </c>
      <c r="W34" t="s">
        <v>156</v>
      </c>
      <c r="X34" t="s">
        <v>157</v>
      </c>
      <c r="Y34" t="s">
        <v>158</v>
      </c>
      <c r="Z34" t="s">
        <v>159</v>
      </c>
      <c r="AA34" t="s">
        <v>160</v>
      </c>
      <c r="AB34" t="s">
        <v>161</v>
      </c>
      <c r="AC34" t="s">
        <v>162</v>
      </c>
      <c r="AD34" t="s">
        <v>163</v>
      </c>
      <c r="AE34" t="s">
        <v>164</v>
      </c>
      <c r="AF34" t="s">
        <v>165</v>
      </c>
      <c r="AG34" t="s">
        <v>166</v>
      </c>
      <c r="AH34" t="s">
        <v>167</v>
      </c>
      <c r="AI34" t="s">
        <v>168</v>
      </c>
      <c r="AJ34" t="s">
        <v>169</v>
      </c>
      <c r="AK34" t="s">
        <v>170</v>
      </c>
      <c r="AL34" t="s">
        <v>171</v>
      </c>
      <c r="AM34">
        <v>90.863009100951359</v>
      </c>
      <c r="AN34">
        <v>98.869367686796849</v>
      </c>
      <c r="AO34">
        <v>95.636630360803849</v>
      </c>
      <c r="AP34">
        <v>85.081485384522324</v>
      </c>
      <c r="AQ34">
        <v>85.761504134534164</v>
      </c>
      <c r="AR34">
        <v>95.462859444155541</v>
      </c>
      <c r="AS34">
        <v>88.323530635104646</v>
      </c>
      <c r="AT34">
        <v>94.589640644539003</v>
      </c>
      <c r="AU34">
        <v>97.322957575227733</v>
      </c>
      <c r="AV34">
        <v>92.83605167080033</v>
      </c>
      <c r="AW34">
        <v>95.318300978291788</v>
      </c>
      <c r="AX34">
        <v>96.640764782799408</v>
      </c>
      <c r="AY34">
        <v>80.090455890601774</v>
      </c>
      <c r="AZ34">
        <v>66.533043745864347</v>
      </c>
      <c r="BA34">
        <v>78.441553124066814</v>
      </c>
      <c r="BB34">
        <v>98.21867451550736</v>
      </c>
    </row>
    <row r="35" spans="1:85" x14ac:dyDescent="0.2">
      <c r="A35" t="s">
        <v>413</v>
      </c>
      <c r="B35">
        <v>2011</v>
      </c>
      <c r="C35" t="s">
        <v>416</v>
      </c>
      <c r="D35">
        <v>150</v>
      </c>
      <c r="E35" t="s">
        <v>109</v>
      </c>
      <c r="F35" t="s">
        <v>111</v>
      </c>
      <c r="G35" t="s">
        <v>193</v>
      </c>
      <c r="H35">
        <v>5.0266428531749101</v>
      </c>
      <c r="I35">
        <v>0.41335467989645691</v>
      </c>
      <c r="J35">
        <v>0.2076856664426768</v>
      </c>
      <c r="K35">
        <v>0.63369315673189408</v>
      </c>
      <c r="L35">
        <v>0.26476813489131551</v>
      </c>
      <c r="M35">
        <v>1.6614285697300799</v>
      </c>
      <c r="N35">
        <v>0.28428803772423678</v>
      </c>
      <c r="O35">
        <v>0.2882689981886451</v>
      </c>
      <c r="P35">
        <v>0.2088323318528793</v>
      </c>
      <c r="Q35">
        <v>0.17068533249889309</v>
      </c>
      <c r="R35">
        <v>21.337181232236361</v>
      </c>
      <c r="S35">
        <v>1.356707875517362</v>
      </c>
      <c r="T35">
        <v>0.77820038058719887</v>
      </c>
      <c r="U35">
        <v>1.9398519254462701</v>
      </c>
      <c r="V35">
        <v>1.265841187078069</v>
      </c>
      <c r="W35" t="s">
        <v>156</v>
      </c>
      <c r="X35" t="s">
        <v>157</v>
      </c>
      <c r="Y35" t="s">
        <v>158</v>
      </c>
      <c r="Z35" t="s">
        <v>159</v>
      </c>
      <c r="AA35" t="s">
        <v>160</v>
      </c>
      <c r="AB35" t="s">
        <v>161</v>
      </c>
      <c r="AC35" t="s">
        <v>162</v>
      </c>
      <c r="AD35" t="s">
        <v>163</v>
      </c>
      <c r="AE35" t="s">
        <v>164</v>
      </c>
      <c r="AF35" t="s">
        <v>165</v>
      </c>
      <c r="AG35" t="s">
        <v>166</v>
      </c>
      <c r="AH35" t="s">
        <v>167</v>
      </c>
      <c r="AI35" t="s">
        <v>168</v>
      </c>
      <c r="AJ35" t="s">
        <v>169</v>
      </c>
      <c r="AK35" t="s">
        <v>170</v>
      </c>
      <c r="AL35" t="s">
        <v>171</v>
      </c>
      <c r="AM35">
        <v>3.9873268872676779</v>
      </c>
      <c r="AN35">
        <v>0.35085160741218668</v>
      </c>
      <c r="AO35">
        <v>5.3867479554444202E-2</v>
      </c>
      <c r="AP35">
        <v>1.48522872244842</v>
      </c>
      <c r="AQ35">
        <v>0.30409851311997149</v>
      </c>
      <c r="AR35">
        <v>1.8754857833208161</v>
      </c>
      <c r="AS35">
        <v>2.339418249557661</v>
      </c>
      <c r="AT35">
        <v>0.28204933934896648</v>
      </c>
      <c r="AU35">
        <v>1.2616122450995391</v>
      </c>
      <c r="AV35">
        <v>6.1375069159645697E-2</v>
      </c>
      <c r="AW35">
        <v>0</v>
      </c>
      <c r="AX35">
        <v>0.44146343189168041</v>
      </c>
      <c r="AY35">
        <v>3.476379246707872</v>
      </c>
      <c r="AZ35">
        <v>0.25931167807731392</v>
      </c>
      <c r="BA35">
        <v>12.524064325851439</v>
      </c>
      <c r="BB35">
        <v>0.38009752130086571</v>
      </c>
    </row>
    <row r="36" spans="1:85" x14ac:dyDescent="0.2">
      <c r="A36" t="s">
        <v>413</v>
      </c>
      <c r="B36">
        <v>2011</v>
      </c>
      <c r="C36" t="s">
        <v>416</v>
      </c>
      <c r="D36">
        <v>151</v>
      </c>
      <c r="E36" t="s">
        <v>110</v>
      </c>
      <c r="F36" t="s">
        <v>49</v>
      </c>
      <c r="G36" t="s">
        <v>193</v>
      </c>
      <c r="H36">
        <v>8.9335470634940926</v>
      </c>
      <c r="I36">
        <v>7.5649158042000284</v>
      </c>
      <c r="J36">
        <v>8.0871557224144315</v>
      </c>
      <c r="K36">
        <v>8.6615115000313168</v>
      </c>
      <c r="L36">
        <v>6.9762376688630194</v>
      </c>
      <c r="M36">
        <v>9.4089294980084279</v>
      </c>
      <c r="N36">
        <v>8.0646677203888348</v>
      </c>
      <c r="O36">
        <v>8.5872782441836808</v>
      </c>
      <c r="P36">
        <v>8.2732061878998966</v>
      </c>
      <c r="Q36">
        <v>6.6762318799385314</v>
      </c>
      <c r="R36">
        <v>8.701177573340436</v>
      </c>
      <c r="S36">
        <v>6.5256402950127042</v>
      </c>
      <c r="T36">
        <v>8.1810987852784365</v>
      </c>
      <c r="U36">
        <v>7.7610539212672904</v>
      </c>
      <c r="V36">
        <v>7.0368223903687657</v>
      </c>
      <c r="W36" t="s">
        <v>156</v>
      </c>
      <c r="X36" t="s">
        <v>157</v>
      </c>
      <c r="Y36" t="s">
        <v>158</v>
      </c>
      <c r="Z36" t="s">
        <v>159</v>
      </c>
      <c r="AA36" t="s">
        <v>160</v>
      </c>
      <c r="AB36" t="s">
        <v>161</v>
      </c>
      <c r="AC36" t="s">
        <v>162</v>
      </c>
      <c r="AD36" t="s">
        <v>163</v>
      </c>
      <c r="AE36" t="s">
        <v>164</v>
      </c>
      <c r="AF36" t="s">
        <v>165</v>
      </c>
      <c r="AG36" t="s">
        <v>166</v>
      </c>
      <c r="AH36" t="s">
        <v>167</v>
      </c>
      <c r="AI36" t="s">
        <v>168</v>
      </c>
      <c r="AJ36" t="s">
        <v>169</v>
      </c>
      <c r="AK36" t="s">
        <v>170</v>
      </c>
      <c r="AL36" t="s">
        <v>171</v>
      </c>
      <c r="AM36">
        <v>5.3178243419525666</v>
      </c>
      <c r="AN36">
        <v>1.024173382194189</v>
      </c>
      <c r="AO36">
        <v>4.3118248310010747</v>
      </c>
      <c r="AP36">
        <v>13.540705313034669</v>
      </c>
      <c r="AQ36">
        <v>13.937250849938369</v>
      </c>
      <c r="AR36">
        <v>2.6616547725236539</v>
      </c>
      <c r="AS36">
        <v>9.732795707428906</v>
      </c>
      <c r="AT36">
        <v>5.1291697994693566</v>
      </c>
      <c r="AU36">
        <v>1.6274311433570789</v>
      </c>
      <c r="AV36">
        <v>7.1069351464012138</v>
      </c>
      <c r="AW36">
        <v>4.6816990217082086</v>
      </c>
      <c r="AX36">
        <v>2.9191103300195</v>
      </c>
      <c r="AY36">
        <v>16.48085843382286</v>
      </c>
      <c r="AZ36">
        <v>33.207644576058343</v>
      </c>
      <c r="BA36">
        <v>9.9344388806812116</v>
      </c>
      <c r="BB36">
        <v>1.4015933820089981</v>
      </c>
    </row>
    <row r="37" spans="1:85" x14ac:dyDescent="0.2">
      <c r="A37" t="s">
        <v>413</v>
      </c>
      <c r="B37">
        <v>2011</v>
      </c>
      <c r="C37" t="s">
        <v>416</v>
      </c>
      <c r="D37">
        <v>152</v>
      </c>
      <c r="E37" t="s">
        <v>110</v>
      </c>
      <c r="F37" t="s">
        <v>48</v>
      </c>
      <c r="G37" t="s">
        <v>193</v>
      </c>
      <c r="H37">
        <v>91.066452936505769</v>
      </c>
      <c r="I37">
        <v>92.435084195800073</v>
      </c>
      <c r="J37">
        <v>91.912844277585691</v>
      </c>
      <c r="K37">
        <v>91.338488499968648</v>
      </c>
      <c r="L37">
        <v>93.023762331137121</v>
      </c>
      <c r="M37">
        <v>90.591070501991695</v>
      </c>
      <c r="N37">
        <v>91.935332279611131</v>
      </c>
      <c r="O37">
        <v>91.412721755816278</v>
      </c>
      <c r="P37">
        <v>91.72679381209997</v>
      </c>
      <c r="Q37">
        <v>93.323768120061388</v>
      </c>
      <c r="R37">
        <v>91.298822426659569</v>
      </c>
      <c r="S37">
        <v>93.474359704987322</v>
      </c>
      <c r="T37">
        <v>91.818901214721578</v>
      </c>
      <c r="U37">
        <v>92.238946078732781</v>
      </c>
      <c r="V37">
        <v>92.963177609631259</v>
      </c>
      <c r="W37" t="s">
        <v>156</v>
      </c>
      <c r="X37" t="s">
        <v>157</v>
      </c>
      <c r="Y37" t="s">
        <v>158</v>
      </c>
      <c r="Z37" t="s">
        <v>159</v>
      </c>
      <c r="AA37" t="s">
        <v>160</v>
      </c>
      <c r="AB37" t="s">
        <v>161</v>
      </c>
      <c r="AC37" t="s">
        <v>162</v>
      </c>
      <c r="AD37" t="s">
        <v>163</v>
      </c>
      <c r="AE37" t="s">
        <v>164</v>
      </c>
      <c r="AF37" t="s">
        <v>165</v>
      </c>
      <c r="AG37" t="s">
        <v>166</v>
      </c>
      <c r="AH37" t="s">
        <v>167</v>
      </c>
      <c r="AI37" t="s">
        <v>168</v>
      </c>
      <c r="AJ37" t="s">
        <v>169</v>
      </c>
      <c r="AK37" t="s">
        <v>170</v>
      </c>
      <c r="AL37" t="s">
        <v>171</v>
      </c>
      <c r="AM37">
        <v>94.682175658047399</v>
      </c>
      <c r="AN37">
        <v>98.975826617805822</v>
      </c>
      <c r="AO37">
        <v>95.688175168999024</v>
      </c>
      <c r="AP37">
        <v>86.459294686965208</v>
      </c>
      <c r="AQ37">
        <v>86.062749150061379</v>
      </c>
      <c r="AR37">
        <v>97.338345227476353</v>
      </c>
      <c r="AS37">
        <v>90.267204292570995</v>
      </c>
      <c r="AT37">
        <v>94.870830200530676</v>
      </c>
      <c r="AU37">
        <v>98.372568856642943</v>
      </c>
      <c r="AV37">
        <v>92.893064853598744</v>
      </c>
      <c r="AW37">
        <v>95.318300978291788</v>
      </c>
      <c r="AX37">
        <v>97.080889669980493</v>
      </c>
      <c r="AY37">
        <v>83.519141566177197</v>
      </c>
      <c r="AZ37">
        <v>66.792355423941657</v>
      </c>
      <c r="BA37">
        <v>90.065561119318772</v>
      </c>
      <c r="BB37">
        <v>98.598406617991003</v>
      </c>
    </row>
    <row r="38" spans="1:85" x14ac:dyDescent="0.2">
      <c r="A38" t="s">
        <v>413</v>
      </c>
      <c r="B38">
        <v>2011</v>
      </c>
      <c r="C38" t="s">
        <v>416</v>
      </c>
      <c r="D38">
        <v>153</v>
      </c>
      <c r="E38" t="s">
        <v>62</v>
      </c>
      <c r="F38" t="s">
        <v>182</v>
      </c>
      <c r="G38" t="s">
        <v>193</v>
      </c>
      <c r="H38">
        <v>42.036081216171063</v>
      </c>
      <c r="I38">
        <v>50.28352293914805</v>
      </c>
      <c r="J38">
        <v>67.612452319851911</v>
      </c>
      <c r="K38">
        <v>53.279867168931297</v>
      </c>
      <c r="L38">
        <v>62.981710615107147</v>
      </c>
      <c r="M38">
        <v>54.520624084561732</v>
      </c>
      <c r="N38">
        <v>59.377449109505719</v>
      </c>
      <c r="O38">
        <v>60.755913635069533</v>
      </c>
      <c r="P38">
        <v>65.223915618985558</v>
      </c>
      <c r="Q38">
        <v>70.483102036050198</v>
      </c>
      <c r="R38">
        <v>3.2790865108027019</v>
      </c>
      <c r="S38">
        <v>7.4444823486008946</v>
      </c>
      <c r="T38">
        <v>7.2105088282310232</v>
      </c>
      <c r="U38">
        <v>10.75453647497868</v>
      </c>
      <c r="V38">
        <v>11.99579385170836</v>
      </c>
      <c r="W38" t="s">
        <v>156</v>
      </c>
      <c r="X38" t="s">
        <v>157</v>
      </c>
      <c r="Y38" t="s">
        <v>158</v>
      </c>
      <c r="Z38" t="s">
        <v>159</v>
      </c>
      <c r="AA38" t="s">
        <v>160</v>
      </c>
      <c r="AB38" t="s">
        <v>161</v>
      </c>
      <c r="AC38" t="s">
        <v>162</v>
      </c>
      <c r="AD38" t="s">
        <v>163</v>
      </c>
      <c r="AE38" t="s">
        <v>164</v>
      </c>
      <c r="AF38" t="s">
        <v>165</v>
      </c>
      <c r="AG38" t="s">
        <v>166</v>
      </c>
      <c r="AH38" t="s">
        <v>167</v>
      </c>
      <c r="AI38" t="s">
        <v>168</v>
      </c>
      <c r="AJ38" t="s">
        <v>169</v>
      </c>
      <c r="AK38" t="s">
        <v>170</v>
      </c>
      <c r="AL38" t="s">
        <v>171</v>
      </c>
      <c r="AM38">
        <v>39.500546020646823</v>
      </c>
      <c r="AN38">
        <v>90.012864110519615</v>
      </c>
      <c r="AO38">
        <v>96.518038937024556</v>
      </c>
      <c r="AP38">
        <v>28.219285565018289</v>
      </c>
      <c r="AQ38">
        <v>11.125144772440329</v>
      </c>
      <c r="AR38">
        <v>16.840755192903671</v>
      </c>
      <c r="AS38">
        <v>73.51765155732727</v>
      </c>
      <c r="AT38">
        <v>45.445991014499192</v>
      </c>
      <c r="AU38">
        <v>56.346020677969847</v>
      </c>
      <c r="AV38">
        <v>93.122436590779444</v>
      </c>
      <c r="AW38">
        <v>52.976576927112923</v>
      </c>
      <c r="AX38">
        <v>77.181942192772141</v>
      </c>
      <c r="AY38">
        <v>29.988762765590611</v>
      </c>
      <c r="AZ38">
        <v>19.213878151452441</v>
      </c>
      <c r="BA38">
        <v>9.398476081367674</v>
      </c>
      <c r="BB38">
        <v>42.157398284215297</v>
      </c>
      <c r="BC38">
        <v>6771.6448503086904</v>
      </c>
      <c r="BD38">
        <v>8123.2748593960441</v>
      </c>
      <c r="BE38">
        <v>10926.46631932978</v>
      </c>
      <c r="BF38">
        <v>8611.1871239213651</v>
      </c>
      <c r="BG38">
        <v>10180.50232823288</v>
      </c>
      <c r="BH38">
        <v>6400.0354112159202</v>
      </c>
      <c r="BI38">
        <v>7013.3330250975214</v>
      </c>
      <c r="BJ38">
        <v>7172.1613652960114</v>
      </c>
      <c r="BK38">
        <v>7699.8111150584182</v>
      </c>
      <c r="BL38">
        <v>8317.1839453970679</v>
      </c>
      <c r="BM38">
        <v>91.888056071979463</v>
      </c>
      <c r="BN38">
        <v>208.68956155655911</v>
      </c>
      <c r="BO38">
        <v>202.15686081481749</v>
      </c>
      <c r="BP38">
        <v>301.19166151599097</v>
      </c>
      <c r="BQ38">
        <v>336.109567066605</v>
      </c>
      <c r="BR38">
        <v>1486.3743287533</v>
      </c>
      <c r="BS38">
        <v>3778.1970802721362</v>
      </c>
      <c r="BT38">
        <v>9885.9765709092753</v>
      </c>
      <c r="BU38">
        <v>3392.4914469584978</v>
      </c>
      <c r="BV38">
        <v>609.16277105964389</v>
      </c>
      <c r="BW38">
        <v>145.17600887748671</v>
      </c>
      <c r="BX38">
        <v>5661.3035311213634</v>
      </c>
      <c r="BY38">
        <v>2615.7870025839811</v>
      </c>
      <c r="BZ38">
        <v>3870.096352589826</v>
      </c>
      <c r="CA38">
        <v>5402.5078601228624</v>
      </c>
      <c r="CB38">
        <v>1067.879676198492</v>
      </c>
      <c r="CC38">
        <v>2987.104801098048</v>
      </c>
      <c r="CD38">
        <v>1862.5238477871021</v>
      </c>
      <c r="CE38">
        <v>253.21574707942659</v>
      </c>
      <c r="CF38">
        <v>104.42807106636759</v>
      </c>
      <c r="CG38">
        <v>1490.850384710903</v>
      </c>
    </row>
    <row r="39" spans="1:85" x14ac:dyDescent="0.2">
      <c r="A39" t="s">
        <v>413</v>
      </c>
      <c r="B39">
        <v>2011</v>
      </c>
      <c r="C39" t="s">
        <v>416</v>
      </c>
      <c r="D39">
        <v>154</v>
      </c>
      <c r="E39" t="s">
        <v>62</v>
      </c>
      <c r="F39" t="s">
        <v>183</v>
      </c>
      <c r="G39" t="s">
        <v>193</v>
      </c>
      <c r="H39">
        <v>34.671255110235982</v>
      </c>
      <c r="I39">
        <v>32.717928226162741</v>
      </c>
      <c r="J39">
        <v>22.286407443961409</v>
      </c>
      <c r="K39">
        <v>32.819041549505457</v>
      </c>
      <c r="L39">
        <v>26.682115568821949</v>
      </c>
      <c r="M39">
        <v>27.008481391434941</v>
      </c>
      <c r="N39">
        <v>26.75796495476634</v>
      </c>
      <c r="O39">
        <v>26.52754385686897</v>
      </c>
      <c r="P39">
        <v>24.558924871006539</v>
      </c>
      <c r="Q39">
        <v>21.55013828920341</v>
      </c>
      <c r="R39">
        <v>54.394104219737827</v>
      </c>
      <c r="S39">
        <v>62.299096599903002</v>
      </c>
      <c r="T39">
        <v>61.101994338415047</v>
      </c>
      <c r="U39">
        <v>62.881815473622979</v>
      </c>
      <c r="V39">
        <v>61.759783130213712</v>
      </c>
      <c r="W39" t="s">
        <v>156</v>
      </c>
      <c r="X39" t="s">
        <v>157</v>
      </c>
      <c r="Y39" t="s">
        <v>158</v>
      </c>
      <c r="Z39" t="s">
        <v>159</v>
      </c>
      <c r="AA39" t="s">
        <v>160</v>
      </c>
      <c r="AB39" t="s">
        <v>161</v>
      </c>
      <c r="AC39" t="s">
        <v>162</v>
      </c>
      <c r="AD39" t="s">
        <v>163</v>
      </c>
      <c r="AE39" t="s">
        <v>164</v>
      </c>
      <c r="AF39" t="s">
        <v>165</v>
      </c>
      <c r="AG39" t="s">
        <v>166</v>
      </c>
      <c r="AH39" t="s">
        <v>167</v>
      </c>
      <c r="AI39" t="s">
        <v>168</v>
      </c>
      <c r="AJ39" t="s">
        <v>169</v>
      </c>
      <c r="AK39" t="s">
        <v>170</v>
      </c>
      <c r="AL39" t="s">
        <v>171</v>
      </c>
      <c r="AM39">
        <v>36.942011139358378</v>
      </c>
      <c r="AN39">
        <v>2.6807084318605581</v>
      </c>
      <c r="AO39">
        <v>1.2837697913648549</v>
      </c>
      <c r="AP39">
        <v>54.78310420296274</v>
      </c>
      <c r="AQ39">
        <v>50.970901460213227</v>
      </c>
      <c r="AR39">
        <v>74.679375860156199</v>
      </c>
      <c r="AS39">
        <v>18.61820788432092</v>
      </c>
      <c r="AT39">
        <v>37.591335416819767</v>
      </c>
      <c r="AU39">
        <v>28.137890010470969</v>
      </c>
      <c r="AV39">
        <v>1.0041954529820609</v>
      </c>
      <c r="AW39">
        <v>39.900391617419587</v>
      </c>
      <c r="AX39">
        <v>7.7382355459063117</v>
      </c>
      <c r="AY39">
        <v>51.335873639377013</v>
      </c>
      <c r="AZ39">
        <v>51.230374269234623</v>
      </c>
      <c r="BA39">
        <v>38.789549768918583</v>
      </c>
      <c r="BB39">
        <v>40.952865504569147</v>
      </c>
      <c r="BC39">
        <v>5585.235810008121</v>
      </c>
      <c r="BD39">
        <v>5285.5629095986142</v>
      </c>
      <c r="BE39">
        <v>3601.5803592411139</v>
      </c>
      <c r="BF39">
        <v>5304.2720079328292</v>
      </c>
      <c r="BG39">
        <v>4312.9558885848064</v>
      </c>
      <c r="BH39">
        <v>3170.4559551675461</v>
      </c>
      <c r="BI39">
        <v>3160.501539154568</v>
      </c>
      <c r="BJ39">
        <v>3131.5441375670371</v>
      </c>
      <c r="BK39">
        <v>2899.229230583288</v>
      </c>
      <c r="BL39">
        <v>2542.970712446433</v>
      </c>
      <c r="BM39">
        <v>1524.2563689802871</v>
      </c>
      <c r="BN39">
        <v>1746.4170839557289</v>
      </c>
      <c r="BO39">
        <v>1713.081234519359</v>
      </c>
      <c r="BP39">
        <v>1761.0687848524881</v>
      </c>
      <c r="BQ39">
        <v>1730.444372972225</v>
      </c>
      <c r="BR39">
        <v>1390.0986832273061</v>
      </c>
      <c r="BS39">
        <v>112.5199700109619</v>
      </c>
      <c r="BT39">
        <v>131.49166953293351</v>
      </c>
      <c r="BU39">
        <v>6585.9644822750424</v>
      </c>
      <c r="BV39">
        <v>2790.9367663986582</v>
      </c>
      <c r="BW39">
        <v>643.77479564619728</v>
      </c>
      <c r="BX39">
        <v>1433.714540738107</v>
      </c>
      <c r="BY39">
        <v>2163.6875860341629</v>
      </c>
      <c r="BZ39">
        <v>1932.6359552782701</v>
      </c>
      <c r="CA39">
        <v>58.258503819823773</v>
      </c>
      <c r="CB39">
        <v>804.29540283861309</v>
      </c>
      <c r="CC39">
        <v>299.48612194121432</v>
      </c>
      <c r="CD39">
        <v>3188.3372331063169</v>
      </c>
      <c r="CE39">
        <v>675.15456231631504</v>
      </c>
      <c r="CF39">
        <v>430.99730475789738</v>
      </c>
      <c r="CG39">
        <v>1448.253397443671</v>
      </c>
    </row>
    <row r="40" spans="1:85" x14ac:dyDescent="0.2">
      <c r="A40" t="s">
        <v>413</v>
      </c>
      <c r="B40">
        <v>2011</v>
      </c>
      <c r="C40" t="s">
        <v>416</v>
      </c>
      <c r="D40">
        <v>155</v>
      </c>
      <c r="E40" t="s">
        <v>62</v>
      </c>
      <c r="F40" t="s">
        <v>184</v>
      </c>
      <c r="G40" t="s">
        <v>193</v>
      </c>
      <c r="H40">
        <v>18.63203800737833</v>
      </c>
      <c r="I40">
        <v>16.58519415479298</v>
      </c>
      <c r="J40">
        <v>9.9082736213020226</v>
      </c>
      <c r="K40">
        <v>13.267398124831519</v>
      </c>
      <c r="L40">
        <v>10.07140568117971</v>
      </c>
      <c r="M40">
        <v>17.329550532276251</v>
      </c>
      <c r="N40">
        <v>13.58029789800362</v>
      </c>
      <c r="O40">
        <v>12.42827350987276</v>
      </c>
      <c r="P40">
        <v>10.008327178154669</v>
      </c>
      <c r="Q40">
        <v>7.7960743422475431</v>
      </c>
      <c r="R40">
        <v>20.989628037223259</v>
      </c>
      <c r="S40">
        <v>28.899713175978821</v>
      </c>
      <c r="T40">
        <v>30.909296452766782</v>
      </c>
      <c r="U40">
        <v>24.42379612595213</v>
      </c>
      <c r="V40">
        <v>24.978581830999911</v>
      </c>
      <c r="W40" t="s">
        <v>156</v>
      </c>
      <c r="X40" t="s">
        <v>157</v>
      </c>
      <c r="Y40" t="s">
        <v>158</v>
      </c>
      <c r="Z40" t="s">
        <v>159</v>
      </c>
      <c r="AA40" t="s">
        <v>160</v>
      </c>
      <c r="AB40" t="s">
        <v>161</v>
      </c>
      <c r="AC40" t="s">
        <v>162</v>
      </c>
      <c r="AD40" t="s">
        <v>163</v>
      </c>
      <c r="AE40" t="s">
        <v>164</v>
      </c>
      <c r="AF40" t="s">
        <v>165</v>
      </c>
      <c r="AG40" t="s">
        <v>166</v>
      </c>
      <c r="AH40" t="s">
        <v>167</v>
      </c>
      <c r="AI40" t="s">
        <v>168</v>
      </c>
      <c r="AJ40" t="s">
        <v>169</v>
      </c>
      <c r="AK40" t="s">
        <v>170</v>
      </c>
      <c r="AL40" t="s">
        <v>171</v>
      </c>
      <c r="AM40">
        <v>19.570115952727001</v>
      </c>
      <c r="AN40">
        <v>6.9555758502076941</v>
      </c>
      <c r="AO40">
        <v>2.1981912716105678</v>
      </c>
      <c r="AP40">
        <v>15.611300413118659</v>
      </c>
      <c r="AQ40">
        <v>37.599855254226007</v>
      </c>
      <c r="AR40">
        <v>6.6043831636193779</v>
      </c>
      <c r="AS40">
        <v>5.9872940651201656</v>
      </c>
      <c r="AT40">
        <v>16.680624229332111</v>
      </c>
      <c r="AU40">
        <v>14.404227230503389</v>
      </c>
      <c r="AV40">
        <v>5.8119928870788193</v>
      </c>
      <c r="AW40">
        <v>7.1230314554675047</v>
      </c>
      <c r="AX40">
        <v>14.638358829429871</v>
      </c>
      <c r="AY40">
        <v>15.198984348324601</v>
      </c>
      <c r="AZ40">
        <v>29.29643590123564</v>
      </c>
      <c r="BA40">
        <v>39.287909823862087</v>
      </c>
      <c r="BB40">
        <v>16.509638689914631</v>
      </c>
      <c r="BC40">
        <v>3001.4582847195202</v>
      </c>
      <c r="BD40">
        <v>2679.3287908421698</v>
      </c>
      <c r="BE40">
        <v>1601.220105043772</v>
      </c>
      <c r="BF40">
        <v>2144.3005392308542</v>
      </c>
      <c r="BG40">
        <v>1627.9641817355471</v>
      </c>
      <c r="BH40">
        <v>2034.2712309199219</v>
      </c>
      <c r="BI40">
        <v>1604.029023932653</v>
      </c>
      <c r="BJ40">
        <v>1467.142501390832</v>
      </c>
      <c r="BK40">
        <v>1181.5026454355509</v>
      </c>
      <c r="BL40">
        <v>919.95645031767549</v>
      </c>
      <c r="BM40">
        <v>588.1809191860051</v>
      </c>
      <c r="BN40">
        <v>810.13940115511241</v>
      </c>
      <c r="BO40">
        <v>866.58604680175881</v>
      </c>
      <c r="BP40">
        <v>684.0130909238402</v>
      </c>
      <c r="BQ40">
        <v>699.87367480139801</v>
      </c>
      <c r="BR40">
        <v>736.40799668071327</v>
      </c>
      <c r="BS40">
        <v>291.95311835205632</v>
      </c>
      <c r="BT40">
        <v>225.1523927428573</v>
      </c>
      <c r="BU40">
        <v>1876.7733508128731</v>
      </c>
      <c r="BV40">
        <v>2058.7985582754509</v>
      </c>
      <c r="BW40">
        <v>56.933194373370299</v>
      </c>
      <c r="BX40">
        <v>461.05783189082962</v>
      </c>
      <c r="BY40">
        <v>960.10581087677451</v>
      </c>
      <c r="BZ40">
        <v>989.34665830699294</v>
      </c>
      <c r="CA40">
        <v>337.18337282564733</v>
      </c>
      <c r="CB40">
        <v>143.58308832753889</v>
      </c>
      <c r="CC40">
        <v>566.53552239426278</v>
      </c>
      <c r="CD40">
        <v>943.96928049925691</v>
      </c>
      <c r="CE40">
        <v>386.09170127037271</v>
      </c>
      <c r="CF40">
        <v>436.53466834575107</v>
      </c>
      <c r="CG40">
        <v>583.84535559712333</v>
      </c>
    </row>
    <row r="41" spans="1:85" x14ac:dyDescent="0.2">
      <c r="A41" t="s">
        <v>413</v>
      </c>
      <c r="B41">
        <v>2011</v>
      </c>
      <c r="C41" t="s">
        <v>416</v>
      </c>
      <c r="D41">
        <v>156</v>
      </c>
      <c r="E41" t="s">
        <v>62</v>
      </c>
      <c r="F41" t="s">
        <v>185</v>
      </c>
      <c r="G41" t="s">
        <v>193</v>
      </c>
      <c r="H41">
        <v>2.0734587567922511</v>
      </c>
      <c r="I41">
        <v>0.31442158080538191</v>
      </c>
      <c r="J41">
        <v>0.16389655310485071</v>
      </c>
      <c r="K41">
        <v>0.43514109534666001</v>
      </c>
      <c r="L41">
        <v>0.26476813489131551</v>
      </c>
      <c r="M41">
        <v>0.72410076415512592</v>
      </c>
      <c r="N41">
        <v>0.23745229032058071</v>
      </c>
      <c r="O41">
        <v>0.24936722401507699</v>
      </c>
      <c r="P41">
        <v>0.1185195057632186</v>
      </c>
      <c r="Q41">
        <v>0.17068533249889309</v>
      </c>
      <c r="R41">
        <v>8.6014793505347953</v>
      </c>
      <c r="S41">
        <v>0.75871137312143788</v>
      </c>
      <c r="T41">
        <v>0.77820038058719887</v>
      </c>
      <c r="U41">
        <v>1.007537059285645</v>
      </c>
      <c r="V41">
        <v>1.265841187078069</v>
      </c>
      <c r="W41" t="s">
        <v>156</v>
      </c>
      <c r="X41" t="s">
        <v>157</v>
      </c>
      <c r="Y41" t="s">
        <v>158</v>
      </c>
      <c r="Z41" t="s">
        <v>159</v>
      </c>
      <c r="AA41" t="s">
        <v>160</v>
      </c>
      <c r="AB41" t="s">
        <v>161</v>
      </c>
      <c r="AC41" t="s">
        <v>162</v>
      </c>
      <c r="AD41" t="s">
        <v>163</v>
      </c>
      <c r="AE41" t="s">
        <v>164</v>
      </c>
      <c r="AF41" t="s">
        <v>165</v>
      </c>
      <c r="AG41" t="s">
        <v>166</v>
      </c>
      <c r="AH41" t="s">
        <v>167</v>
      </c>
      <c r="AI41" t="s">
        <v>168</v>
      </c>
      <c r="AJ41" t="s">
        <v>169</v>
      </c>
      <c r="AK41" t="s">
        <v>170</v>
      </c>
      <c r="AL41" t="s">
        <v>171</v>
      </c>
      <c r="AM41">
        <v>0.37753092362660778</v>
      </c>
      <c r="AN41">
        <v>0.2443926764032118</v>
      </c>
      <c r="AO41">
        <v>0</v>
      </c>
      <c r="AP41">
        <v>0.66865453093457028</v>
      </c>
      <c r="AQ41">
        <v>0.24884839338315359</v>
      </c>
      <c r="AR41">
        <v>1.8754857833208161</v>
      </c>
      <c r="AS41">
        <v>1.2816409537778339</v>
      </c>
      <c r="AT41">
        <v>0.13410097788167921</v>
      </c>
      <c r="AU41">
        <v>0.42595429005954188</v>
      </c>
      <c r="AV41">
        <v>0</v>
      </c>
      <c r="AW41">
        <v>0</v>
      </c>
      <c r="AX41">
        <v>0.39560888857888699</v>
      </c>
      <c r="AY41">
        <v>3.170196923662473</v>
      </c>
      <c r="AZ41">
        <v>0.25931167807731392</v>
      </c>
      <c r="BA41">
        <v>3.4641028986397622</v>
      </c>
      <c r="BB41">
        <v>0</v>
      </c>
      <c r="BC41">
        <v>334.01606207189241</v>
      </c>
      <c r="BD41">
        <v>50.794629598623636</v>
      </c>
      <c r="BE41">
        <v>26.486395714249081</v>
      </c>
      <c r="BF41">
        <v>70.328279638114509</v>
      </c>
      <c r="BG41">
        <v>42.797704085483552</v>
      </c>
      <c r="BH41">
        <v>85.000320698705494</v>
      </c>
      <c r="BI41">
        <v>28.04653979862147</v>
      </c>
      <c r="BJ41">
        <v>29.43749608630182</v>
      </c>
      <c r="BK41">
        <v>13.99146002147141</v>
      </c>
      <c r="BL41">
        <v>20.141300058678691</v>
      </c>
      <c r="BM41">
        <v>241.0345729702739</v>
      </c>
      <c r="BN41">
        <v>21.268791621817069</v>
      </c>
      <c r="BO41">
        <v>21.8179534582166</v>
      </c>
      <c r="BP41">
        <v>28.217093468529111</v>
      </c>
      <c r="BQ41">
        <v>35.467542925747743</v>
      </c>
      <c r="BR41">
        <v>14.20619028647857</v>
      </c>
      <c r="BS41">
        <v>10.25813038559448</v>
      </c>
      <c r="BT41">
        <v>0</v>
      </c>
      <c r="BU41">
        <v>80.384911656926491</v>
      </c>
      <c r="BV41">
        <v>13.62581611185368</v>
      </c>
      <c r="BW41">
        <v>16.167656236919459</v>
      </c>
      <c r="BX41">
        <v>98.694100036565203</v>
      </c>
      <c r="BY41">
        <v>7.7186037128068046</v>
      </c>
      <c r="BZ41">
        <v>29.256443037049209</v>
      </c>
      <c r="CA41">
        <v>0</v>
      </c>
      <c r="CB41">
        <v>0</v>
      </c>
      <c r="CC41">
        <v>15.31090274302168</v>
      </c>
      <c r="CD41">
        <v>196.89266338381989</v>
      </c>
      <c r="CE41">
        <v>3.4174152543901299</v>
      </c>
      <c r="CF41">
        <v>38.490238262937723</v>
      </c>
      <c r="CG41">
        <v>0</v>
      </c>
    </row>
    <row r="42" spans="1:85" x14ac:dyDescent="0.2">
      <c r="A42" t="s">
        <v>413</v>
      </c>
      <c r="B42">
        <v>2011</v>
      </c>
      <c r="C42" t="s">
        <v>416</v>
      </c>
      <c r="D42">
        <v>157</v>
      </c>
      <c r="E42" t="s">
        <v>62</v>
      </c>
      <c r="F42" t="s">
        <v>186</v>
      </c>
      <c r="G42" t="s">
        <v>193</v>
      </c>
      <c r="H42">
        <v>2.4260824034069288</v>
      </c>
      <c r="I42">
        <v>2.84266350271777E-2</v>
      </c>
      <c r="J42">
        <v>0</v>
      </c>
      <c r="K42">
        <v>8.8818784736346398E-2</v>
      </c>
      <c r="L42">
        <v>0</v>
      </c>
      <c r="M42">
        <v>0.32837989932193862</v>
      </c>
      <c r="N42">
        <v>0</v>
      </c>
      <c r="O42">
        <v>3.8901774173568097E-2</v>
      </c>
      <c r="P42">
        <v>3.1120580352969201E-2</v>
      </c>
      <c r="Q42">
        <v>0</v>
      </c>
      <c r="R42">
        <v>12.18193643945574</v>
      </c>
      <c r="S42">
        <v>0.3890160973703341</v>
      </c>
      <c r="T42">
        <v>0</v>
      </c>
      <c r="U42">
        <v>0.38138973116536251</v>
      </c>
      <c r="V42">
        <v>0</v>
      </c>
      <c r="W42" t="s">
        <v>156</v>
      </c>
      <c r="X42" t="s">
        <v>157</v>
      </c>
      <c r="Y42" t="s">
        <v>158</v>
      </c>
      <c r="Z42" t="s">
        <v>159</v>
      </c>
      <c r="AA42" t="s">
        <v>160</v>
      </c>
      <c r="AB42" t="s">
        <v>161</v>
      </c>
      <c r="AC42" t="s">
        <v>162</v>
      </c>
      <c r="AD42" t="s">
        <v>163</v>
      </c>
      <c r="AE42" t="s">
        <v>164</v>
      </c>
      <c r="AF42" t="s">
        <v>165</v>
      </c>
      <c r="AG42" t="s">
        <v>166</v>
      </c>
      <c r="AH42" t="s">
        <v>167</v>
      </c>
      <c r="AI42" t="s">
        <v>168</v>
      </c>
      <c r="AJ42" t="s">
        <v>169</v>
      </c>
      <c r="AK42" t="s">
        <v>170</v>
      </c>
      <c r="AL42" t="s">
        <v>171</v>
      </c>
      <c r="AM42">
        <v>3.2595047776480901</v>
      </c>
      <c r="AN42">
        <v>0.1064589310089749</v>
      </c>
      <c r="AO42">
        <v>0</v>
      </c>
      <c r="AP42">
        <v>0.69369375698789337</v>
      </c>
      <c r="AQ42">
        <v>5.5250119736817899E-2</v>
      </c>
      <c r="AR42">
        <v>0</v>
      </c>
      <c r="AS42">
        <v>0.59520553945363486</v>
      </c>
      <c r="AT42">
        <v>1.6762622235209901E-2</v>
      </c>
      <c r="AU42">
        <v>0.34195513499646452</v>
      </c>
      <c r="AV42">
        <v>6.1375069159645697E-2</v>
      </c>
      <c r="AW42">
        <v>0</v>
      </c>
      <c r="AX42">
        <v>4.5854543312793303E-2</v>
      </c>
      <c r="AY42">
        <v>0.30618232304539861</v>
      </c>
      <c r="AZ42">
        <v>0</v>
      </c>
      <c r="BA42">
        <v>9.059961427211686</v>
      </c>
      <c r="BB42">
        <v>2.6071671136160501E-2</v>
      </c>
      <c r="BC42">
        <v>390.82064593440452</v>
      </c>
      <c r="BD42">
        <v>4.5923069060405899</v>
      </c>
      <c r="BE42">
        <v>0</v>
      </c>
      <c r="BF42">
        <v>14.35505034310526</v>
      </c>
      <c r="BG42">
        <v>0</v>
      </c>
      <c r="BH42">
        <v>38.547669240400992</v>
      </c>
      <c r="BI42">
        <v>0</v>
      </c>
      <c r="BJ42">
        <v>4.5923069060405899</v>
      </c>
      <c r="BK42">
        <v>3.6738455248324722</v>
      </c>
      <c r="BL42">
        <v>0</v>
      </c>
      <c r="BM42">
        <v>341.36777267885577</v>
      </c>
      <c r="BN42">
        <v>10.90520401514771</v>
      </c>
      <c r="BO42">
        <v>0</v>
      </c>
      <c r="BP42">
        <v>10.681204818272789</v>
      </c>
      <c r="BQ42">
        <v>0</v>
      </c>
      <c r="BR42">
        <v>122.652588736684</v>
      </c>
      <c r="BS42">
        <v>4.4685037664521401</v>
      </c>
      <c r="BT42">
        <v>0</v>
      </c>
      <c r="BU42">
        <v>83.395099849984803</v>
      </c>
      <c r="BV42">
        <v>3.0252474667684282</v>
      </c>
      <c r="BW42">
        <v>0</v>
      </c>
      <c r="BX42">
        <v>45.834424126351429</v>
      </c>
      <c r="BY42">
        <v>0.96482546410085068</v>
      </c>
      <c r="BZ42">
        <v>23.487005910545172</v>
      </c>
      <c r="CA42">
        <v>3.5606810312285302</v>
      </c>
      <c r="CB42">
        <v>0</v>
      </c>
      <c r="CC42">
        <v>1.774668045275366</v>
      </c>
      <c r="CD42">
        <v>19.01618559259952</v>
      </c>
      <c r="CE42">
        <v>0</v>
      </c>
      <c r="CF42">
        <v>100.6667769953756</v>
      </c>
      <c r="CG42">
        <v>0.92199619818461143</v>
      </c>
    </row>
    <row r="43" spans="1:85" x14ac:dyDescent="0.2">
      <c r="A43" t="s">
        <v>413</v>
      </c>
      <c r="B43">
        <v>2011</v>
      </c>
      <c r="C43" t="s">
        <v>416</v>
      </c>
      <c r="D43">
        <v>158</v>
      </c>
      <c r="E43" t="s">
        <v>62</v>
      </c>
      <c r="F43" t="s">
        <v>46</v>
      </c>
      <c r="G43" t="s">
        <v>193</v>
      </c>
      <c r="H43">
        <v>0.16108450601545629</v>
      </c>
      <c r="I43">
        <v>7.0506464063897295E-2</v>
      </c>
      <c r="J43">
        <v>2.8970061779806999E-2</v>
      </c>
      <c r="K43">
        <v>0.1097332766488877</v>
      </c>
      <c r="L43">
        <v>0</v>
      </c>
      <c r="M43">
        <v>8.8863328250414597E-2</v>
      </c>
      <c r="N43">
        <v>4.6835747403656099E-2</v>
      </c>
      <c r="O43">
        <v>0</v>
      </c>
      <c r="P43">
        <v>5.9192245736691497E-2</v>
      </c>
      <c r="Q43">
        <v>0</v>
      </c>
      <c r="R43">
        <v>0.55376544224583701</v>
      </c>
      <c r="S43">
        <v>0.20898040502559051</v>
      </c>
      <c r="T43">
        <v>0</v>
      </c>
      <c r="U43">
        <v>0.55092513499526274</v>
      </c>
      <c r="V43">
        <v>0</v>
      </c>
      <c r="W43" t="s">
        <v>156</v>
      </c>
      <c r="X43" t="s">
        <v>157</v>
      </c>
      <c r="Y43" t="s">
        <v>158</v>
      </c>
      <c r="Z43" t="s">
        <v>159</v>
      </c>
      <c r="AA43" t="s">
        <v>160</v>
      </c>
      <c r="AB43" t="s">
        <v>161</v>
      </c>
      <c r="AC43" t="s">
        <v>162</v>
      </c>
      <c r="AD43" t="s">
        <v>163</v>
      </c>
      <c r="AE43" t="s">
        <v>164</v>
      </c>
      <c r="AF43" t="s">
        <v>165</v>
      </c>
      <c r="AG43" t="s">
        <v>166</v>
      </c>
      <c r="AH43" t="s">
        <v>167</v>
      </c>
      <c r="AI43" t="s">
        <v>168</v>
      </c>
      <c r="AJ43" t="s">
        <v>169</v>
      </c>
      <c r="AK43" t="s">
        <v>170</v>
      </c>
      <c r="AL43" t="s">
        <v>171</v>
      </c>
      <c r="AM43">
        <v>0.35029118599297981</v>
      </c>
      <c r="AN43">
        <v>0</v>
      </c>
      <c r="AO43">
        <v>0</v>
      </c>
      <c r="AP43">
        <v>2.3961530978003302E-2</v>
      </c>
      <c r="AQ43">
        <v>0</v>
      </c>
      <c r="AR43">
        <v>0</v>
      </c>
      <c r="AS43">
        <v>0</v>
      </c>
      <c r="AT43">
        <v>0.13118573923207741</v>
      </c>
      <c r="AU43">
        <v>0.34395265600001163</v>
      </c>
      <c r="AV43">
        <v>0</v>
      </c>
      <c r="AW43">
        <v>0</v>
      </c>
      <c r="AX43">
        <v>0</v>
      </c>
      <c r="AY43">
        <v>0</v>
      </c>
      <c r="AZ43">
        <v>0</v>
      </c>
      <c r="BA43">
        <v>0</v>
      </c>
      <c r="BB43">
        <v>0.35402585016470522</v>
      </c>
      <c r="BC43">
        <v>25.949304361046291</v>
      </c>
      <c r="BD43">
        <v>11.390279627946679</v>
      </c>
      <c r="BE43">
        <v>4.6816879649404957</v>
      </c>
      <c r="BF43">
        <v>17.735287814223661</v>
      </c>
      <c r="BG43">
        <v>0</v>
      </c>
      <c r="BH43">
        <v>10.43143685734516</v>
      </c>
      <c r="BI43">
        <v>5.5319771891076686</v>
      </c>
      <c r="BJ43">
        <v>0</v>
      </c>
      <c r="BK43">
        <v>6.9877606599254758</v>
      </c>
      <c r="BL43">
        <v>0</v>
      </c>
      <c r="BM43">
        <v>15.51786750370113</v>
      </c>
      <c r="BN43">
        <v>5.8583024388390132</v>
      </c>
      <c r="BO43">
        <v>0</v>
      </c>
      <c r="BP43">
        <v>15.42921511923868</v>
      </c>
      <c r="BQ43">
        <v>0</v>
      </c>
      <c r="BR43">
        <v>13.181180487387779</v>
      </c>
      <c r="BS43">
        <v>0</v>
      </c>
      <c r="BT43">
        <v>0</v>
      </c>
      <c r="BU43">
        <v>2.8806288774254609</v>
      </c>
      <c r="BV43">
        <v>0</v>
      </c>
      <c r="BW43">
        <v>0</v>
      </c>
      <c r="BX43">
        <v>0</v>
      </c>
      <c r="BY43">
        <v>7.5508079799197017</v>
      </c>
      <c r="BZ43">
        <v>23.62420457439104</v>
      </c>
      <c r="CA43">
        <v>0</v>
      </c>
      <c r="CB43">
        <v>0</v>
      </c>
      <c r="CC43">
        <v>0</v>
      </c>
      <c r="CD43">
        <v>0</v>
      </c>
      <c r="CE43">
        <v>0</v>
      </c>
      <c r="CF43">
        <v>0</v>
      </c>
      <c r="CG43">
        <v>12.519737849033151</v>
      </c>
    </row>
    <row r="44" spans="1:85" x14ac:dyDescent="0.2">
      <c r="A44" t="s">
        <v>413</v>
      </c>
      <c r="B44">
        <v>2014</v>
      </c>
      <c r="C44" t="s">
        <v>417</v>
      </c>
      <c r="D44">
        <v>16</v>
      </c>
      <c r="E44" t="s">
        <v>13</v>
      </c>
      <c r="F44" t="s">
        <v>14</v>
      </c>
      <c r="G44" t="s">
        <v>423</v>
      </c>
      <c r="H44">
        <v>99.6880097879056</v>
      </c>
      <c r="I44">
        <v>99.819779959829063</v>
      </c>
      <c r="J44">
        <v>99.964695561013912</v>
      </c>
      <c r="K44">
        <v>99.862008289907067</v>
      </c>
      <c r="L44">
        <v>99.866985647676088</v>
      </c>
      <c r="M44">
        <v>99.707386999954423</v>
      </c>
      <c r="N44">
        <v>99.902679721160254</v>
      </c>
      <c r="O44">
        <v>99.855994315806456</v>
      </c>
      <c r="P44">
        <v>99.958186056841996</v>
      </c>
      <c r="Q44">
        <v>100</v>
      </c>
      <c r="R44">
        <v>99.225866524377963</v>
      </c>
      <c r="S44">
        <v>100</v>
      </c>
      <c r="T44">
        <v>99.678967113653968</v>
      </c>
      <c r="U44">
        <v>99.416970297146705</v>
      </c>
      <c r="V44">
        <v>99.471067225781411</v>
      </c>
      <c r="W44" t="s">
        <v>248</v>
      </c>
      <c r="X44" t="s">
        <v>249</v>
      </c>
      <c r="Y44" t="s">
        <v>193</v>
      </c>
      <c r="Z44" t="s">
        <v>193</v>
      </c>
      <c r="AA44" t="s">
        <v>193</v>
      </c>
      <c r="AB44" t="s">
        <v>193</v>
      </c>
      <c r="AC44" t="s">
        <v>193</v>
      </c>
      <c r="AD44" t="s">
        <v>193</v>
      </c>
      <c r="AE44" t="s">
        <v>193</v>
      </c>
      <c r="AF44" t="s">
        <v>193</v>
      </c>
      <c r="AG44" t="s">
        <v>193</v>
      </c>
      <c r="AH44" t="s">
        <v>193</v>
      </c>
      <c r="AI44" t="s">
        <v>193</v>
      </c>
      <c r="AJ44" t="s">
        <v>193</v>
      </c>
      <c r="AK44" t="s">
        <v>193</v>
      </c>
      <c r="AL44" t="s">
        <v>193</v>
      </c>
      <c r="AM44">
        <v>99.891553268481815</v>
      </c>
      <c r="AN44">
        <v>99.804886981962014</v>
      </c>
    </row>
    <row r="45" spans="1:85" x14ac:dyDescent="0.2">
      <c r="A45" t="s">
        <v>413</v>
      </c>
      <c r="B45">
        <v>2014</v>
      </c>
      <c r="C45" t="s">
        <v>417</v>
      </c>
      <c r="D45">
        <v>17</v>
      </c>
      <c r="E45" t="s">
        <v>13</v>
      </c>
      <c r="F45" t="s">
        <v>51</v>
      </c>
      <c r="G45" t="s">
        <v>193</v>
      </c>
      <c r="H45">
        <v>0.31199021209440508</v>
      </c>
      <c r="I45">
        <v>0.18022004017094681</v>
      </c>
      <c r="J45">
        <v>3.5304438986100001E-2</v>
      </c>
      <c r="K45">
        <v>0.1379917100929437</v>
      </c>
      <c r="L45">
        <v>0.13301435232389941</v>
      </c>
      <c r="M45">
        <v>0.29261300004556628</v>
      </c>
      <c r="N45">
        <v>9.7320278839770305E-2</v>
      </c>
      <c r="O45">
        <v>0.1440056841935472</v>
      </c>
      <c r="P45">
        <v>4.1813943157993201E-2</v>
      </c>
      <c r="Q45">
        <v>0</v>
      </c>
      <c r="R45">
        <v>0.77413347562203849</v>
      </c>
      <c r="S45">
        <v>0</v>
      </c>
      <c r="T45">
        <v>0.32103288634602672</v>
      </c>
      <c r="U45">
        <v>0.58302970285330358</v>
      </c>
      <c r="V45">
        <v>0.52893277421857976</v>
      </c>
      <c r="W45" t="s">
        <v>248</v>
      </c>
      <c r="X45" t="s">
        <v>249</v>
      </c>
      <c r="Y45" t="s">
        <v>193</v>
      </c>
      <c r="Z45" t="s">
        <v>193</v>
      </c>
      <c r="AA45" t="s">
        <v>193</v>
      </c>
      <c r="AB45" t="s">
        <v>193</v>
      </c>
      <c r="AC45" t="s">
        <v>193</v>
      </c>
      <c r="AD45" t="s">
        <v>193</v>
      </c>
      <c r="AE45" t="s">
        <v>193</v>
      </c>
      <c r="AF45" t="s">
        <v>193</v>
      </c>
      <c r="AG45" t="s">
        <v>193</v>
      </c>
      <c r="AH45" t="s">
        <v>193</v>
      </c>
      <c r="AI45" t="s">
        <v>193</v>
      </c>
      <c r="AJ45" t="s">
        <v>193</v>
      </c>
      <c r="AK45" t="s">
        <v>193</v>
      </c>
      <c r="AL45" t="s">
        <v>193</v>
      </c>
      <c r="AM45">
        <v>0.10844673151817801</v>
      </c>
      <c r="AN45">
        <v>0.19511301803800701</v>
      </c>
    </row>
    <row r="46" spans="1:85" x14ac:dyDescent="0.2">
      <c r="A46" t="s">
        <v>413</v>
      </c>
      <c r="B46">
        <v>2014</v>
      </c>
      <c r="C46" t="s">
        <v>417</v>
      </c>
      <c r="D46">
        <v>18</v>
      </c>
      <c r="E46" t="s">
        <v>60</v>
      </c>
      <c r="F46" t="s">
        <v>15</v>
      </c>
      <c r="G46" t="s">
        <v>424</v>
      </c>
      <c r="H46">
        <v>99.063889632356961</v>
      </c>
      <c r="I46">
        <v>99.373811667794783</v>
      </c>
      <c r="J46">
        <v>99.563476176334262</v>
      </c>
      <c r="K46">
        <v>99.484524465953029</v>
      </c>
      <c r="L46">
        <v>99.553451449583733</v>
      </c>
      <c r="M46">
        <v>99.205460773734487</v>
      </c>
      <c r="N46">
        <v>99.612267953978971</v>
      </c>
      <c r="O46">
        <v>99.480076877295446</v>
      </c>
      <c r="P46">
        <v>99.958186056841981</v>
      </c>
      <c r="Q46">
        <v>99.861594995369757</v>
      </c>
      <c r="R46">
        <v>97.772205089924157</v>
      </c>
      <c r="S46">
        <v>98.868305826431879</v>
      </c>
      <c r="T46">
        <v>98.521954981199954</v>
      </c>
      <c r="U46">
        <v>98.365340369133179</v>
      </c>
      <c r="V46">
        <v>98.431113780678629</v>
      </c>
      <c r="W46" t="s">
        <v>248</v>
      </c>
      <c r="X46" t="s">
        <v>249</v>
      </c>
      <c r="Y46" t="s">
        <v>193</v>
      </c>
      <c r="Z46" t="s">
        <v>193</v>
      </c>
      <c r="AA46" t="s">
        <v>193</v>
      </c>
      <c r="AB46" t="s">
        <v>193</v>
      </c>
      <c r="AC46" t="s">
        <v>193</v>
      </c>
      <c r="AD46" t="s">
        <v>193</v>
      </c>
      <c r="AE46" t="s">
        <v>193</v>
      </c>
      <c r="AF46" t="s">
        <v>193</v>
      </c>
      <c r="AG46" t="s">
        <v>193</v>
      </c>
      <c r="AH46" t="s">
        <v>193</v>
      </c>
      <c r="AI46" t="s">
        <v>193</v>
      </c>
      <c r="AJ46" t="s">
        <v>193</v>
      </c>
      <c r="AK46" t="s">
        <v>193</v>
      </c>
      <c r="AL46" t="s">
        <v>193</v>
      </c>
      <c r="AM46">
        <v>99.46051502956108</v>
      </c>
      <c r="AN46">
        <v>99.371440078392766</v>
      </c>
    </row>
    <row r="47" spans="1:85" x14ac:dyDescent="0.2">
      <c r="A47" t="s">
        <v>413</v>
      </c>
      <c r="B47">
        <v>2014</v>
      </c>
      <c r="C47" t="s">
        <v>417</v>
      </c>
      <c r="D47">
        <v>19</v>
      </c>
      <c r="E47" t="s">
        <v>60</v>
      </c>
      <c r="F47" t="s">
        <v>16</v>
      </c>
      <c r="G47" t="s">
        <v>425</v>
      </c>
      <c r="H47">
        <v>0.62412015554864197</v>
      </c>
      <c r="I47">
        <v>0.44596829203427441</v>
      </c>
      <c r="J47">
        <v>0.401219384679673</v>
      </c>
      <c r="K47">
        <v>0.37748382395404528</v>
      </c>
      <c r="L47">
        <v>0.31353419809234723</v>
      </c>
      <c r="M47">
        <v>0.50192622621995298</v>
      </c>
      <c r="N47">
        <v>0.29041176718129141</v>
      </c>
      <c r="O47">
        <v>0.37591743851103382</v>
      </c>
      <c r="P47">
        <v>0</v>
      </c>
      <c r="Q47">
        <v>0.13840500463022171</v>
      </c>
      <c r="R47">
        <v>1.453661434453811</v>
      </c>
      <c r="S47">
        <v>1.1316941735681121</v>
      </c>
      <c r="T47">
        <v>1.1570121324540039</v>
      </c>
      <c r="U47">
        <v>1.0516299280134971</v>
      </c>
      <c r="V47">
        <v>1.039953445102791</v>
      </c>
      <c r="W47" t="s">
        <v>248</v>
      </c>
      <c r="X47" t="s">
        <v>249</v>
      </c>
      <c r="Y47" t="s">
        <v>193</v>
      </c>
      <c r="Z47" t="s">
        <v>193</v>
      </c>
      <c r="AA47" t="s">
        <v>193</v>
      </c>
      <c r="AB47" t="s">
        <v>193</v>
      </c>
      <c r="AC47" t="s">
        <v>193</v>
      </c>
      <c r="AD47" t="s">
        <v>193</v>
      </c>
      <c r="AE47" t="s">
        <v>193</v>
      </c>
      <c r="AF47" t="s">
        <v>193</v>
      </c>
      <c r="AG47" t="s">
        <v>193</v>
      </c>
      <c r="AH47" t="s">
        <v>193</v>
      </c>
      <c r="AI47" t="s">
        <v>193</v>
      </c>
      <c r="AJ47" t="s">
        <v>193</v>
      </c>
      <c r="AK47" t="s">
        <v>193</v>
      </c>
      <c r="AL47" t="s">
        <v>193</v>
      </c>
      <c r="AM47">
        <v>0.43103823892069021</v>
      </c>
      <c r="AN47">
        <v>0.43344690356924559</v>
      </c>
    </row>
    <row r="48" spans="1:85" x14ac:dyDescent="0.2">
      <c r="A48" t="s">
        <v>413</v>
      </c>
      <c r="B48">
        <v>2014</v>
      </c>
      <c r="C48" t="s">
        <v>417</v>
      </c>
      <c r="D48">
        <v>20</v>
      </c>
      <c r="E48" t="s">
        <v>60</v>
      </c>
      <c r="F48" t="s">
        <v>22</v>
      </c>
      <c r="G48" t="s">
        <v>426</v>
      </c>
      <c r="H48">
        <v>0.31199021209439692</v>
      </c>
      <c r="I48">
        <v>0.1802200401709427</v>
      </c>
      <c r="J48">
        <v>3.5304438986064599E-2</v>
      </c>
      <c r="K48">
        <v>0.13799171009292521</v>
      </c>
      <c r="L48">
        <v>0.13301435232392</v>
      </c>
      <c r="M48">
        <v>0.29261300004556029</v>
      </c>
      <c r="N48">
        <v>9.7320278839737095E-2</v>
      </c>
      <c r="O48">
        <v>0.14400568419352061</v>
      </c>
      <c r="P48">
        <v>4.1813943158018702E-2</v>
      </c>
      <c r="Q48">
        <v>2.17048601314E-14</v>
      </c>
      <c r="R48">
        <v>0.77413347562203194</v>
      </c>
      <c r="S48">
        <v>9.5479180117800003E-15</v>
      </c>
      <c r="T48">
        <v>0.32103288634604138</v>
      </c>
      <c r="U48">
        <v>0.58302970285332401</v>
      </c>
      <c r="V48">
        <v>0.52893277421857987</v>
      </c>
      <c r="W48" t="s">
        <v>248</v>
      </c>
      <c r="X48" t="s">
        <v>249</v>
      </c>
      <c r="Y48" t="s">
        <v>193</v>
      </c>
      <c r="Z48" t="s">
        <v>193</v>
      </c>
      <c r="AA48" t="s">
        <v>193</v>
      </c>
      <c r="AB48" t="s">
        <v>193</v>
      </c>
      <c r="AC48" t="s">
        <v>193</v>
      </c>
      <c r="AD48" t="s">
        <v>193</v>
      </c>
      <c r="AE48" t="s">
        <v>193</v>
      </c>
      <c r="AF48" t="s">
        <v>193</v>
      </c>
      <c r="AG48" t="s">
        <v>193</v>
      </c>
      <c r="AH48" t="s">
        <v>193</v>
      </c>
      <c r="AI48" t="s">
        <v>193</v>
      </c>
      <c r="AJ48" t="s">
        <v>193</v>
      </c>
      <c r="AK48" t="s">
        <v>193</v>
      </c>
      <c r="AL48" t="s">
        <v>193</v>
      </c>
      <c r="AM48">
        <v>0.10844673151823001</v>
      </c>
      <c r="AN48">
        <v>0.19511301803798861</v>
      </c>
    </row>
    <row r="49" spans="1:40" x14ac:dyDescent="0.2">
      <c r="A49" t="s">
        <v>413</v>
      </c>
      <c r="B49">
        <v>2014</v>
      </c>
      <c r="C49" t="s">
        <v>417</v>
      </c>
      <c r="D49">
        <v>21</v>
      </c>
      <c r="E49" t="s">
        <v>60</v>
      </c>
      <c r="F49" t="s">
        <v>17</v>
      </c>
      <c r="G49" t="s">
        <v>427</v>
      </c>
      <c r="H49">
        <v>0</v>
      </c>
      <c r="I49">
        <v>0</v>
      </c>
      <c r="J49">
        <v>0</v>
      </c>
      <c r="K49">
        <v>0</v>
      </c>
      <c r="L49">
        <v>0</v>
      </c>
      <c r="M49">
        <v>0</v>
      </c>
      <c r="N49">
        <v>0</v>
      </c>
      <c r="O49">
        <v>0</v>
      </c>
      <c r="P49">
        <v>0</v>
      </c>
      <c r="Q49">
        <v>0</v>
      </c>
      <c r="R49">
        <v>0</v>
      </c>
      <c r="S49">
        <v>0</v>
      </c>
      <c r="T49">
        <v>0</v>
      </c>
      <c r="U49">
        <v>0</v>
      </c>
      <c r="V49">
        <v>0</v>
      </c>
      <c r="W49" t="s">
        <v>248</v>
      </c>
      <c r="X49" t="s">
        <v>249</v>
      </c>
      <c r="Y49" t="s">
        <v>193</v>
      </c>
      <c r="Z49" t="s">
        <v>193</v>
      </c>
      <c r="AA49" t="s">
        <v>193</v>
      </c>
      <c r="AB49" t="s">
        <v>193</v>
      </c>
      <c r="AC49" t="s">
        <v>193</v>
      </c>
      <c r="AD49" t="s">
        <v>193</v>
      </c>
      <c r="AE49" t="s">
        <v>193</v>
      </c>
      <c r="AF49" t="s">
        <v>193</v>
      </c>
      <c r="AG49" t="s">
        <v>193</v>
      </c>
      <c r="AH49" t="s">
        <v>193</v>
      </c>
      <c r="AI49" t="s">
        <v>193</v>
      </c>
      <c r="AJ49" t="s">
        <v>193</v>
      </c>
      <c r="AK49" t="s">
        <v>193</v>
      </c>
      <c r="AL49" t="s">
        <v>193</v>
      </c>
      <c r="AM49">
        <v>0</v>
      </c>
      <c r="AN49">
        <v>0</v>
      </c>
    </row>
    <row r="50" spans="1:40" x14ac:dyDescent="0.2">
      <c r="A50" t="s">
        <v>413</v>
      </c>
      <c r="B50">
        <v>2014</v>
      </c>
      <c r="C50" t="s">
        <v>417</v>
      </c>
      <c r="D50">
        <v>22</v>
      </c>
      <c r="E50" t="s">
        <v>54</v>
      </c>
      <c r="F50" t="s">
        <v>49</v>
      </c>
      <c r="G50" t="s">
        <v>193</v>
      </c>
      <c r="H50">
        <v>0.62607344341261173</v>
      </c>
      <c r="I50">
        <v>0.4467734673566176</v>
      </c>
      <c r="J50">
        <v>0.4013610829583199</v>
      </c>
      <c r="K50">
        <v>0.37800544012511827</v>
      </c>
      <c r="L50">
        <v>0.31395179904445542</v>
      </c>
      <c r="M50">
        <v>0.50339923783197971</v>
      </c>
      <c r="N50">
        <v>0.29069467204669958</v>
      </c>
      <c r="O50">
        <v>0.376459561678541</v>
      </c>
      <c r="P50">
        <v>0</v>
      </c>
      <c r="Q50">
        <v>0.13840500463022171</v>
      </c>
      <c r="R50">
        <v>1.4650025092969821</v>
      </c>
      <c r="S50">
        <v>1.1316941735681121</v>
      </c>
      <c r="T50">
        <v>1.160738484714412</v>
      </c>
      <c r="U50">
        <v>1.0577971998847759</v>
      </c>
      <c r="V50">
        <v>1.0454833491856319</v>
      </c>
      <c r="W50" t="s">
        <v>248</v>
      </c>
      <c r="X50" t="s">
        <v>249</v>
      </c>
      <c r="Y50" t="s">
        <v>193</v>
      </c>
      <c r="Z50" t="s">
        <v>193</v>
      </c>
      <c r="AA50" t="s">
        <v>193</v>
      </c>
      <c r="AB50" t="s">
        <v>193</v>
      </c>
      <c r="AC50" t="s">
        <v>193</v>
      </c>
      <c r="AD50" t="s">
        <v>193</v>
      </c>
      <c r="AE50" t="s">
        <v>193</v>
      </c>
      <c r="AF50" t="s">
        <v>193</v>
      </c>
      <c r="AG50" t="s">
        <v>193</v>
      </c>
      <c r="AH50" t="s">
        <v>193</v>
      </c>
      <c r="AI50" t="s">
        <v>193</v>
      </c>
      <c r="AJ50" t="s">
        <v>193</v>
      </c>
      <c r="AK50" t="s">
        <v>193</v>
      </c>
      <c r="AL50" t="s">
        <v>193</v>
      </c>
      <c r="AM50">
        <v>0.43150619328360479</v>
      </c>
      <c r="AN50">
        <v>0.43429426822314182</v>
      </c>
    </row>
    <row r="51" spans="1:40" x14ac:dyDescent="0.2">
      <c r="A51" t="s">
        <v>413</v>
      </c>
      <c r="B51">
        <v>2014</v>
      </c>
      <c r="C51" t="s">
        <v>417</v>
      </c>
      <c r="D51">
        <v>23</v>
      </c>
      <c r="E51" t="s">
        <v>54</v>
      </c>
      <c r="F51" t="s">
        <v>48</v>
      </c>
      <c r="G51" t="s">
        <v>193</v>
      </c>
      <c r="H51">
        <v>99.373926556587406</v>
      </c>
      <c r="I51">
        <v>99.553226532643379</v>
      </c>
      <c r="J51">
        <v>99.598638917041697</v>
      </c>
      <c r="K51">
        <v>99.621994559874892</v>
      </c>
      <c r="L51">
        <v>99.68604820095554</v>
      </c>
      <c r="M51">
        <v>99.496600762168029</v>
      </c>
      <c r="N51">
        <v>99.709305327953302</v>
      </c>
      <c r="O51">
        <v>99.623540438321484</v>
      </c>
      <c r="P51">
        <v>100</v>
      </c>
      <c r="Q51">
        <v>99.861594995369757</v>
      </c>
      <c r="R51">
        <v>98.53499749070302</v>
      </c>
      <c r="S51">
        <v>98.868305826431879</v>
      </c>
      <c r="T51">
        <v>98.839261515285585</v>
      </c>
      <c r="U51">
        <v>98.942202800115197</v>
      </c>
      <c r="V51">
        <v>98.954516650814369</v>
      </c>
      <c r="W51" t="s">
        <v>248</v>
      </c>
      <c r="X51" t="s">
        <v>249</v>
      </c>
      <c r="Y51" t="s">
        <v>193</v>
      </c>
      <c r="Z51" t="s">
        <v>193</v>
      </c>
      <c r="AA51" t="s">
        <v>193</v>
      </c>
      <c r="AB51" t="s">
        <v>193</v>
      </c>
      <c r="AC51" t="s">
        <v>193</v>
      </c>
      <c r="AD51" t="s">
        <v>193</v>
      </c>
      <c r="AE51" t="s">
        <v>193</v>
      </c>
      <c r="AF51" t="s">
        <v>193</v>
      </c>
      <c r="AG51" t="s">
        <v>193</v>
      </c>
      <c r="AH51" t="s">
        <v>193</v>
      </c>
      <c r="AI51" t="s">
        <v>193</v>
      </c>
      <c r="AJ51" t="s">
        <v>193</v>
      </c>
      <c r="AK51" t="s">
        <v>193</v>
      </c>
      <c r="AL51" t="s">
        <v>193</v>
      </c>
      <c r="AM51">
        <v>99.568493806716361</v>
      </c>
      <c r="AN51">
        <v>99.565705731776859</v>
      </c>
    </row>
    <row r="52" spans="1:40" x14ac:dyDescent="0.2">
      <c r="A52" t="s">
        <v>413</v>
      </c>
      <c r="B52">
        <v>2014</v>
      </c>
      <c r="C52" t="s">
        <v>417</v>
      </c>
      <c r="D52">
        <v>29</v>
      </c>
      <c r="E52" t="s">
        <v>57</v>
      </c>
      <c r="F52" t="s">
        <v>49</v>
      </c>
      <c r="G52" t="s">
        <v>428</v>
      </c>
      <c r="H52">
        <v>26.68948904782382</v>
      </c>
      <c r="I52">
        <v>47.690296937887169</v>
      </c>
      <c r="J52">
        <v>54.754560811470583</v>
      </c>
      <c r="K52">
        <v>75.154820261385282</v>
      </c>
      <c r="L52">
        <v>87.436447681130716</v>
      </c>
      <c r="M52">
        <v>22.27841230948567</v>
      </c>
      <c r="N52">
        <v>36.252815041113813</v>
      </c>
      <c r="O52">
        <v>57.370916046583368</v>
      </c>
      <c r="P52">
        <v>74.309465126148297</v>
      </c>
      <c r="Q52">
        <v>88.521742615788185</v>
      </c>
      <c r="R52">
        <v>66.149219123445476</v>
      </c>
      <c r="S52">
        <v>76.581192430303119</v>
      </c>
      <c r="T52">
        <v>80.254433135997033</v>
      </c>
      <c r="U52">
        <v>83.349324199554729</v>
      </c>
      <c r="V52">
        <v>85.710842179905882</v>
      </c>
      <c r="W52" t="s">
        <v>248</v>
      </c>
      <c r="X52" t="s">
        <v>249</v>
      </c>
      <c r="Y52" t="s">
        <v>193</v>
      </c>
      <c r="Z52" t="s">
        <v>193</v>
      </c>
      <c r="AA52" t="s">
        <v>193</v>
      </c>
      <c r="AB52" t="s">
        <v>193</v>
      </c>
      <c r="AC52" t="s">
        <v>193</v>
      </c>
      <c r="AD52" t="s">
        <v>193</v>
      </c>
      <c r="AE52" t="s">
        <v>193</v>
      </c>
      <c r="AF52" t="s">
        <v>193</v>
      </c>
      <c r="AG52" t="s">
        <v>193</v>
      </c>
      <c r="AH52" t="s">
        <v>193</v>
      </c>
      <c r="AI52" t="s">
        <v>193</v>
      </c>
      <c r="AJ52" t="s">
        <v>193</v>
      </c>
      <c r="AK52" t="s">
        <v>193</v>
      </c>
      <c r="AL52" t="s">
        <v>193</v>
      </c>
      <c r="AM52">
        <v>10.33002326840414</v>
      </c>
      <c r="AN52">
        <v>91.527854858055846</v>
      </c>
    </row>
    <row r="53" spans="1:40" x14ac:dyDescent="0.2">
      <c r="A53" t="s">
        <v>413</v>
      </c>
      <c r="B53">
        <v>2014</v>
      </c>
      <c r="C53" t="s">
        <v>417</v>
      </c>
      <c r="D53">
        <v>30</v>
      </c>
      <c r="E53" t="s">
        <v>57</v>
      </c>
      <c r="F53" t="s">
        <v>48</v>
      </c>
      <c r="G53" t="s">
        <v>193</v>
      </c>
      <c r="H53">
        <v>73.310510952176372</v>
      </c>
      <c r="I53">
        <v>52.309703062112831</v>
      </c>
      <c r="J53">
        <v>45.245439188529353</v>
      </c>
      <c r="K53">
        <v>24.845179738614512</v>
      </c>
      <c r="L53">
        <v>12.56355231886914</v>
      </c>
      <c r="M53">
        <v>77.721587690514284</v>
      </c>
      <c r="N53">
        <v>63.747184958886329</v>
      </c>
      <c r="O53">
        <v>42.629083953416632</v>
      </c>
      <c r="P53">
        <v>25.6905348738517</v>
      </c>
      <c r="Q53">
        <v>11.478257384211799</v>
      </c>
      <c r="R53">
        <v>33.850780876554573</v>
      </c>
      <c r="S53">
        <v>23.418807569696909</v>
      </c>
      <c r="T53">
        <v>19.745566864002981</v>
      </c>
      <c r="U53">
        <v>16.65067580044526</v>
      </c>
      <c r="V53">
        <v>14.28915782009412</v>
      </c>
      <c r="W53" t="s">
        <v>248</v>
      </c>
      <c r="X53" t="s">
        <v>249</v>
      </c>
      <c r="Y53" t="s">
        <v>193</v>
      </c>
      <c r="Z53" t="s">
        <v>193</v>
      </c>
      <c r="AA53" t="s">
        <v>193</v>
      </c>
      <c r="AB53" t="s">
        <v>193</v>
      </c>
      <c r="AC53" t="s">
        <v>193</v>
      </c>
      <c r="AD53" t="s">
        <v>193</v>
      </c>
      <c r="AE53" t="s">
        <v>193</v>
      </c>
      <c r="AF53" t="s">
        <v>193</v>
      </c>
      <c r="AG53" t="s">
        <v>193</v>
      </c>
      <c r="AH53" t="s">
        <v>193</v>
      </c>
      <c r="AI53" t="s">
        <v>193</v>
      </c>
      <c r="AJ53" t="s">
        <v>193</v>
      </c>
      <c r="AK53" t="s">
        <v>193</v>
      </c>
      <c r="AL53" t="s">
        <v>193</v>
      </c>
      <c r="AM53">
        <v>89.669976731595924</v>
      </c>
      <c r="AN53">
        <v>8.4721451419442513</v>
      </c>
    </row>
    <row r="54" spans="1:40" x14ac:dyDescent="0.2">
      <c r="A54" t="s">
        <v>413</v>
      </c>
      <c r="B54">
        <v>2014</v>
      </c>
      <c r="C54" t="s">
        <v>417</v>
      </c>
      <c r="D54">
        <v>31</v>
      </c>
      <c r="E54" t="s">
        <v>104</v>
      </c>
      <c r="F54" t="s">
        <v>49</v>
      </c>
      <c r="G54" t="s">
        <v>429</v>
      </c>
      <c r="H54">
        <v>26.255635734597981</v>
      </c>
      <c r="I54">
        <v>47.518780132312003</v>
      </c>
      <c r="J54">
        <v>54.462810563123902</v>
      </c>
      <c r="K54">
        <v>75.079311035110976</v>
      </c>
      <c r="L54">
        <v>87.392311890619766</v>
      </c>
      <c r="M54">
        <v>22.015239536068719</v>
      </c>
      <c r="N54">
        <v>36.113043158496502</v>
      </c>
      <c r="O54">
        <v>57.307895655348297</v>
      </c>
      <c r="P54">
        <v>74.234120332338989</v>
      </c>
      <c r="Q54">
        <v>88.462520981471854</v>
      </c>
      <c r="R54">
        <v>65.072472393491424</v>
      </c>
      <c r="S54">
        <v>75.679596584244564</v>
      </c>
      <c r="T54">
        <v>80.138332490420154</v>
      </c>
      <c r="U54">
        <v>83.349324199554729</v>
      </c>
      <c r="V54">
        <v>85.710842179905882</v>
      </c>
      <c r="W54" t="s">
        <v>248</v>
      </c>
      <c r="X54" t="s">
        <v>249</v>
      </c>
      <c r="Y54" t="s">
        <v>193</v>
      </c>
      <c r="Z54" t="s">
        <v>193</v>
      </c>
      <c r="AA54" t="s">
        <v>193</v>
      </c>
      <c r="AB54" t="s">
        <v>193</v>
      </c>
      <c r="AC54" t="s">
        <v>193</v>
      </c>
      <c r="AD54" t="s">
        <v>193</v>
      </c>
      <c r="AE54" t="s">
        <v>193</v>
      </c>
      <c r="AF54" t="s">
        <v>193</v>
      </c>
      <c r="AG54" t="s">
        <v>193</v>
      </c>
      <c r="AH54" t="s">
        <v>193</v>
      </c>
      <c r="AI54" t="s">
        <v>193</v>
      </c>
      <c r="AJ54" t="s">
        <v>193</v>
      </c>
      <c r="AK54" t="s">
        <v>193</v>
      </c>
      <c r="AL54" t="s">
        <v>193</v>
      </c>
      <c r="AM54">
        <v>10.170085636522851</v>
      </c>
      <c r="AN54">
        <v>91.294528136476458</v>
      </c>
    </row>
    <row r="55" spans="1:40" x14ac:dyDescent="0.2">
      <c r="A55" t="s">
        <v>413</v>
      </c>
      <c r="B55">
        <v>2014</v>
      </c>
      <c r="C55" t="s">
        <v>417</v>
      </c>
      <c r="D55">
        <v>32</v>
      </c>
      <c r="E55" t="s">
        <v>104</v>
      </c>
      <c r="F55" t="s">
        <v>48</v>
      </c>
      <c r="G55" t="s">
        <v>193</v>
      </c>
      <c r="H55">
        <v>73.744364265402226</v>
      </c>
      <c r="I55">
        <v>52.481219867687997</v>
      </c>
      <c r="J55">
        <v>45.537189436876062</v>
      </c>
      <c r="K55">
        <v>24.920688964888811</v>
      </c>
      <c r="L55">
        <v>12.60768810938008</v>
      </c>
      <c r="M55">
        <v>77.984760463931238</v>
      </c>
      <c r="N55">
        <v>63.886956841503647</v>
      </c>
      <c r="O55">
        <v>42.692104344651682</v>
      </c>
      <c r="P55">
        <v>25.76587966766099</v>
      </c>
      <c r="Q55">
        <v>11.53747901852813</v>
      </c>
      <c r="R55">
        <v>34.927527606508647</v>
      </c>
      <c r="S55">
        <v>24.320403415755461</v>
      </c>
      <c r="T55">
        <v>19.86166750957986</v>
      </c>
      <c r="U55">
        <v>16.65067580044526</v>
      </c>
      <c r="V55">
        <v>14.28915782009412</v>
      </c>
      <c r="W55" t="s">
        <v>248</v>
      </c>
      <c r="X55" t="s">
        <v>249</v>
      </c>
      <c r="Y55" t="s">
        <v>193</v>
      </c>
      <c r="Z55" t="s">
        <v>193</v>
      </c>
      <c r="AA55" t="s">
        <v>193</v>
      </c>
      <c r="AB55" t="s">
        <v>193</v>
      </c>
      <c r="AC55" t="s">
        <v>193</v>
      </c>
      <c r="AD55" t="s">
        <v>193</v>
      </c>
      <c r="AE55" t="s">
        <v>193</v>
      </c>
      <c r="AF55" t="s">
        <v>193</v>
      </c>
      <c r="AG55" t="s">
        <v>193</v>
      </c>
      <c r="AH55" t="s">
        <v>193</v>
      </c>
      <c r="AI55" t="s">
        <v>193</v>
      </c>
      <c r="AJ55" t="s">
        <v>193</v>
      </c>
      <c r="AK55" t="s">
        <v>193</v>
      </c>
      <c r="AL55" t="s">
        <v>193</v>
      </c>
      <c r="AM55">
        <v>89.829914363477229</v>
      </c>
      <c r="AN55">
        <v>8.705471863523627</v>
      </c>
    </row>
    <row r="56" spans="1:40" x14ac:dyDescent="0.2">
      <c r="A56" t="s">
        <v>413</v>
      </c>
      <c r="B56">
        <v>2014</v>
      </c>
      <c r="C56" t="s">
        <v>417</v>
      </c>
      <c r="D56">
        <v>35</v>
      </c>
      <c r="E56" t="s">
        <v>55</v>
      </c>
      <c r="F56" t="s">
        <v>49</v>
      </c>
      <c r="G56" t="s">
        <v>193</v>
      </c>
      <c r="H56">
        <v>77.818025475854654</v>
      </c>
      <c r="I56">
        <v>90.614757886491503</v>
      </c>
      <c r="J56">
        <v>89.446341154961601</v>
      </c>
      <c r="K56">
        <v>96.777029873676327</v>
      </c>
      <c r="L56">
        <v>98.407379826126331</v>
      </c>
      <c r="M56">
        <v>76.492337395403794</v>
      </c>
      <c r="N56">
        <v>86.247524523264261</v>
      </c>
      <c r="O56">
        <v>93.587671713964866</v>
      </c>
      <c r="P56">
        <v>97.418878614689177</v>
      </c>
      <c r="Q56">
        <v>98.932569980341029</v>
      </c>
      <c r="R56">
        <v>90.933074297735288</v>
      </c>
      <c r="S56">
        <v>92.594595055031505</v>
      </c>
      <c r="T56">
        <v>96.18152680975524</v>
      </c>
      <c r="U56">
        <v>96.114503038414625</v>
      </c>
      <c r="V56">
        <v>96.307243211069476</v>
      </c>
      <c r="W56" t="s">
        <v>248</v>
      </c>
      <c r="X56" t="s">
        <v>249</v>
      </c>
      <c r="Y56" t="s">
        <v>193</v>
      </c>
      <c r="Z56" t="s">
        <v>193</v>
      </c>
      <c r="AA56" t="s">
        <v>193</v>
      </c>
      <c r="AB56" t="s">
        <v>193</v>
      </c>
      <c r="AC56" t="s">
        <v>193</v>
      </c>
      <c r="AD56" t="s">
        <v>193</v>
      </c>
      <c r="AE56" t="s">
        <v>193</v>
      </c>
      <c r="AF56" t="s">
        <v>193</v>
      </c>
      <c r="AG56" t="s">
        <v>193</v>
      </c>
      <c r="AH56" t="s">
        <v>193</v>
      </c>
      <c r="AI56" t="s">
        <v>193</v>
      </c>
      <c r="AJ56" t="s">
        <v>193</v>
      </c>
      <c r="AK56" t="s">
        <v>193</v>
      </c>
      <c r="AL56" t="s">
        <v>193</v>
      </c>
      <c r="AM56">
        <v>78.668508550091232</v>
      </c>
      <c r="AN56">
        <v>98.867846318620053</v>
      </c>
    </row>
    <row r="57" spans="1:40" x14ac:dyDescent="0.2">
      <c r="A57" t="s">
        <v>413</v>
      </c>
      <c r="B57">
        <v>2014</v>
      </c>
      <c r="C57" t="s">
        <v>417</v>
      </c>
      <c r="D57">
        <v>36</v>
      </c>
      <c r="E57" t="s">
        <v>55</v>
      </c>
      <c r="F57" t="s">
        <v>48</v>
      </c>
      <c r="G57" t="s">
        <v>193</v>
      </c>
      <c r="H57">
        <v>22.181974524145438</v>
      </c>
      <c r="I57">
        <v>9.3852421135083954</v>
      </c>
      <c r="J57">
        <v>10.553658845038489</v>
      </c>
      <c r="K57">
        <v>3.2229701263236392</v>
      </c>
      <c r="L57">
        <v>1.592620173873611</v>
      </c>
      <c r="M57">
        <v>23.507662604596181</v>
      </c>
      <c r="N57">
        <v>13.75247547673575</v>
      </c>
      <c r="O57">
        <v>6.4123282860351711</v>
      </c>
      <c r="P57">
        <v>2.5811213853108499</v>
      </c>
      <c r="Q57">
        <v>1.0674300196589099</v>
      </c>
      <c r="R57">
        <v>9.0669257022647258</v>
      </c>
      <c r="S57">
        <v>7.4054049449685282</v>
      </c>
      <c r="T57">
        <v>3.8184731902447528</v>
      </c>
      <c r="U57">
        <v>3.8854969615853658</v>
      </c>
      <c r="V57">
        <v>3.69275678893051</v>
      </c>
      <c r="W57" t="s">
        <v>248</v>
      </c>
      <c r="X57" t="s">
        <v>249</v>
      </c>
      <c r="Y57" t="s">
        <v>193</v>
      </c>
      <c r="Z57" t="s">
        <v>193</v>
      </c>
      <c r="AA57" t="s">
        <v>193</v>
      </c>
      <c r="AB57" t="s">
        <v>193</v>
      </c>
      <c r="AC57" t="s">
        <v>193</v>
      </c>
      <c r="AD57" t="s">
        <v>193</v>
      </c>
      <c r="AE57" t="s">
        <v>193</v>
      </c>
      <c r="AF57" t="s">
        <v>193</v>
      </c>
      <c r="AG57" t="s">
        <v>193</v>
      </c>
      <c r="AH57" t="s">
        <v>193</v>
      </c>
      <c r="AI57" t="s">
        <v>193</v>
      </c>
      <c r="AJ57" t="s">
        <v>193</v>
      </c>
      <c r="AK57" t="s">
        <v>193</v>
      </c>
      <c r="AL57" t="s">
        <v>193</v>
      </c>
      <c r="AM57">
        <v>21.331491449908651</v>
      </c>
      <c r="AN57">
        <v>1.1321536813799411</v>
      </c>
    </row>
    <row r="58" spans="1:40" x14ac:dyDescent="0.2">
      <c r="A58" t="s">
        <v>413</v>
      </c>
      <c r="B58">
        <v>2014</v>
      </c>
      <c r="C58" t="s">
        <v>417</v>
      </c>
      <c r="D58">
        <v>37</v>
      </c>
      <c r="E58" t="s">
        <v>172</v>
      </c>
      <c r="F58" t="s">
        <v>49</v>
      </c>
      <c r="G58" t="s">
        <v>439</v>
      </c>
      <c r="H58">
        <v>77.712498935755448</v>
      </c>
      <c r="I58">
        <v>90.506436145377378</v>
      </c>
      <c r="J58">
        <v>89.446341154961601</v>
      </c>
      <c r="K58">
        <v>96.745899386755468</v>
      </c>
      <c r="L58">
        <v>98.407379826126331</v>
      </c>
      <c r="M58">
        <v>76.350703166608383</v>
      </c>
      <c r="N58">
        <v>86.150204244424486</v>
      </c>
      <c r="O58">
        <v>93.587671713964866</v>
      </c>
      <c r="P58">
        <v>97.377064671531173</v>
      </c>
      <c r="Q58">
        <v>98.932569980341029</v>
      </c>
      <c r="R58">
        <v>90.719467247366424</v>
      </c>
      <c r="S58">
        <v>92.594595055031505</v>
      </c>
      <c r="T58">
        <v>96.18152680975524</v>
      </c>
      <c r="U58">
        <v>96.114503038414625</v>
      </c>
      <c r="V58">
        <v>96.307243211069476</v>
      </c>
      <c r="W58" t="s">
        <v>248</v>
      </c>
      <c r="X58" t="s">
        <v>249</v>
      </c>
      <c r="Y58" t="s">
        <v>193</v>
      </c>
      <c r="Z58" t="s">
        <v>193</v>
      </c>
      <c r="AA58" t="s">
        <v>193</v>
      </c>
      <c r="AB58" t="s">
        <v>193</v>
      </c>
      <c r="AC58" t="s">
        <v>193</v>
      </c>
      <c r="AD58" t="s">
        <v>193</v>
      </c>
      <c r="AE58" t="s">
        <v>193</v>
      </c>
      <c r="AF58" t="s">
        <v>193</v>
      </c>
      <c r="AG58" t="s">
        <v>193</v>
      </c>
      <c r="AH58" t="s">
        <v>193</v>
      </c>
      <c r="AI58" t="s">
        <v>193</v>
      </c>
      <c r="AJ58" t="s">
        <v>193</v>
      </c>
      <c r="AK58" t="s">
        <v>193</v>
      </c>
      <c r="AL58" t="s">
        <v>193</v>
      </c>
      <c r="AM58">
        <v>78.633015649621115</v>
      </c>
      <c r="AN58">
        <v>98.809522834114333</v>
      </c>
    </row>
    <row r="59" spans="1:40" x14ac:dyDescent="0.2">
      <c r="A59" t="s">
        <v>413</v>
      </c>
      <c r="B59">
        <v>2014</v>
      </c>
      <c r="C59" t="s">
        <v>417</v>
      </c>
      <c r="D59">
        <v>38</v>
      </c>
      <c r="E59" t="s">
        <v>172</v>
      </c>
      <c r="F59" t="s">
        <v>48</v>
      </c>
      <c r="G59" t="s">
        <v>193</v>
      </c>
      <c r="H59">
        <v>22.287501064244651</v>
      </c>
      <c r="I59">
        <v>9.4935638546224936</v>
      </c>
      <c r="J59">
        <v>10.553658845038489</v>
      </c>
      <c r="K59">
        <v>3.2541006132445109</v>
      </c>
      <c r="L59">
        <v>1.592620173873611</v>
      </c>
      <c r="M59">
        <v>23.649296833391599</v>
      </c>
      <c r="N59">
        <v>13.84979575557551</v>
      </c>
      <c r="O59">
        <v>6.4123282860351711</v>
      </c>
      <c r="P59">
        <v>2.6229353284688441</v>
      </c>
      <c r="Q59">
        <v>1.0674300196589099</v>
      </c>
      <c r="R59">
        <v>9.2805327526335883</v>
      </c>
      <c r="S59">
        <v>7.4054049449685282</v>
      </c>
      <c r="T59">
        <v>3.8184731902447528</v>
      </c>
      <c r="U59">
        <v>3.8854969615853658</v>
      </c>
      <c r="V59">
        <v>3.69275678893051</v>
      </c>
      <c r="W59" t="s">
        <v>248</v>
      </c>
      <c r="X59" t="s">
        <v>249</v>
      </c>
      <c r="Y59" t="s">
        <v>193</v>
      </c>
      <c r="Z59" t="s">
        <v>193</v>
      </c>
      <c r="AA59" t="s">
        <v>193</v>
      </c>
      <c r="AB59" t="s">
        <v>193</v>
      </c>
      <c r="AC59" t="s">
        <v>193</v>
      </c>
      <c r="AD59" t="s">
        <v>193</v>
      </c>
      <c r="AE59" t="s">
        <v>193</v>
      </c>
      <c r="AF59" t="s">
        <v>193</v>
      </c>
      <c r="AG59" t="s">
        <v>193</v>
      </c>
      <c r="AH59" t="s">
        <v>193</v>
      </c>
      <c r="AI59" t="s">
        <v>193</v>
      </c>
      <c r="AJ59" t="s">
        <v>193</v>
      </c>
      <c r="AK59" t="s">
        <v>193</v>
      </c>
      <c r="AL59" t="s">
        <v>193</v>
      </c>
      <c r="AM59">
        <v>21.36698435037875</v>
      </c>
      <c r="AN59">
        <v>1.190477165885669</v>
      </c>
    </row>
    <row r="60" spans="1:40" x14ac:dyDescent="0.2">
      <c r="A60" t="s">
        <v>413</v>
      </c>
      <c r="B60">
        <v>2014</v>
      </c>
      <c r="C60" t="s">
        <v>417</v>
      </c>
      <c r="D60">
        <v>41</v>
      </c>
      <c r="E60" t="s">
        <v>56</v>
      </c>
      <c r="F60" t="s">
        <v>49</v>
      </c>
      <c r="G60" t="s">
        <v>193</v>
      </c>
      <c r="H60">
        <v>0.69506589153888632</v>
      </c>
      <c r="I60">
        <v>0.44612578534197911</v>
      </c>
      <c r="J60">
        <v>0.4013610829583199</v>
      </c>
      <c r="K60">
        <v>0.37768658485007989</v>
      </c>
      <c r="L60">
        <v>0.31353419809234723</v>
      </c>
      <c r="M60">
        <v>0.50192622621995286</v>
      </c>
      <c r="N60">
        <v>0.29041176718129141</v>
      </c>
      <c r="O60">
        <v>0.37627431767149261</v>
      </c>
      <c r="P60">
        <v>0</v>
      </c>
      <c r="Q60">
        <v>0.13840500463022171</v>
      </c>
      <c r="R60">
        <v>1.8768274113629091</v>
      </c>
      <c r="S60">
        <v>1.1316941735681121</v>
      </c>
      <c r="T60">
        <v>1.160738484714412</v>
      </c>
      <c r="U60">
        <v>1.0516299280134971</v>
      </c>
      <c r="V60">
        <v>1.039953445102791</v>
      </c>
      <c r="W60" t="s">
        <v>248</v>
      </c>
      <c r="X60" t="s">
        <v>249</v>
      </c>
      <c r="Y60" t="s">
        <v>193</v>
      </c>
      <c r="Z60" t="s">
        <v>193</v>
      </c>
      <c r="AA60" t="s">
        <v>193</v>
      </c>
      <c r="AB60" t="s">
        <v>193</v>
      </c>
      <c r="AC60" t="s">
        <v>193</v>
      </c>
      <c r="AD60" t="s">
        <v>193</v>
      </c>
      <c r="AE60" t="s">
        <v>193</v>
      </c>
      <c r="AF60" t="s">
        <v>193</v>
      </c>
      <c r="AG60" t="s">
        <v>193</v>
      </c>
      <c r="AH60" t="s">
        <v>193</v>
      </c>
      <c r="AI60" t="s">
        <v>193</v>
      </c>
      <c r="AJ60" t="s">
        <v>193</v>
      </c>
      <c r="AK60" t="s">
        <v>193</v>
      </c>
      <c r="AL60" t="s">
        <v>193</v>
      </c>
      <c r="AM60">
        <v>0.43103805388647798</v>
      </c>
      <c r="AN60">
        <v>0.45762996295138703</v>
      </c>
    </row>
    <row r="61" spans="1:40" x14ac:dyDescent="0.2">
      <c r="A61" t="s">
        <v>413</v>
      </c>
      <c r="B61">
        <v>2014</v>
      </c>
      <c r="C61" t="s">
        <v>417</v>
      </c>
      <c r="D61">
        <v>42</v>
      </c>
      <c r="E61" t="s">
        <v>56</v>
      </c>
      <c r="F61" t="s">
        <v>48</v>
      </c>
      <c r="G61" t="s">
        <v>440</v>
      </c>
      <c r="H61">
        <v>99.304934108461111</v>
      </c>
      <c r="I61">
        <v>99.553874214657995</v>
      </c>
      <c r="J61">
        <v>99.598638917041697</v>
      </c>
      <c r="K61">
        <v>99.622313415149932</v>
      </c>
      <c r="L61">
        <v>99.686465801907644</v>
      </c>
      <c r="M61">
        <v>99.498073773780064</v>
      </c>
      <c r="N61">
        <v>99.709588232818732</v>
      </c>
      <c r="O61">
        <v>99.623725682328555</v>
      </c>
      <c r="P61">
        <v>100</v>
      </c>
      <c r="Q61">
        <v>99.861594995369757</v>
      </c>
      <c r="R61">
        <v>98.123172588637075</v>
      </c>
      <c r="S61">
        <v>98.868305826431879</v>
      </c>
      <c r="T61">
        <v>98.839261515285585</v>
      </c>
      <c r="U61">
        <v>98.948370071986474</v>
      </c>
      <c r="V61">
        <v>98.960046554897204</v>
      </c>
      <c r="W61" t="s">
        <v>248</v>
      </c>
      <c r="X61" t="s">
        <v>249</v>
      </c>
      <c r="Y61" t="s">
        <v>193</v>
      </c>
      <c r="Z61" t="s">
        <v>193</v>
      </c>
      <c r="AA61" t="s">
        <v>193</v>
      </c>
      <c r="AB61" t="s">
        <v>193</v>
      </c>
      <c r="AC61" t="s">
        <v>193</v>
      </c>
      <c r="AD61" t="s">
        <v>193</v>
      </c>
      <c r="AE61" t="s">
        <v>193</v>
      </c>
      <c r="AF61" t="s">
        <v>193</v>
      </c>
      <c r="AG61" t="s">
        <v>193</v>
      </c>
      <c r="AH61" t="s">
        <v>193</v>
      </c>
      <c r="AI61" t="s">
        <v>193</v>
      </c>
      <c r="AJ61" t="s">
        <v>193</v>
      </c>
      <c r="AK61" t="s">
        <v>193</v>
      </c>
      <c r="AL61" t="s">
        <v>193</v>
      </c>
      <c r="AM61">
        <v>99.568961946113504</v>
      </c>
      <c r="AN61">
        <v>99.542370037048656</v>
      </c>
    </row>
    <row r="62" spans="1:40" x14ac:dyDescent="0.2">
      <c r="A62" t="s">
        <v>413</v>
      </c>
      <c r="B62">
        <v>2014</v>
      </c>
      <c r="C62" t="s">
        <v>417</v>
      </c>
      <c r="D62">
        <v>58</v>
      </c>
      <c r="E62" t="s">
        <v>173</v>
      </c>
      <c r="F62" t="s">
        <v>250</v>
      </c>
      <c r="G62" t="s">
        <v>193</v>
      </c>
      <c r="H62">
        <v>25.881991663042012</v>
      </c>
      <c r="I62">
        <v>47.266987075355019</v>
      </c>
      <c r="J62">
        <v>53.860124058147953</v>
      </c>
      <c r="K62">
        <v>73.796705449841468</v>
      </c>
      <c r="L62">
        <v>82.664515304678702</v>
      </c>
      <c r="M62">
        <v>21.706985398544958</v>
      </c>
      <c r="N62">
        <v>35.835568629561763</v>
      </c>
      <c r="O62">
        <v>56.80154253635601</v>
      </c>
      <c r="P62">
        <v>72.49023027661427</v>
      </c>
      <c r="Q62">
        <v>83.289524461748272</v>
      </c>
      <c r="R62">
        <v>64.635135675808627</v>
      </c>
      <c r="S62">
        <v>75.252416385785594</v>
      </c>
      <c r="T62">
        <v>79.775721327413379</v>
      </c>
      <c r="U62">
        <v>82.761510740733229</v>
      </c>
      <c r="V62">
        <v>81.923366617567666</v>
      </c>
      <c r="W62" t="s">
        <v>248</v>
      </c>
      <c r="X62" t="s">
        <v>249</v>
      </c>
      <c r="Y62" t="s">
        <v>193</v>
      </c>
      <c r="Z62" t="s">
        <v>193</v>
      </c>
      <c r="AA62" t="s">
        <v>193</v>
      </c>
      <c r="AB62" t="s">
        <v>193</v>
      </c>
      <c r="AC62" t="s">
        <v>193</v>
      </c>
      <c r="AD62" t="s">
        <v>193</v>
      </c>
      <c r="AE62" t="s">
        <v>193</v>
      </c>
      <c r="AF62" t="s">
        <v>193</v>
      </c>
      <c r="AG62" t="s">
        <v>193</v>
      </c>
      <c r="AH62" t="s">
        <v>193</v>
      </c>
      <c r="AI62" t="s">
        <v>193</v>
      </c>
      <c r="AJ62" t="s">
        <v>193</v>
      </c>
      <c r="AK62" t="s">
        <v>193</v>
      </c>
      <c r="AL62" t="s">
        <v>193</v>
      </c>
      <c r="AM62">
        <v>10.064335832258211</v>
      </c>
      <c r="AN62">
        <v>88.919609577727101</v>
      </c>
    </row>
    <row r="63" spans="1:40" x14ac:dyDescent="0.2">
      <c r="A63" t="s">
        <v>413</v>
      </c>
      <c r="B63">
        <v>2014</v>
      </c>
      <c r="C63" t="s">
        <v>417</v>
      </c>
      <c r="D63">
        <v>59</v>
      </c>
      <c r="E63" t="s">
        <v>173</v>
      </c>
      <c r="F63" t="s">
        <v>251</v>
      </c>
      <c r="G63" t="s">
        <v>193</v>
      </c>
      <c r="H63">
        <v>0.22751603275722521</v>
      </c>
      <c r="I63">
        <v>0.20766500135043589</v>
      </c>
      <c r="J63">
        <v>6.3823897363656304E-2</v>
      </c>
      <c r="K63">
        <v>0.2998652315112908</v>
      </c>
      <c r="L63">
        <v>6.7021451981941593E-2</v>
      </c>
      <c r="M63">
        <v>0.2069547621280543</v>
      </c>
      <c r="N63">
        <v>0.18267961204857841</v>
      </c>
      <c r="O63">
        <v>9.18831032677285E-2</v>
      </c>
      <c r="P63">
        <v>0.34402348009928552</v>
      </c>
      <c r="Q63">
        <v>8.9929734455307997E-2</v>
      </c>
      <c r="R63">
        <v>0.43733671768278842</v>
      </c>
      <c r="S63">
        <v>0.42718019845898492</v>
      </c>
      <c r="T63">
        <v>0</v>
      </c>
      <c r="U63">
        <v>5.2975323809419703E-2</v>
      </c>
      <c r="V63">
        <v>0</v>
      </c>
      <c r="W63" t="s">
        <v>248</v>
      </c>
      <c r="X63" t="s">
        <v>249</v>
      </c>
      <c r="Y63" t="s">
        <v>193</v>
      </c>
      <c r="Z63" t="s">
        <v>193</v>
      </c>
      <c r="AA63" t="s">
        <v>193</v>
      </c>
      <c r="AB63" t="s">
        <v>193</v>
      </c>
      <c r="AC63" t="s">
        <v>193</v>
      </c>
      <c r="AD63" t="s">
        <v>193</v>
      </c>
      <c r="AE63" t="s">
        <v>193</v>
      </c>
      <c r="AF63" t="s">
        <v>193</v>
      </c>
      <c r="AG63" t="s">
        <v>193</v>
      </c>
      <c r="AH63" t="s">
        <v>193</v>
      </c>
      <c r="AI63" t="s">
        <v>193</v>
      </c>
      <c r="AJ63" t="s">
        <v>193</v>
      </c>
      <c r="AK63" t="s">
        <v>193</v>
      </c>
      <c r="AL63" t="s">
        <v>193</v>
      </c>
      <c r="AM63">
        <v>3.7754625436741199E-2</v>
      </c>
      <c r="AN63">
        <v>0.26677967084874488</v>
      </c>
    </row>
    <row r="64" spans="1:40" x14ac:dyDescent="0.2">
      <c r="A64" t="s">
        <v>413</v>
      </c>
      <c r="B64">
        <v>2014</v>
      </c>
      <c r="C64" t="s">
        <v>417</v>
      </c>
      <c r="D64">
        <v>60</v>
      </c>
      <c r="E64" t="s">
        <v>173</v>
      </c>
      <c r="F64" t="s">
        <v>252</v>
      </c>
      <c r="G64" t="s">
        <v>193</v>
      </c>
      <c r="H64">
        <v>0.43385331322585469</v>
      </c>
      <c r="I64">
        <v>0.17151680557517471</v>
      </c>
      <c r="J64">
        <v>0.29175024834668478</v>
      </c>
      <c r="K64">
        <v>7.5509226274302704E-2</v>
      </c>
      <c r="L64">
        <v>4.4135790510941401E-2</v>
      </c>
      <c r="M64">
        <v>0.26317277341694878</v>
      </c>
      <c r="N64">
        <v>0.13977188261731041</v>
      </c>
      <c r="O64">
        <v>6.30203912350593E-2</v>
      </c>
      <c r="P64">
        <v>7.5344793809297206E-2</v>
      </c>
      <c r="Q64">
        <v>5.92216343163307E-2</v>
      </c>
      <c r="R64">
        <v>1.0767467299540661</v>
      </c>
      <c r="S64">
        <v>0.90159584605855236</v>
      </c>
      <c r="T64">
        <v>0.1161006455768744</v>
      </c>
      <c r="U64">
        <v>0</v>
      </c>
      <c r="V64">
        <v>0</v>
      </c>
      <c r="W64" t="s">
        <v>248</v>
      </c>
      <c r="X64" t="s">
        <v>249</v>
      </c>
      <c r="Y64" t="s">
        <v>193</v>
      </c>
      <c r="Z64" t="s">
        <v>193</v>
      </c>
      <c r="AA64" t="s">
        <v>193</v>
      </c>
      <c r="AB64" t="s">
        <v>193</v>
      </c>
      <c r="AC64" t="s">
        <v>193</v>
      </c>
      <c r="AD64" t="s">
        <v>193</v>
      </c>
      <c r="AE64" t="s">
        <v>193</v>
      </c>
      <c r="AF64" t="s">
        <v>193</v>
      </c>
      <c r="AG64" t="s">
        <v>193</v>
      </c>
      <c r="AH64" t="s">
        <v>193</v>
      </c>
      <c r="AI64" t="s">
        <v>193</v>
      </c>
      <c r="AJ64" t="s">
        <v>193</v>
      </c>
      <c r="AK64" t="s">
        <v>193</v>
      </c>
      <c r="AL64" t="s">
        <v>193</v>
      </c>
      <c r="AM64">
        <v>0.15993763188129559</v>
      </c>
      <c r="AN64">
        <v>0.23332672157937329</v>
      </c>
    </row>
    <row r="65" spans="1:71" x14ac:dyDescent="0.2">
      <c r="A65" t="s">
        <v>413</v>
      </c>
      <c r="B65">
        <v>2014</v>
      </c>
      <c r="C65" t="s">
        <v>417</v>
      </c>
      <c r="D65">
        <v>61</v>
      </c>
      <c r="E65" t="s">
        <v>173</v>
      </c>
      <c r="F65" t="s">
        <v>253</v>
      </c>
      <c r="G65" t="s">
        <v>193</v>
      </c>
      <c r="H65">
        <v>0.17768043076319681</v>
      </c>
      <c r="I65">
        <v>5.3676413913594997E-2</v>
      </c>
      <c r="J65">
        <v>6.00451382371597E-2</v>
      </c>
      <c r="K65">
        <v>6.5328242957588004E-2</v>
      </c>
      <c r="L65">
        <v>0.24768601216872821</v>
      </c>
      <c r="M65">
        <v>0.2085924806139586</v>
      </c>
      <c r="N65">
        <v>7.2034377651169906E-2</v>
      </c>
      <c r="O65">
        <v>1.97860452330193E-2</v>
      </c>
      <c r="P65">
        <v>8.4081591312870907E-2</v>
      </c>
      <c r="Q65">
        <v>7.9267410591053494E-2</v>
      </c>
      <c r="R65">
        <v>0.13280706475462689</v>
      </c>
      <c r="S65">
        <v>0</v>
      </c>
      <c r="T65">
        <v>0.66152310758550048</v>
      </c>
      <c r="U65">
        <v>0</v>
      </c>
      <c r="V65">
        <v>0.75142512822789864</v>
      </c>
      <c r="W65" t="s">
        <v>248</v>
      </c>
      <c r="X65" t="s">
        <v>249</v>
      </c>
      <c r="Y65" t="s">
        <v>193</v>
      </c>
      <c r="Z65" t="s">
        <v>193</v>
      </c>
      <c r="AA65" t="s">
        <v>193</v>
      </c>
      <c r="AB65" t="s">
        <v>193</v>
      </c>
      <c r="AC65" t="s">
        <v>193</v>
      </c>
      <c r="AD65" t="s">
        <v>193</v>
      </c>
      <c r="AE65" t="s">
        <v>193</v>
      </c>
      <c r="AF65" t="s">
        <v>193</v>
      </c>
      <c r="AG65" t="s">
        <v>193</v>
      </c>
      <c r="AH65" t="s">
        <v>193</v>
      </c>
      <c r="AI65" t="s">
        <v>193</v>
      </c>
      <c r="AJ65" t="s">
        <v>193</v>
      </c>
      <c r="AK65" t="s">
        <v>193</v>
      </c>
      <c r="AL65" t="s">
        <v>193</v>
      </c>
      <c r="AM65">
        <v>7.1544091558238404E-2</v>
      </c>
      <c r="AN65">
        <v>0.15495971725631519</v>
      </c>
    </row>
    <row r="66" spans="1:71" x14ac:dyDescent="0.2">
      <c r="A66" t="s">
        <v>413</v>
      </c>
      <c r="B66">
        <v>2014</v>
      </c>
      <c r="C66" t="s">
        <v>417</v>
      </c>
      <c r="D66">
        <v>62</v>
      </c>
      <c r="E66" t="s">
        <v>173</v>
      </c>
      <c r="F66" t="s">
        <v>254</v>
      </c>
      <c r="G66" t="s">
        <v>193</v>
      </c>
      <c r="H66">
        <v>1.739070029753887</v>
      </c>
      <c r="I66">
        <v>2.6094412577843231</v>
      </c>
      <c r="J66">
        <v>2.407922379067545</v>
      </c>
      <c r="K66">
        <v>3.122971605945513</v>
      </c>
      <c r="L66">
        <v>2.0398848884121938</v>
      </c>
      <c r="M66">
        <v>1.0130460743554801</v>
      </c>
      <c r="N66">
        <v>1.8184548674443231</v>
      </c>
      <c r="O66">
        <v>2.3433954264306092</v>
      </c>
      <c r="P66">
        <v>2.2565788573220882</v>
      </c>
      <c r="Q66">
        <v>1.5457186285418569</v>
      </c>
      <c r="R66">
        <v>7.3109117271048056</v>
      </c>
      <c r="S66">
        <v>6.9301367317311016</v>
      </c>
      <c r="T66">
        <v>7.0968213830032143</v>
      </c>
      <c r="U66">
        <v>4.8290295689817064</v>
      </c>
      <c r="V66">
        <v>4.8047498337001651</v>
      </c>
      <c r="W66" t="s">
        <v>248</v>
      </c>
      <c r="X66" t="s">
        <v>249</v>
      </c>
      <c r="Y66" t="s">
        <v>193</v>
      </c>
      <c r="Z66" t="s">
        <v>193</v>
      </c>
      <c r="AA66" t="s">
        <v>193</v>
      </c>
      <c r="AB66" t="s">
        <v>193</v>
      </c>
      <c r="AC66" t="s">
        <v>193</v>
      </c>
      <c r="AD66" t="s">
        <v>193</v>
      </c>
      <c r="AE66" t="s">
        <v>193</v>
      </c>
      <c r="AF66" t="s">
        <v>193</v>
      </c>
      <c r="AG66" t="s">
        <v>193</v>
      </c>
      <c r="AH66" t="s">
        <v>193</v>
      </c>
      <c r="AI66" t="s">
        <v>193</v>
      </c>
      <c r="AJ66" t="s">
        <v>193</v>
      </c>
      <c r="AK66" t="s">
        <v>193</v>
      </c>
      <c r="AL66" t="s">
        <v>193</v>
      </c>
      <c r="AM66">
        <v>0</v>
      </c>
      <c r="AN66">
        <v>4.0313313039301866</v>
      </c>
    </row>
    <row r="67" spans="1:71" x14ac:dyDescent="0.2">
      <c r="A67" t="s">
        <v>413</v>
      </c>
      <c r="B67">
        <v>2014</v>
      </c>
      <c r="C67" t="s">
        <v>417</v>
      </c>
      <c r="D67">
        <v>63</v>
      </c>
      <c r="E67" t="s">
        <v>173</v>
      </c>
      <c r="F67" t="s">
        <v>255</v>
      </c>
      <c r="G67" t="s">
        <v>193</v>
      </c>
      <c r="H67">
        <v>5.2315924796180198E-2</v>
      </c>
      <c r="I67">
        <v>7.2518202274010304E-2</v>
      </c>
      <c r="J67">
        <v>0</v>
      </c>
      <c r="K67">
        <v>3.11304869208727E-2</v>
      </c>
      <c r="L67">
        <v>0</v>
      </c>
      <c r="M67">
        <v>7.0216702407365397E-2</v>
      </c>
      <c r="N67">
        <v>9.7320278839770305E-2</v>
      </c>
      <c r="O67">
        <v>0</v>
      </c>
      <c r="P67">
        <v>4.1813943157993201E-2</v>
      </c>
      <c r="Q67">
        <v>0</v>
      </c>
      <c r="R67">
        <v>0</v>
      </c>
      <c r="S67">
        <v>0</v>
      </c>
      <c r="T67">
        <v>0</v>
      </c>
      <c r="U67">
        <v>0</v>
      </c>
      <c r="V67">
        <v>0</v>
      </c>
      <c r="W67" t="s">
        <v>248</v>
      </c>
      <c r="X67" t="s">
        <v>249</v>
      </c>
      <c r="Y67" t="s">
        <v>193</v>
      </c>
      <c r="Z67" t="s">
        <v>193</v>
      </c>
      <c r="AA67" t="s">
        <v>193</v>
      </c>
      <c r="AB67" t="s">
        <v>193</v>
      </c>
      <c r="AC67" t="s">
        <v>193</v>
      </c>
      <c r="AD67" t="s">
        <v>193</v>
      </c>
      <c r="AE67" t="s">
        <v>193</v>
      </c>
      <c r="AF67" t="s">
        <v>193</v>
      </c>
      <c r="AG67" t="s">
        <v>193</v>
      </c>
      <c r="AH67" t="s">
        <v>193</v>
      </c>
      <c r="AI67" t="s">
        <v>193</v>
      </c>
      <c r="AJ67" t="s">
        <v>193</v>
      </c>
      <c r="AK67" t="s">
        <v>193</v>
      </c>
      <c r="AL67" t="s">
        <v>193</v>
      </c>
      <c r="AM67">
        <v>3.5492900470097198E-2</v>
      </c>
      <c r="AN67">
        <v>2.82222370335398E-2</v>
      </c>
    </row>
    <row r="68" spans="1:71" x14ac:dyDescent="0.2">
      <c r="A68" t="s">
        <v>413</v>
      </c>
      <c r="B68">
        <v>2014</v>
      </c>
      <c r="C68" t="s">
        <v>417</v>
      </c>
      <c r="D68">
        <v>64</v>
      </c>
      <c r="E68" t="s">
        <v>173</v>
      </c>
      <c r="F68" t="s">
        <v>176</v>
      </c>
      <c r="G68" t="s">
        <v>193</v>
      </c>
      <c r="H68">
        <v>0</v>
      </c>
      <c r="I68">
        <v>5.7855852431406E-2</v>
      </c>
      <c r="J68">
        <v>2.6599710980199601E-2</v>
      </c>
      <c r="K68">
        <v>0.1811327357519015</v>
      </c>
      <c r="L68">
        <v>0.47307206744857833</v>
      </c>
      <c r="M68">
        <v>0</v>
      </c>
      <c r="N68">
        <v>0</v>
      </c>
      <c r="O68">
        <v>0</v>
      </c>
      <c r="P68">
        <v>7.0951749061371805E-2</v>
      </c>
      <c r="Q68">
        <v>0.17632310604602269</v>
      </c>
      <c r="R68">
        <v>0</v>
      </c>
      <c r="S68">
        <v>0.50428360846605913</v>
      </c>
      <c r="T68">
        <v>0.20464598434281919</v>
      </c>
      <c r="U68">
        <v>0.56267989130315621</v>
      </c>
      <c r="V68">
        <v>2.0379490899904358</v>
      </c>
      <c r="W68" t="s">
        <v>248</v>
      </c>
      <c r="X68" t="s">
        <v>249</v>
      </c>
      <c r="Y68" t="s">
        <v>193</v>
      </c>
      <c r="Z68" t="s">
        <v>193</v>
      </c>
      <c r="AA68" t="s">
        <v>193</v>
      </c>
      <c r="AB68" t="s">
        <v>193</v>
      </c>
      <c r="AC68" t="s">
        <v>193</v>
      </c>
      <c r="AD68" t="s">
        <v>193</v>
      </c>
      <c r="AE68" t="s">
        <v>193</v>
      </c>
      <c r="AF68" t="s">
        <v>193</v>
      </c>
      <c r="AG68" t="s">
        <v>193</v>
      </c>
      <c r="AH68" t="s">
        <v>193</v>
      </c>
      <c r="AI68" t="s">
        <v>193</v>
      </c>
      <c r="AJ68" t="s">
        <v>193</v>
      </c>
      <c r="AK68" t="s">
        <v>193</v>
      </c>
      <c r="AL68" t="s">
        <v>193</v>
      </c>
      <c r="AM68">
        <v>0</v>
      </c>
      <c r="AN68">
        <v>0.2498180594739336</v>
      </c>
    </row>
    <row r="69" spans="1:71" x14ac:dyDescent="0.2">
      <c r="A69" t="s">
        <v>413</v>
      </c>
      <c r="B69">
        <v>2014</v>
      </c>
      <c r="C69" t="s">
        <v>417</v>
      </c>
      <c r="D69">
        <v>65</v>
      </c>
      <c r="E69" t="s">
        <v>173</v>
      </c>
      <c r="F69" t="s">
        <v>256</v>
      </c>
      <c r="G69" t="s">
        <v>193</v>
      </c>
      <c r="H69">
        <v>7.0945735990244299E-2</v>
      </c>
      <c r="I69">
        <v>0</v>
      </c>
      <c r="J69">
        <v>0</v>
      </c>
      <c r="K69">
        <v>5.3176262104403897E-2</v>
      </c>
      <c r="L69">
        <v>0.13301435232389941</v>
      </c>
      <c r="M69">
        <v>0</v>
      </c>
      <c r="N69">
        <v>0</v>
      </c>
      <c r="O69">
        <v>0</v>
      </c>
      <c r="P69">
        <v>0</v>
      </c>
      <c r="Q69">
        <v>0</v>
      </c>
      <c r="R69">
        <v>0.42316597690909757</v>
      </c>
      <c r="S69">
        <v>0</v>
      </c>
      <c r="T69">
        <v>0</v>
      </c>
      <c r="U69">
        <v>0.58302970285330358</v>
      </c>
      <c r="V69">
        <v>0.52893277421857976</v>
      </c>
      <c r="W69" t="s">
        <v>248</v>
      </c>
      <c r="X69" t="s">
        <v>249</v>
      </c>
      <c r="Y69" t="s">
        <v>193</v>
      </c>
      <c r="Z69" t="s">
        <v>193</v>
      </c>
      <c r="AA69" t="s">
        <v>193</v>
      </c>
      <c r="AB69" t="s">
        <v>193</v>
      </c>
      <c r="AC69" t="s">
        <v>193</v>
      </c>
      <c r="AD69" t="s">
        <v>193</v>
      </c>
      <c r="AE69" t="s">
        <v>193</v>
      </c>
      <c r="AF69" t="s">
        <v>193</v>
      </c>
      <c r="AG69" t="s">
        <v>193</v>
      </c>
      <c r="AH69" t="s">
        <v>193</v>
      </c>
      <c r="AI69" t="s">
        <v>193</v>
      </c>
      <c r="AJ69" t="s">
        <v>193</v>
      </c>
      <c r="AK69" t="s">
        <v>193</v>
      </c>
      <c r="AL69" t="s">
        <v>193</v>
      </c>
      <c r="AM69">
        <v>0</v>
      </c>
      <c r="AN69">
        <v>8.6959578032610493E-2</v>
      </c>
    </row>
    <row r="70" spans="1:71" x14ac:dyDescent="0.2">
      <c r="A70" t="s">
        <v>413</v>
      </c>
      <c r="B70">
        <v>2014</v>
      </c>
      <c r="C70" t="s">
        <v>417</v>
      </c>
      <c r="D70">
        <v>66</v>
      </c>
      <c r="E70" t="s">
        <v>173</v>
      </c>
      <c r="F70" t="s">
        <v>257</v>
      </c>
      <c r="G70" t="s">
        <v>193</v>
      </c>
      <c r="H70">
        <v>0.51160371706886554</v>
      </c>
      <c r="I70">
        <v>0.34900206423674729</v>
      </c>
      <c r="J70">
        <v>0.57565942509214418</v>
      </c>
      <c r="K70">
        <v>0.46906616669003642</v>
      </c>
      <c r="L70">
        <v>0.66243249214759037</v>
      </c>
      <c r="M70">
        <v>0.2889682980514941</v>
      </c>
      <c r="N70">
        <v>0.2090508408894754</v>
      </c>
      <c r="O70">
        <v>0.58936074535723393</v>
      </c>
      <c r="P70">
        <v>0.30305284840817209</v>
      </c>
      <c r="Q70">
        <v>0.54680351325923637</v>
      </c>
      <c r="R70">
        <v>1.9306258474483731</v>
      </c>
      <c r="S70">
        <v>1.12891269109165</v>
      </c>
      <c r="T70">
        <v>1.0258443422829351</v>
      </c>
      <c r="U70">
        <v>1.364484522806138</v>
      </c>
      <c r="V70">
        <v>1.266208663838744</v>
      </c>
      <c r="W70" t="s">
        <v>248</v>
      </c>
      <c r="X70" t="s">
        <v>249</v>
      </c>
      <c r="Y70" t="s">
        <v>193</v>
      </c>
      <c r="Z70" t="s">
        <v>193</v>
      </c>
      <c r="AA70" t="s">
        <v>193</v>
      </c>
      <c r="AB70" t="s">
        <v>193</v>
      </c>
      <c r="AC70" t="s">
        <v>193</v>
      </c>
      <c r="AD70" t="s">
        <v>193</v>
      </c>
      <c r="AE70" t="s">
        <v>193</v>
      </c>
      <c r="AF70" t="s">
        <v>193</v>
      </c>
      <c r="AG70" t="s">
        <v>193</v>
      </c>
      <c r="AH70" t="s">
        <v>193</v>
      </c>
      <c r="AI70" t="s">
        <v>193</v>
      </c>
      <c r="AJ70" t="s">
        <v>193</v>
      </c>
      <c r="AK70" t="s">
        <v>193</v>
      </c>
      <c r="AL70" t="s">
        <v>193</v>
      </c>
      <c r="AM70">
        <v>0</v>
      </c>
      <c r="AN70">
        <v>0.86841508700363645</v>
      </c>
    </row>
    <row r="71" spans="1:71" x14ac:dyDescent="0.2">
      <c r="A71" t="s">
        <v>413</v>
      </c>
      <c r="B71">
        <v>2014</v>
      </c>
      <c r="C71" t="s">
        <v>417</v>
      </c>
      <c r="D71">
        <v>67</v>
      </c>
      <c r="E71" t="s">
        <v>173</v>
      </c>
      <c r="F71" t="s">
        <v>258</v>
      </c>
      <c r="G71" t="s">
        <v>193</v>
      </c>
      <c r="H71">
        <v>48.755280199910928</v>
      </c>
      <c r="I71">
        <v>39.890847957404901</v>
      </c>
      <c r="J71">
        <v>32.280539164542873</v>
      </c>
      <c r="K71">
        <v>18.301986668851601</v>
      </c>
      <c r="L71">
        <v>8.0196250551473636</v>
      </c>
      <c r="M71">
        <v>52.330172322154652</v>
      </c>
      <c r="N71">
        <v>47.952618706850977</v>
      </c>
      <c r="O71">
        <v>33.284382704991572</v>
      </c>
      <c r="P71">
        <v>20.25407149753676</v>
      </c>
      <c r="Q71">
        <v>8.0071775729723793</v>
      </c>
      <c r="R71">
        <v>16.344215484907622</v>
      </c>
      <c r="S71">
        <v>11.09834150964055</v>
      </c>
      <c r="T71">
        <v>8.3202585280667947</v>
      </c>
      <c r="U71">
        <v>8.3385816611774768</v>
      </c>
      <c r="V71">
        <v>4.5819874872593109</v>
      </c>
      <c r="W71" t="s">
        <v>248</v>
      </c>
      <c r="X71" t="s">
        <v>249</v>
      </c>
      <c r="Y71" t="s">
        <v>193</v>
      </c>
      <c r="Z71" t="s">
        <v>193</v>
      </c>
      <c r="AA71" t="s">
        <v>193</v>
      </c>
      <c r="AB71" t="s">
        <v>193</v>
      </c>
      <c r="AC71" t="s">
        <v>193</v>
      </c>
      <c r="AD71" t="s">
        <v>193</v>
      </c>
      <c r="AE71" t="s">
        <v>193</v>
      </c>
      <c r="AF71" t="s">
        <v>193</v>
      </c>
      <c r="AG71" t="s">
        <v>193</v>
      </c>
      <c r="AH71" t="s">
        <v>193</v>
      </c>
      <c r="AI71" t="s">
        <v>193</v>
      </c>
      <c r="AJ71" t="s">
        <v>193</v>
      </c>
      <c r="AK71" t="s">
        <v>193</v>
      </c>
      <c r="AL71" t="s">
        <v>193</v>
      </c>
      <c r="AM71">
        <v>67.970859900486943</v>
      </c>
      <c r="AN71">
        <v>2.8287419746847702</v>
      </c>
    </row>
    <row r="72" spans="1:71" x14ac:dyDescent="0.2">
      <c r="A72" t="s">
        <v>413</v>
      </c>
      <c r="B72">
        <v>2014</v>
      </c>
      <c r="C72" t="s">
        <v>417</v>
      </c>
      <c r="D72">
        <v>68</v>
      </c>
      <c r="E72" t="s">
        <v>173</v>
      </c>
      <c r="F72" t="s">
        <v>259</v>
      </c>
      <c r="G72" t="s">
        <v>193</v>
      </c>
      <c r="H72">
        <v>21.80695404823711</v>
      </c>
      <c r="I72">
        <v>9.168659476170907</v>
      </c>
      <c r="J72">
        <v>9.8135424176146202</v>
      </c>
      <c r="K72">
        <v>2.4665540857972852</v>
      </c>
      <c r="L72">
        <v>0.90315285635545173</v>
      </c>
      <c r="M72">
        <v>23.577549025564721</v>
      </c>
      <c r="N72">
        <v>13.59770588721068</v>
      </c>
      <c r="O72">
        <v>6.2481533472106348</v>
      </c>
      <c r="P72">
        <v>2.6358793553805708</v>
      </c>
      <c r="Q72">
        <v>1.0808513028725739</v>
      </c>
      <c r="R72">
        <v>7.3580872767171037</v>
      </c>
      <c r="S72">
        <v>3.7571330287675528</v>
      </c>
      <c r="T72">
        <v>1.7129169478360571</v>
      </c>
      <c r="U72">
        <v>0.97287045332348066</v>
      </c>
      <c r="V72">
        <v>0</v>
      </c>
      <c r="W72" t="s">
        <v>248</v>
      </c>
      <c r="X72" t="s">
        <v>249</v>
      </c>
      <c r="Y72" t="s">
        <v>193</v>
      </c>
      <c r="Z72" t="s">
        <v>193</v>
      </c>
      <c r="AA72" t="s">
        <v>193</v>
      </c>
      <c r="AB72" t="s">
        <v>193</v>
      </c>
      <c r="AC72" t="s">
        <v>193</v>
      </c>
      <c r="AD72" t="s">
        <v>193</v>
      </c>
      <c r="AE72" t="s">
        <v>193</v>
      </c>
      <c r="AF72" t="s">
        <v>193</v>
      </c>
      <c r="AG72" t="s">
        <v>193</v>
      </c>
      <c r="AH72" t="s">
        <v>193</v>
      </c>
      <c r="AI72" t="s">
        <v>193</v>
      </c>
      <c r="AJ72" t="s">
        <v>193</v>
      </c>
      <c r="AK72" t="s">
        <v>193</v>
      </c>
      <c r="AL72" t="s">
        <v>193</v>
      </c>
      <c r="AM72">
        <v>21.519126008032121</v>
      </c>
      <c r="AN72">
        <v>6.3065162199912705E-2</v>
      </c>
    </row>
    <row r="73" spans="1:71" x14ac:dyDescent="0.2">
      <c r="A73" t="s">
        <v>413</v>
      </c>
      <c r="B73">
        <v>2014</v>
      </c>
      <c r="C73" t="s">
        <v>417</v>
      </c>
      <c r="D73">
        <v>69</v>
      </c>
      <c r="E73" t="s">
        <v>173</v>
      </c>
      <c r="F73" t="s">
        <v>260</v>
      </c>
      <c r="G73" t="s">
        <v>193</v>
      </c>
      <c r="H73">
        <v>0.1540603531467413</v>
      </c>
      <c r="I73">
        <v>4.4128055606553897E-2</v>
      </c>
      <c r="J73">
        <v>0.58468912162103903</v>
      </c>
      <c r="K73">
        <v>1.082888876285889</v>
      </c>
      <c r="L73">
        <v>4.7454597288245397</v>
      </c>
      <c r="M73">
        <v>0.1119458651241264</v>
      </c>
      <c r="N73">
        <v>9.4794916886148994E-2</v>
      </c>
      <c r="O73">
        <v>0.41447001572455738</v>
      </c>
      <c r="P73">
        <v>1.443971607297299</v>
      </c>
      <c r="Q73">
        <v>5.1251826351969614</v>
      </c>
      <c r="R73">
        <v>0</v>
      </c>
      <c r="S73">
        <v>0</v>
      </c>
      <c r="T73">
        <v>0.7651348475464077</v>
      </c>
      <c r="U73">
        <v>0.53483813501208921</v>
      </c>
      <c r="V73">
        <v>4.1053804051972058</v>
      </c>
      <c r="W73" t="s">
        <v>248</v>
      </c>
      <c r="X73" t="s">
        <v>249</v>
      </c>
      <c r="Y73" t="s">
        <v>193</v>
      </c>
      <c r="Z73" t="s">
        <v>193</v>
      </c>
      <c r="AA73" t="s">
        <v>193</v>
      </c>
      <c r="AB73" t="s">
        <v>193</v>
      </c>
      <c r="AC73" t="s">
        <v>193</v>
      </c>
      <c r="AD73" t="s">
        <v>193</v>
      </c>
      <c r="AE73" t="s">
        <v>193</v>
      </c>
      <c r="AF73" t="s">
        <v>193</v>
      </c>
      <c r="AG73" t="s">
        <v>193</v>
      </c>
      <c r="AH73" t="s">
        <v>193</v>
      </c>
      <c r="AI73" t="s">
        <v>193</v>
      </c>
      <c r="AJ73" t="s">
        <v>193</v>
      </c>
      <c r="AK73" t="s">
        <v>193</v>
      </c>
      <c r="AL73" t="s">
        <v>193</v>
      </c>
      <c r="AM73">
        <v>6.7995178827902097E-2</v>
      </c>
      <c r="AN73">
        <v>2.1888397072580652</v>
      </c>
    </row>
    <row r="74" spans="1:71" x14ac:dyDescent="0.2">
      <c r="A74" t="s">
        <v>413</v>
      </c>
      <c r="B74">
        <v>2014</v>
      </c>
      <c r="C74" t="s">
        <v>417</v>
      </c>
      <c r="D74">
        <v>70</v>
      </c>
      <c r="E74" t="s">
        <v>173</v>
      </c>
      <c r="F74" t="s">
        <v>46</v>
      </c>
      <c r="G74" t="s">
        <v>193</v>
      </c>
      <c r="H74">
        <v>0.18872855130798061</v>
      </c>
      <c r="I74">
        <v>7.2399393411693394E-2</v>
      </c>
      <c r="J74">
        <v>0</v>
      </c>
      <c r="K74">
        <v>5.3684961067667097E-2</v>
      </c>
      <c r="L74">
        <v>0</v>
      </c>
      <c r="M74">
        <v>0.2223962976382009</v>
      </c>
      <c r="N74">
        <v>0</v>
      </c>
      <c r="O74">
        <v>4.9160210107705202E-2</v>
      </c>
      <c r="P74">
        <v>0</v>
      </c>
      <c r="Q74">
        <v>0</v>
      </c>
      <c r="R74">
        <v>0.35096749871294081</v>
      </c>
      <c r="S74">
        <v>0</v>
      </c>
      <c r="T74">
        <v>0.32103288634602672</v>
      </c>
      <c r="U74">
        <v>0</v>
      </c>
      <c r="V74">
        <v>0</v>
      </c>
      <c r="W74" t="s">
        <v>248</v>
      </c>
      <c r="X74" t="s">
        <v>249</v>
      </c>
      <c r="Y74" t="s">
        <v>193</v>
      </c>
      <c r="Z74" t="s">
        <v>193</v>
      </c>
      <c r="AA74" t="s">
        <v>193</v>
      </c>
      <c r="AB74" t="s">
        <v>193</v>
      </c>
      <c r="AC74" t="s">
        <v>193</v>
      </c>
      <c r="AD74" t="s">
        <v>193</v>
      </c>
      <c r="AE74" t="s">
        <v>193</v>
      </c>
      <c r="AF74" t="s">
        <v>193</v>
      </c>
      <c r="AG74" t="s">
        <v>193</v>
      </c>
      <c r="AH74" t="s">
        <v>193</v>
      </c>
      <c r="AI74" t="s">
        <v>193</v>
      </c>
      <c r="AJ74" t="s">
        <v>193</v>
      </c>
      <c r="AK74" t="s">
        <v>193</v>
      </c>
      <c r="AL74" t="s">
        <v>193</v>
      </c>
      <c r="AM74">
        <v>7.29538310480808E-2</v>
      </c>
      <c r="AN74">
        <v>5.60518215247948E-2</v>
      </c>
    </row>
    <row r="75" spans="1:71" x14ac:dyDescent="0.2">
      <c r="A75" t="s">
        <v>413</v>
      </c>
      <c r="B75">
        <v>2014</v>
      </c>
      <c r="C75" t="s">
        <v>417</v>
      </c>
      <c r="D75">
        <v>71</v>
      </c>
      <c r="E75" t="s">
        <v>173</v>
      </c>
      <c r="F75" t="s">
        <v>200</v>
      </c>
      <c r="G75" t="s">
        <v>193</v>
      </c>
      <c r="H75">
        <v>0</v>
      </c>
      <c r="I75">
        <v>3.5302444485243098E-2</v>
      </c>
      <c r="J75">
        <v>3.5304438986100001E-2</v>
      </c>
      <c r="K75">
        <v>0</v>
      </c>
      <c r="L75">
        <v>0</v>
      </c>
      <c r="M75">
        <v>0</v>
      </c>
      <c r="N75">
        <v>0</v>
      </c>
      <c r="O75">
        <v>9.4845474085841999E-2</v>
      </c>
      <c r="P75">
        <v>0</v>
      </c>
      <c r="Q75">
        <v>0</v>
      </c>
      <c r="R75">
        <v>0</v>
      </c>
      <c r="S75">
        <v>0</v>
      </c>
      <c r="T75">
        <v>0</v>
      </c>
      <c r="U75">
        <v>0</v>
      </c>
      <c r="V75">
        <v>0</v>
      </c>
      <c r="W75" t="s">
        <v>248</v>
      </c>
      <c r="X75" t="s">
        <v>249</v>
      </c>
      <c r="Y75" t="s">
        <v>193</v>
      </c>
      <c r="Z75" t="s">
        <v>193</v>
      </c>
      <c r="AA75" t="s">
        <v>193</v>
      </c>
      <c r="AB75" t="s">
        <v>193</v>
      </c>
      <c r="AC75" t="s">
        <v>193</v>
      </c>
      <c r="AD75" t="s">
        <v>193</v>
      </c>
      <c r="AE75" t="s">
        <v>193</v>
      </c>
      <c r="AF75" t="s">
        <v>193</v>
      </c>
      <c r="AG75" t="s">
        <v>193</v>
      </c>
      <c r="AH75" t="s">
        <v>193</v>
      </c>
      <c r="AI75" t="s">
        <v>193</v>
      </c>
      <c r="AJ75" t="s">
        <v>193</v>
      </c>
      <c r="AK75" t="s">
        <v>193</v>
      </c>
      <c r="AL75" t="s">
        <v>193</v>
      </c>
      <c r="AM75">
        <v>0</v>
      </c>
      <c r="AN75">
        <v>2.3879381447061799E-2</v>
      </c>
    </row>
    <row r="76" spans="1:71" x14ac:dyDescent="0.2">
      <c r="A76" t="s">
        <v>413</v>
      </c>
      <c r="B76">
        <v>2014</v>
      </c>
      <c r="C76" t="s">
        <v>417</v>
      </c>
      <c r="D76">
        <v>122</v>
      </c>
      <c r="E76" t="s">
        <v>18</v>
      </c>
      <c r="F76" t="s">
        <v>14</v>
      </c>
      <c r="G76" t="s">
        <v>430</v>
      </c>
      <c r="H76">
        <v>99.39437683597842</v>
      </c>
      <c r="I76">
        <v>99.677983433545364</v>
      </c>
      <c r="J76">
        <v>99.797548839185296</v>
      </c>
      <c r="K76">
        <v>99.790867078117941</v>
      </c>
      <c r="L76">
        <v>99.716638401036278</v>
      </c>
      <c r="M76">
        <v>99.683390505973918</v>
      </c>
      <c r="N76">
        <v>99.829788523600939</v>
      </c>
      <c r="O76">
        <v>99.481579064322162</v>
      </c>
      <c r="P76">
        <v>99.848485650767856</v>
      </c>
      <c r="Q76">
        <v>99.619783925950941</v>
      </c>
      <c r="R76">
        <v>97.893679569057369</v>
      </c>
      <c r="S76">
        <v>99.596618422032222</v>
      </c>
      <c r="T76">
        <v>99.860376468811992</v>
      </c>
      <c r="U76">
        <v>99.798270327017875</v>
      </c>
      <c r="V76">
        <v>100</v>
      </c>
      <c r="W76" t="s">
        <v>248</v>
      </c>
      <c r="X76" t="s">
        <v>249</v>
      </c>
      <c r="Y76" t="s">
        <v>193</v>
      </c>
      <c r="Z76" t="s">
        <v>193</v>
      </c>
      <c r="AA76" t="s">
        <v>193</v>
      </c>
      <c r="AB76" t="s">
        <v>193</v>
      </c>
      <c r="AC76" t="s">
        <v>193</v>
      </c>
      <c r="AD76" t="s">
        <v>193</v>
      </c>
      <c r="AE76" t="s">
        <v>193</v>
      </c>
      <c r="AF76" t="s">
        <v>193</v>
      </c>
      <c r="AG76" t="s">
        <v>193</v>
      </c>
      <c r="AH76" t="s">
        <v>193</v>
      </c>
      <c r="AI76" t="s">
        <v>193</v>
      </c>
      <c r="AJ76" t="s">
        <v>193</v>
      </c>
      <c r="AK76" t="s">
        <v>193</v>
      </c>
      <c r="AL76" t="s">
        <v>193</v>
      </c>
      <c r="AM76">
        <v>99.97408006410555</v>
      </c>
      <c r="AN76">
        <v>99.469177830216921</v>
      </c>
      <c r="BC76">
        <v>11202.497248379979</v>
      </c>
      <c r="BD76">
        <v>11237.18312148</v>
      </c>
      <c r="BE76">
        <v>11250.02671158</v>
      </c>
      <c r="BF76">
        <v>11254.17288254001</v>
      </c>
      <c r="BG76">
        <v>11239.570776359989</v>
      </c>
      <c r="BH76">
        <v>8370.8451640100047</v>
      </c>
      <c r="BI76">
        <v>8386.1388899999874</v>
      </c>
      <c r="BJ76">
        <v>8348.7036968600023</v>
      </c>
      <c r="BK76">
        <v>8383.5712145399921</v>
      </c>
      <c r="BL76">
        <v>8368.318743689968</v>
      </c>
      <c r="BM76">
        <v>1849.79345878</v>
      </c>
      <c r="BN76">
        <v>1880.3924216600001</v>
      </c>
      <c r="BO76">
        <v>1883.2982557299979</v>
      </c>
      <c r="BP76">
        <v>1881.9772137200009</v>
      </c>
      <c r="BQ76">
        <v>1889.6825999800001</v>
      </c>
      <c r="BR76">
        <v>23027.732170900072</v>
      </c>
      <c r="BS76">
        <v>33155.71856943985</v>
      </c>
    </row>
    <row r="77" spans="1:71" x14ac:dyDescent="0.2">
      <c r="A77" t="s">
        <v>413</v>
      </c>
      <c r="B77">
        <v>2014</v>
      </c>
      <c r="C77" t="s">
        <v>417</v>
      </c>
      <c r="D77">
        <v>123</v>
      </c>
      <c r="E77" t="s">
        <v>18</v>
      </c>
      <c r="F77" t="s">
        <v>51</v>
      </c>
      <c r="G77" t="s">
        <v>193</v>
      </c>
      <c r="H77">
        <v>0.6056231640216112</v>
      </c>
      <c r="I77">
        <v>0.32201656645464199</v>
      </c>
      <c r="J77">
        <v>0.2024511608147021</v>
      </c>
      <c r="K77">
        <v>0.20913292188206031</v>
      </c>
      <c r="L77">
        <v>0.28336159896372631</v>
      </c>
      <c r="M77">
        <v>0.31660949402607991</v>
      </c>
      <c r="N77">
        <v>0.17021147639906409</v>
      </c>
      <c r="O77">
        <v>0.51842093567785197</v>
      </c>
      <c r="P77">
        <v>0.15151434923214549</v>
      </c>
      <c r="Q77">
        <v>0.38021607404902952</v>
      </c>
      <c r="R77">
        <v>2.1063204309426342</v>
      </c>
      <c r="S77">
        <v>0.40338157796778001</v>
      </c>
      <c r="T77">
        <v>0.13962353118799781</v>
      </c>
      <c r="U77">
        <v>0.20172967298211511</v>
      </c>
      <c r="V77">
        <v>0</v>
      </c>
      <c r="W77" t="s">
        <v>248</v>
      </c>
      <c r="X77" t="s">
        <v>249</v>
      </c>
      <c r="Y77" t="s">
        <v>193</v>
      </c>
      <c r="Z77" t="s">
        <v>193</v>
      </c>
      <c r="AA77" t="s">
        <v>193</v>
      </c>
      <c r="AB77" t="s">
        <v>193</v>
      </c>
      <c r="AC77" t="s">
        <v>193</v>
      </c>
      <c r="AD77" t="s">
        <v>193</v>
      </c>
      <c r="AE77" t="s">
        <v>193</v>
      </c>
      <c r="AF77" t="s">
        <v>193</v>
      </c>
      <c r="AG77" t="s">
        <v>193</v>
      </c>
      <c r="AH77" t="s">
        <v>193</v>
      </c>
      <c r="AI77" t="s">
        <v>193</v>
      </c>
      <c r="AJ77" t="s">
        <v>193</v>
      </c>
      <c r="AK77" t="s">
        <v>193</v>
      </c>
      <c r="AL77" t="s">
        <v>193</v>
      </c>
      <c r="AM77">
        <v>2.5919935894458301E-2</v>
      </c>
      <c r="AN77">
        <v>0.53082216978316454</v>
      </c>
      <c r="BC77">
        <v>68.258306399999995</v>
      </c>
      <c r="BD77">
        <v>36.302491289999999</v>
      </c>
      <c r="BE77">
        <v>22.822013099999999</v>
      </c>
      <c r="BF77">
        <v>23.585505640000001</v>
      </c>
      <c r="BG77">
        <v>31.9391307</v>
      </c>
      <c r="BH77">
        <v>26.587067699999999</v>
      </c>
      <c r="BI77">
        <v>14.29850852</v>
      </c>
      <c r="BJ77">
        <v>43.5069771</v>
      </c>
      <c r="BK77">
        <v>12.7215884</v>
      </c>
      <c r="BL77">
        <v>31.9391307</v>
      </c>
      <c r="BM77">
        <v>39.8009123</v>
      </c>
      <c r="BN77">
        <v>7.6158776699999997</v>
      </c>
      <c r="BO77">
        <v>2.6332040999999999</v>
      </c>
      <c r="BP77">
        <v>3.8041806399999998</v>
      </c>
      <c r="BQ77">
        <v>0</v>
      </c>
      <c r="BR77">
        <v>5.9703209199999998</v>
      </c>
      <c r="BS77">
        <v>176.93712621</v>
      </c>
    </row>
    <row r="78" spans="1:71" x14ac:dyDescent="0.2">
      <c r="A78" t="s">
        <v>413</v>
      </c>
      <c r="B78">
        <v>2014</v>
      </c>
      <c r="C78" t="s">
        <v>417</v>
      </c>
      <c r="D78">
        <v>124</v>
      </c>
      <c r="E78" t="s">
        <v>50</v>
      </c>
      <c r="F78" t="s">
        <v>15</v>
      </c>
      <c r="G78" t="s">
        <v>431</v>
      </c>
      <c r="H78">
        <v>96.71211725958085</v>
      </c>
      <c r="I78">
        <v>98.638283473410908</v>
      </c>
      <c r="J78">
        <v>98.787982385692104</v>
      </c>
      <c r="K78">
        <v>99.446974159509125</v>
      </c>
      <c r="L78">
        <v>99.656617590597293</v>
      </c>
      <c r="M78">
        <v>96.596189015193801</v>
      </c>
      <c r="N78">
        <v>98.711007845269137</v>
      </c>
      <c r="O78">
        <v>98.779316879749402</v>
      </c>
      <c r="P78">
        <v>99.547139026836206</v>
      </c>
      <c r="Q78">
        <v>99.619783925950941</v>
      </c>
      <c r="R78">
        <v>96.728107781428903</v>
      </c>
      <c r="S78">
        <v>99.131059642278998</v>
      </c>
      <c r="T78">
        <v>99.355529792100938</v>
      </c>
      <c r="U78">
        <v>99.185875404969153</v>
      </c>
      <c r="V78">
        <v>99.642580439166267</v>
      </c>
      <c r="W78" t="s">
        <v>248</v>
      </c>
      <c r="X78" t="s">
        <v>249</v>
      </c>
      <c r="Y78" t="s">
        <v>193</v>
      </c>
      <c r="Z78" t="s">
        <v>193</v>
      </c>
      <c r="AA78" t="s">
        <v>193</v>
      </c>
      <c r="AB78" t="s">
        <v>193</v>
      </c>
      <c r="AC78" t="s">
        <v>193</v>
      </c>
      <c r="AD78" t="s">
        <v>193</v>
      </c>
      <c r="AE78" t="s">
        <v>193</v>
      </c>
      <c r="AF78" t="s">
        <v>193</v>
      </c>
      <c r="AG78" t="s">
        <v>193</v>
      </c>
      <c r="AH78" t="s">
        <v>193</v>
      </c>
      <c r="AI78" t="s">
        <v>193</v>
      </c>
      <c r="AJ78" t="s">
        <v>193</v>
      </c>
      <c r="AK78" t="s">
        <v>193</v>
      </c>
      <c r="AL78" t="s">
        <v>193</v>
      </c>
      <c r="AM78">
        <v>98.360226198874841</v>
      </c>
      <c r="AN78">
        <v>98.848555232255919</v>
      </c>
      <c r="BC78">
        <v>10884.422622299981</v>
      </c>
      <c r="BD78">
        <v>11107.71166648</v>
      </c>
      <c r="BE78">
        <v>11132.49976681</v>
      </c>
      <c r="BF78">
        <v>11207.715471460009</v>
      </c>
      <c r="BG78">
        <v>11214.281889509981</v>
      </c>
      <c r="BH78">
        <v>8095.900350130004</v>
      </c>
      <c r="BI78">
        <v>8292.1564194899875</v>
      </c>
      <c r="BJ78">
        <v>8281.6664068700011</v>
      </c>
      <c r="BK78">
        <v>8350.5919744599923</v>
      </c>
      <c r="BL78">
        <v>8349.783952089967</v>
      </c>
      <c r="BM78">
        <v>1823.58855354</v>
      </c>
      <c r="BN78">
        <v>1871.6026332599999</v>
      </c>
      <c r="BO78">
        <v>1873.7771934299981</v>
      </c>
      <c r="BP78">
        <v>1870.428784220001</v>
      </c>
      <c r="BQ78">
        <v>1882.92850473</v>
      </c>
      <c r="BR78">
        <v>22656.00187293009</v>
      </c>
      <c r="BS78">
        <v>32890.629543629839</v>
      </c>
    </row>
    <row r="79" spans="1:71" x14ac:dyDescent="0.2">
      <c r="A79" t="s">
        <v>413</v>
      </c>
      <c r="B79">
        <v>2014</v>
      </c>
      <c r="C79" t="s">
        <v>417</v>
      </c>
      <c r="D79">
        <v>125</v>
      </c>
      <c r="E79" t="s">
        <v>50</v>
      </c>
      <c r="F79" t="s">
        <v>16</v>
      </c>
      <c r="G79" t="s">
        <v>432</v>
      </c>
      <c r="H79">
        <v>2.6822595763975881</v>
      </c>
      <c r="I79">
        <v>1.039699960134459</v>
      </c>
      <c r="J79">
        <v>1.0095664534932001</v>
      </c>
      <c r="K79">
        <v>0.34389291860887028</v>
      </c>
      <c r="L79">
        <v>6.00208104389938E-2</v>
      </c>
      <c r="M79">
        <v>3.0872014907801089</v>
      </c>
      <c r="N79">
        <v>1.118780678331798</v>
      </c>
      <c r="O79">
        <v>0.70226218457272793</v>
      </c>
      <c r="P79">
        <v>0.30134662393163841</v>
      </c>
      <c r="Q79">
        <v>0</v>
      </c>
      <c r="R79">
        <v>1.165571787628477</v>
      </c>
      <c r="S79">
        <v>0.46555877975320581</v>
      </c>
      <c r="T79">
        <v>0.50484667671105332</v>
      </c>
      <c r="U79">
        <v>0.6123949220487096</v>
      </c>
      <c r="V79">
        <v>0.35741956083373388</v>
      </c>
      <c r="W79" t="s">
        <v>248</v>
      </c>
      <c r="X79" t="s">
        <v>249</v>
      </c>
      <c r="Y79" t="s">
        <v>193</v>
      </c>
      <c r="Z79" t="s">
        <v>193</v>
      </c>
      <c r="AA79" t="s">
        <v>193</v>
      </c>
      <c r="AB79" t="s">
        <v>193</v>
      </c>
      <c r="AC79" t="s">
        <v>193</v>
      </c>
      <c r="AD79" t="s">
        <v>193</v>
      </c>
      <c r="AE79" t="s">
        <v>193</v>
      </c>
      <c r="AF79" t="s">
        <v>193</v>
      </c>
      <c r="AG79" t="s">
        <v>193</v>
      </c>
      <c r="AH79" t="s">
        <v>193</v>
      </c>
      <c r="AI79" t="s">
        <v>193</v>
      </c>
      <c r="AJ79" t="s">
        <v>193</v>
      </c>
      <c r="AK79" t="s">
        <v>193</v>
      </c>
      <c r="AL79" t="s">
        <v>193</v>
      </c>
      <c r="AM79">
        <v>1.613853865230795</v>
      </c>
      <c r="AN79">
        <v>0.62062259796096808</v>
      </c>
      <c r="BC79">
        <v>301.87372212999998</v>
      </c>
      <c r="BD79">
        <v>117.08118765</v>
      </c>
      <c r="BE79">
        <v>113.76888197</v>
      </c>
      <c r="BF79">
        <v>38.756875379999997</v>
      </c>
      <c r="BG79">
        <v>6.7540952499999998</v>
      </c>
      <c r="BH79">
        <v>258.74390992999997</v>
      </c>
      <c r="BI79">
        <v>93.982470509999985</v>
      </c>
      <c r="BJ79">
        <v>58.877721839999992</v>
      </c>
      <c r="BK79">
        <v>25.278704380000001</v>
      </c>
      <c r="BL79">
        <v>0</v>
      </c>
      <c r="BM79">
        <v>21.974206039999999</v>
      </c>
      <c r="BN79">
        <v>8.7897884000000008</v>
      </c>
      <c r="BO79">
        <v>9.5210623000000005</v>
      </c>
      <c r="BP79">
        <v>11.548429499999999</v>
      </c>
      <c r="BQ79">
        <v>6.7540952499999998</v>
      </c>
      <c r="BR79">
        <v>371.73029797000009</v>
      </c>
      <c r="BS79">
        <v>206.50446441000011</v>
      </c>
    </row>
    <row r="80" spans="1:71" x14ac:dyDescent="0.2">
      <c r="A80" t="s">
        <v>413</v>
      </c>
      <c r="B80">
        <v>2014</v>
      </c>
      <c r="C80" t="s">
        <v>417</v>
      </c>
      <c r="D80">
        <v>126</v>
      </c>
      <c r="E80" t="s">
        <v>50</v>
      </c>
      <c r="F80" t="s">
        <v>22</v>
      </c>
      <c r="G80" t="s">
        <v>433</v>
      </c>
      <c r="H80">
        <v>0.56780987214078338</v>
      </c>
      <c r="I80">
        <v>0.32201656645463311</v>
      </c>
      <c r="J80">
        <v>0.2024511608146968</v>
      </c>
      <c r="K80">
        <v>0.20913292188200469</v>
      </c>
      <c r="L80">
        <v>0.2833615989637136</v>
      </c>
      <c r="M80">
        <v>0.31660949402609001</v>
      </c>
      <c r="N80">
        <v>0.170211476399065</v>
      </c>
      <c r="O80">
        <v>0.51842093567787018</v>
      </c>
      <c r="P80">
        <v>0.15151434923215579</v>
      </c>
      <c r="Q80">
        <v>0.38021607404905922</v>
      </c>
      <c r="R80">
        <v>1.880596467790387</v>
      </c>
      <c r="S80">
        <v>0.40338157796779578</v>
      </c>
      <c r="T80">
        <v>0.1396235311880083</v>
      </c>
      <c r="U80">
        <v>0.2017296729821377</v>
      </c>
      <c r="V80">
        <v>-5.5511151231300001E-16</v>
      </c>
      <c r="W80" t="s">
        <v>248</v>
      </c>
      <c r="X80" t="s">
        <v>249</v>
      </c>
      <c r="Y80" t="s">
        <v>193</v>
      </c>
      <c r="Z80" t="s">
        <v>193</v>
      </c>
      <c r="AA80" t="s">
        <v>193</v>
      </c>
      <c r="AB80" t="s">
        <v>193</v>
      </c>
      <c r="AC80" t="s">
        <v>193</v>
      </c>
      <c r="AD80" t="s">
        <v>193</v>
      </c>
      <c r="AE80" t="s">
        <v>193</v>
      </c>
      <c r="AF80" t="s">
        <v>193</v>
      </c>
      <c r="AG80" t="s">
        <v>193</v>
      </c>
      <c r="AH80" t="s">
        <v>193</v>
      </c>
      <c r="AI80" t="s">
        <v>193</v>
      </c>
      <c r="AJ80" t="s">
        <v>193</v>
      </c>
      <c r="AK80" t="s">
        <v>193</v>
      </c>
      <c r="AL80" t="s">
        <v>193</v>
      </c>
      <c r="AM80">
        <v>2.5919935894364001E-2</v>
      </c>
      <c r="AN80">
        <v>0.51803227827020037</v>
      </c>
      <c r="BC80">
        <v>64.002588799999998</v>
      </c>
      <c r="BD80">
        <v>36.302491289999999</v>
      </c>
      <c r="BE80">
        <v>22.822013099999999</v>
      </c>
      <c r="BF80">
        <v>23.585505640000001</v>
      </c>
      <c r="BG80">
        <v>31.9391307</v>
      </c>
      <c r="BH80">
        <v>26.587067699999999</v>
      </c>
      <c r="BI80">
        <v>14.29850852</v>
      </c>
      <c r="BJ80">
        <v>43.5069771</v>
      </c>
      <c r="BK80">
        <v>12.7215884</v>
      </c>
      <c r="BL80">
        <v>31.9391307</v>
      </c>
      <c r="BM80">
        <v>35.545194700000003</v>
      </c>
      <c r="BN80">
        <v>7.6158776699999997</v>
      </c>
      <c r="BO80">
        <v>2.6332040999999999</v>
      </c>
      <c r="BP80">
        <v>3.8041806399999998</v>
      </c>
      <c r="BQ80">
        <v>0</v>
      </c>
      <c r="BR80">
        <v>5.9703209199999998</v>
      </c>
      <c r="BS80">
        <v>172.68140861000001</v>
      </c>
    </row>
    <row r="81" spans="1:71" x14ac:dyDescent="0.2">
      <c r="A81" t="s">
        <v>413</v>
      </c>
      <c r="B81">
        <v>2014</v>
      </c>
      <c r="C81" t="s">
        <v>417</v>
      </c>
      <c r="D81">
        <v>127</v>
      </c>
      <c r="E81" t="s">
        <v>50</v>
      </c>
      <c r="F81" t="s">
        <v>19</v>
      </c>
      <c r="G81" t="s">
        <v>434</v>
      </c>
      <c r="H81">
        <v>3.7813291880777901E-2</v>
      </c>
      <c r="I81">
        <v>0</v>
      </c>
      <c r="J81">
        <v>0</v>
      </c>
      <c r="K81">
        <v>0</v>
      </c>
      <c r="L81">
        <v>0</v>
      </c>
      <c r="M81">
        <v>0</v>
      </c>
      <c r="N81">
        <v>0</v>
      </c>
      <c r="O81">
        <v>0</v>
      </c>
      <c r="P81">
        <v>0</v>
      </c>
      <c r="Q81">
        <v>0</v>
      </c>
      <c r="R81">
        <v>0.22572396315223309</v>
      </c>
      <c r="S81">
        <v>0</v>
      </c>
      <c r="T81">
        <v>0</v>
      </c>
      <c r="U81">
        <v>0</v>
      </c>
      <c r="V81">
        <v>0</v>
      </c>
      <c r="W81" t="s">
        <v>248</v>
      </c>
      <c r="X81" t="s">
        <v>249</v>
      </c>
      <c r="Y81" t="s">
        <v>193</v>
      </c>
      <c r="Z81" t="s">
        <v>193</v>
      </c>
      <c r="AA81" t="s">
        <v>193</v>
      </c>
      <c r="AB81" t="s">
        <v>193</v>
      </c>
      <c r="AC81" t="s">
        <v>193</v>
      </c>
      <c r="AD81" t="s">
        <v>193</v>
      </c>
      <c r="AE81" t="s">
        <v>193</v>
      </c>
      <c r="AF81" t="s">
        <v>193</v>
      </c>
      <c r="AG81" t="s">
        <v>193</v>
      </c>
      <c r="AH81" t="s">
        <v>193</v>
      </c>
      <c r="AI81" t="s">
        <v>193</v>
      </c>
      <c r="AJ81" t="s">
        <v>193</v>
      </c>
      <c r="AK81" t="s">
        <v>193</v>
      </c>
      <c r="AL81" t="s">
        <v>193</v>
      </c>
      <c r="AM81">
        <v>0</v>
      </c>
      <c r="AN81">
        <v>1.27898915129128E-2</v>
      </c>
      <c r="BC81">
        <v>4.2557175999999997</v>
      </c>
      <c r="BD81">
        <v>0</v>
      </c>
      <c r="BE81">
        <v>0</v>
      </c>
      <c r="BF81">
        <v>0</v>
      </c>
      <c r="BG81">
        <v>0</v>
      </c>
      <c r="BH81">
        <v>0</v>
      </c>
      <c r="BI81">
        <v>0</v>
      </c>
      <c r="BJ81">
        <v>0</v>
      </c>
      <c r="BK81">
        <v>0</v>
      </c>
      <c r="BL81">
        <v>0</v>
      </c>
      <c r="BM81">
        <v>4.2557175999999997</v>
      </c>
      <c r="BN81">
        <v>0</v>
      </c>
      <c r="BO81">
        <v>0</v>
      </c>
      <c r="BP81">
        <v>0</v>
      </c>
      <c r="BQ81">
        <v>0</v>
      </c>
      <c r="BR81">
        <v>0</v>
      </c>
      <c r="BS81">
        <v>4.2557175999999997</v>
      </c>
    </row>
    <row r="82" spans="1:71" x14ac:dyDescent="0.2">
      <c r="A82" t="s">
        <v>413</v>
      </c>
      <c r="B82">
        <v>2014</v>
      </c>
      <c r="C82" t="s">
        <v>417</v>
      </c>
      <c r="D82">
        <v>128</v>
      </c>
      <c r="E82" t="s">
        <v>181</v>
      </c>
      <c r="F82" t="s">
        <v>49</v>
      </c>
      <c r="G82" t="s">
        <v>435</v>
      </c>
      <c r="H82">
        <v>2.6986029409127239</v>
      </c>
      <c r="I82">
        <v>1.043058782211038</v>
      </c>
      <c r="J82">
        <v>1.0116144787483949</v>
      </c>
      <c r="K82">
        <v>0.34461361913978078</v>
      </c>
      <c r="L82">
        <v>6.0191369666519001E-2</v>
      </c>
      <c r="M82">
        <v>3.097006908683646</v>
      </c>
      <c r="N82">
        <v>1.120688218293987</v>
      </c>
      <c r="O82">
        <v>0.70592183113485141</v>
      </c>
      <c r="P82">
        <v>0.30180390014690323</v>
      </c>
      <c r="Q82">
        <v>0</v>
      </c>
      <c r="R82">
        <v>1.190650706725396</v>
      </c>
      <c r="S82">
        <v>0.46744436420565999</v>
      </c>
      <c r="T82">
        <v>0.50555254702922647</v>
      </c>
      <c r="U82">
        <v>0.61363280149247146</v>
      </c>
      <c r="V82">
        <v>0.35741956083373388</v>
      </c>
      <c r="W82" t="s">
        <v>248</v>
      </c>
      <c r="X82" t="s">
        <v>249</v>
      </c>
      <c r="Y82" t="s">
        <v>193</v>
      </c>
      <c r="Z82" t="s">
        <v>193</v>
      </c>
      <c r="AA82" t="s">
        <v>193</v>
      </c>
      <c r="AB82" t="s">
        <v>193</v>
      </c>
      <c r="AC82" t="s">
        <v>193</v>
      </c>
      <c r="AD82" t="s">
        <v>193</v>
      </c>
      <c r="AE82" t="s">
        <v>193</v>
      </c>
      <c r="AF82" t="s">
        <v>193</v>
      </c>
      <c r="AG82" t="s">
        <v>193</v>
      </c>
      <c r="AH82" t="s">
        <v>193</v>
      </c>
      <c r="AI82" t="s">
        <v>193</v>
      </c>
      <c r="AJ82" t="s">
        <v>193</v>
      </c>
      <c r="AK82" t="s">
        <v>193</v>
      </c>
      <c r="AL82" t="s">
        <v>193</v>
      </c>
      <c r="AM82">
        <v>1.614272283571859</v>
      </c>
      <c r="AN82">
        <v>0.62393458104208266</v>
      </c>
    </row>
    <row r="83" spans="1:71" x14ac:dyDescent="0.2">
      <c r="A83" t="s">
        <v>413</v>
      </c>
      <c r="B83">
        <v>2014</v>
      </c>
      <c r="C83" t="s">
        <v>417</v>
      </c>
      <c r="D83">
        <v>129</v>
      </c>
      <c r="E83" t="s">
        <v>181</v>
      </c>
      <c r="F83" t="s">
        <v>48</v>
      </c>
      <c r="G83" t="s">
        <v>193</v>
      </c>
      <c r="H83">
        <v>97.301397059087293</v>
      </c>
      <c r="I83">
        <v>98.956941217788966</v>
      </c>
      <c r="J83">
        <v>98.988385521251615</v>
      </c>
      <c r="K83">
        <v>99.655386380860264</v>
      </c>
      <c r="L83">
        <v>99.939808630333488</v>
      </c>
      <c r="M83">
        <v>96.902993091316333</v>
      </c>
      <c r="N83">
        <v>98.879311781706008</v>
      </c>
      <c r="O83">
        <v>99.294078168865113</v>
      </c>
      <c r="P83">
        <v>99.698196099853092</v>
      </c>
      <c r="Q83">
        <v>100</v>
      </c>
      <c r="R83">
        <v>98.809349293274607</v>
      </c>
      <c r="S83">
        <v>99.532555635794324</v>
      </c>
      <c r="T83">
        <v>99.494447452970775</v>
      </c>
      <c r="U83">
        <v>99.386367198507514</v>
      </c>
      <c r="V83">
        <v>99.642580439166267</v>
      </c>
      <c r="W83" t="s">
        <v>248</v>
      </c>
      <c r="X83" t="s">
        <v>249</v>
      </c>
      <c r="Y83" t="s">
        <v>193</v>
      </c>
      <c r="Z83" t="s">
        <v>193</v>
      </c>
      <c r="AA83" t="s">
        <v>193</v>
      </c>
      <c r="AB83" t="s">
        <v>193</v>
      </c>
      <c r="AC83" t="s">
        <v>193</v>
      </c>
      <c r="AD83" t="s">
        <v>193</v>
      </c>
      <c r="AE83" t="s">
        <v>193</v>
      </c>
      <c r="AF83" t="s">
        <v>193</v>
      </c>
      <c r="AG83" t="s">
        <v>193</v>
      </c>
      <c r="AH83" t="s">
        <v>193</v>
      </c>
      <c r="AI83" t="s">
        <v>193</v>
      </c>
      <c r="AJ83" t="s">
        <v>193</v>
      </c>
      <c r="AK83" t="s">
        <v>193</v>
      </c>
      <c r="AL83" t="s">
        <v>193</v>
      </c>
      <c r="AM83">
        <v>98.385727716428235</v>
      </c>
      <c r="AN83">
        <v>99.376065418957879</v>
      </c>
    </row>
    <row r="84" spans="1:71" x14ac:dyDescent="0.2">
      <c r="A84" t="s">
        <v>413</v>
      </c>
      <c r="B84">
        <v>2014</v>
      </c>
      <c r="C84" t="s">
        <v>417</v>
      </c>
      <c r="D84">
        <v>135</v>
      </c>
      <c r="E84" t="s">
        <v>45</v>
      </c>
      <c r="F84" t="s">
        <v>44</v>
      </c>
      <c r="G84" t="s">
        <v>436</v>
      </c>
      <c r="H84">
        <v>62.636250152155959</v>
      </c>
      <c r="I84">
        <v>53.134644173712353</v>
      </c>
      <c r="J84">
        <v>63.293079301678738</v>
      </c>
      <c r="K84">
        <v>44.596458256645292</v>
      </c>
      <c r="L84">
        <v>54.969264068775303</v>
      </c>
      <c r="M84">
        <v>67.964848231086023</v>
      </c>
      <c r="N84">
        <v>64.304104102861459</v>
      </c>
      <c r="O84">
        <v>56.810786238404773</v>
      </c>
      <c r="P84">
        <v>56.573550801929542</v>
      </c>
      <c r="Q84">
        <v>64.780979670402729</v>
      </c>
      <c r="R84">
        <v>10.14284104585141</v>
      </c>
      <c r="S84">
        <v>6.4450347513399047</v>
      </c>
      <c r="T84">
        <v>6.4666583806281821</v>
      </c>
      <c r="U84">
        <v>13.36596521600225</v>
      </c>
      <c r="V84">
        <v>13.380801511993401</v>
      </c>
      <c r="W84" t="s">
        <v>248</v>
      </c>
      <c r="X84" t="s">
        <v>249</v>
      </c>
      <c r="Y84" t="s">
        <v>193</v>
      </c>
      <c r="Z84" t="s">
        <v>193</v>
      </c>
      <c r="AA84" t="s">
        <v>193</v>
      </c>
      <c r="AB84" t="s">
        <v>193</v>
      </c>
      <c r="AC84" t="s">
        <v>193</v>
      </c>
      <c r="AD84" t="s">
        <v>193</v>
      </c>
      <c r="AE84" t="s">
        <v>193</v>
      </c>
      <c r="AF84" t="s">
        <v>193</v>
      </c>
      <c r="AG84" t="s">
        <v>193</v>
      </c>
      <c r="AH84" t="s">
        <v>193</v>
      </c>
      <c r="AI84" t="s">
        <v>193</v>
      </c>
      <c r="AJ84" t="s">
        <v>193</v>
      </c>
      <c r="AK84" t="s">
        <v>193</v>
      </c>
      <c r="AL84" t="s">
        <v>193</v>
      </c>
      <c r="AM84">
        <v>81.85010141997499</v>
      </c>
      <c r="AN84">
        <v>37.671394424923491</v>
      </c>
    </row>
    <row r="85" spans="1:71" x14ac:dyDescent="0.2">
      <c r="A85" t="s">
        <v>413</v>
      </c>
      <c r="B85">
        <v>2014</v>
      </c>
      <c r="C85" t="s">
        <v>417</v>
      </c>
      <c r="D85">
        <v>136</v>
      </c>
      <c r="E85" t="s">
        <v>45</v>
      </c>
      <c r="F85" t="s">
        <v>43</v>
      </c>
      <c r="G85" t="s">
        <v>437</v>
      </c>
      <c r="H85">
        <v>30.858204995804229</v>
      </c>
      <c r="I85">
        <v>36.503955643039497</v>
      </c>
      <c r="J85">
        <v>27.094084989920791</v>
      </c>
      <c r="K85">
        <v>42.026927906857608</v>
      </c>
      <c r="L85">
        <v>34.054507784584857</v>
      </c>
      <c r="M85">
        <v>27.286575311646171</v>
      </c>
      <c r="N85">
        <v>28.21755172459978</v>
      </c>
      <c r="O85">
        <v>32.746250892594048</v>
      </c>
      <c r="P85">
        <v>32.080761637765043</v>
      </c>
      <c r="Q85">
        <v>27.996935197549391</v>
      </c>
      <c r="R85">
        <v>67.645800446549032</v>
      </c>
      <c r="S85">
        <v>69.539012813974992</v>
      </c>
      <c r="T85">
        <v>70.771335879317277</v>
      </c>
      <c r="U85">
        <v>66.522740858610717</v>
      </c>
      <c r="V85">
        <v>60.999671680958492</v>
      </c>
      <c r="W85" t="s">
        <v>248</v>
      </c>
      <c r="X85" t="s">
        <v>249</v>
      </c>
      <c r="Y85" t="s">
        <v>193</v>
      </c>
      <c r="Z85" t="s">
        <v>193</v>
      </c>
      <c r="AA85" t="s">
        <v>193</v>
      </c>
      <c r="AB85" t="s">
        <v>193</v>
      </c>
      <c r="AC85" t="s">
        <v>193</v>
      </c>
      <c r="AD85" t="s">
        <v>193</v>
      </c>
      <c r="AE85" t="s">
        <v>193</v>
      </c>
      <c r="AF85" t="s">
        <v>193</v>
      </c>
      <c r="AG85" t="s">
        <v>193</v>
      </c>
      <c r="AH85" t="s">
        <v>193</v>
      </c>
      <c r="AI85" t="s">
        <v>193</v>
      </c>
      <c r="AJ85" t="s">
        <v>193</v>
      </c>
      <c r="AK85" t="s">
        <v>193</v>
      </c>
      <c r="AL85" t="s">
        <v>193</v>
      </c>
      <c r="AM85">
        <v>16.5646776294214</v>
      </c>
      <c r="AN85">
        <v>46.231510739185303</v>
      </c>
    </row>
    <row r="86" spans="1:71" x14ac:dyDescent="0.2">
      <c r="A86" t="s">
        <v>413</v>
      </c>
      <c r="B86">
        <v>2014</v>
      </c>
      <c r="C86" t="s">
        <v>417</v>
      </c>
      <c r="D86">
        <v>137</v>
      </c>
      <c r="E86" t="s">
        <v>45</v>
      </c>
      <c r="F86" t="s">
        <v>42</v>
      </c>
      <c r="G86" t="s">
        <v>438</v>
      </c>
      <c r="H86">
        <v>5.8999216880183782</v>
      </c>
      <c r="I86">
        <v>10.03938361679347</v>
      </c>
      <c r="J86">
        <v>9.4103845475857106</v>
      </c>
      <c r="K86">
        <v>13.167480914615041</v>
      </c>
      <c r="L86">
        <v>10.69286654767596</v>
      </c>
      <c r="M86">
        <v>4.4319669632417282</v>
      </c>
      <c r="N86">
        <v>7.3081326961398654</v>
      </c>
      <c r="O86">
        <v>9.9245419333233649</v>
      </c>
      <c r="P86">
        <v>11.19417321107349</v>
      </c>
      <c r="Q86">
        <v>6.8418690579988546</v>
      </c>
      <c r="R86">
        <v>20.105038076656928</v>
      </c>
      <c r="S86">
        <v>23.612570856717319</v>
      </c>
      <c r="T86">
        <v>22.622382208866611</v>
      </c>
      <c r="U86">
        <v>19.909564252404831</v>
      </c>
      <c r="V86">
        <v>25.619526807048121</v>
      </c>
      <c r="W86" t="s">
        <v>248</v>
      </c>
      <c r="X86" t="s">
        <v>249</v>
      </c>
      <c r="Y86" t="s">
        <v>193</v>
      </c>
      <c r="Z86" t="s">
        <v>193</v>
      </c>
      <c r="AA86" t="s">
        <v>193</v>
      </c>
      <c r="AB86" t="s">
        <v>193</v>
      </c>
      <c r="AC86" t="s">
        <v>193</v>
      </c>
      <c r="AD86" t="s">
        <v>193</v>
      </c>
      <c r="AE86" t="s">
        <v>193</v>
      </c>
      <c r="AF86" t="s">
        <v>193</v>
      </c>
      <c r="AG86" t="s">
        <v>193</v>
      </c>
      <c r="AH86" t="s">
        <v>193</v>
      </c>
      <c r="AI86" t="s">
        <v>193</v>
      </c>
      <c r="AJ86" t="s">
        <v>193</v>
      </c>
      <c r="AK86" t="s">
        <v>193</v>
      </c>
      <c r="AL86" t="s">
        <v>193</v>
      </c>
      <c r="AM86">
        <v>1.559301014708989</v>
      </c>
      <c r="AN86">
        <v>15.566272666108519</v>
      </c>
    </row>
    <row r="87" spans="1:71" x14ac:dyDescent="0.2">
      <c r="A87" t="s">
        <v>413</v>
      </c>
      <c r="B87">
        <v>2014</v>
      </c>
      <c r="C87" t="s">
        <v>417</v>
      </c>
      <c r="D87">
        <v>138</v>
      </c>
      <c r="E87" t="s">
        <v>45</v>
      </c>
      <c r="F87" t="s">
        <v>41</v>
      </c>
      <c r="G87" t="s">
        <v>193</v>
      </c>
      <c r="H87">
        <v>0.56786422603989672</v>
      </c>
      <c r="I87">
        <v>0.32201656645464199</v>
      </c>
      <c r="J87">
        <v>0.2024511608147021</v>
      </c>
      <c r="K87">
        <v>0.20913292188206031</v>
      </c>
      <c r="L87">
        <v>0.28336159896372631</v>
      </c>
      <c r="M87">
        <v>0.31660949402607991</v>
      </c>
      <c r="N87">
        <v>0.17021147639906409</v>
      </c>
      <c r="O87">
        <v>0.51842093567785197</v>
      </c>
      <c r="P87">
        <v>0.15151434923214549</v>
      </c>
      <c r="Q87">
        <v>0.38021607404902952</v>
      </c>
      <c r="R87">
        <v>1.881101851488058</v>
      </c>
      <c r="S87">
        <v>0.40338157796778001</v>
      </c>
      <c r="T87">
        <v>0.13962353118799781</v>
      </c>
      <c r="U87">
        <v>0.20172967298211511</v>
      </c>
      <c r="V87">
        <v>0</v>
      </c>
      <c r="W87" t="s">
        <v>248</v>
      </c>
      <c r="X87" t="s">
        <v>249</v>
      </c>
      <c r="Y87" t="s">
        <v>193</v>
      </c>
      <c r="Z87" t="s">
        <v>193</v>
      </c>
      <c r="AA87" t="s">
        <v>193</v>
      </c>
      <c r="AB87" t="s">
        <v>193</v>
      </c>
      <c r="AC87" t="s">
        <v>193</v>
      </c>
      <c r="AD87" t="s">
        <v>193</v>
      </c>
      <c r="AE87" t="s">
        <v>193</v>
      </c>
      <c r="AF87" t="s">
        <v>193</v>
      </c>
      <c r="AG87" t="s">
        <v>193</v>
      </c>
      <c r="AH87" t="s">
        <v>193</v>
      </c>
      <c r="AI87" t="s">
        <v>193</v>
      </c>
      <c r="AJ87" t="s">
        <v>193</v>
      </c>
      <c r="AK87" t="s">
        <v>193</v>
      </c>
      <c r="AL87" t="s">
        <v>193</v>
      </c>
      <c r="AM87">
        <v>2.5919935894458301E-2</v>
      </c>
      <c r="AN87">
        <v>0.51805475743277274</v>
      </c>
    </row>
    <row r="88" spans="1:71" x14ac:dyDescent="0.2">
      <c r="A88" t="s">
        <v>413</v>
      </c>
      <c r="B88">
        <v>2014</v>
      </c>
      <c r="C88" t="s">
        <v>417</v>
      </c>
      <c r="D88">
        <v>139</v>
      </c>
      <c r="E88" t="s">
        <v>45</v>
      </c>
      <c r="F88" t="s">
        <v>19</v>
      </c>
      <c r="G88" t="s">
        <v>193</v>
      </c>
      <c r="H88">
        <v>3.7758937981714397E-2</v>
      </c>
      <c r="I88">
        <v>0</v>
      </c>
      <c r="J88">
        <v>0</v>
      </c>
      <c r="K88">
        <v>0</v>
      </c>
      <c r="L88">
        <v>0</v>
      </c>
      <c r="M88">
        <v>0</v>
      </c>
      <c r="N88">
        <v>0</v>
      </c>
      <c r="O88">
        <v>0</v>
      </c>
      <c r="P88">
        <v>0</v>
      </c>
      <c r="Q88">
        <v>0</v>
      </c>
      <c r="R88">
        <v>0.22521857945457571</v>
      </c>
      <c r="S88">
        <v>0</v>
      </c>
      <c r="T88">
        <v>0</v>
      </c>
      <c r="U88">
        <v>0</v>
      </c>
      <c r="V88">
        <v>0</v>
      </c>
      <c r="W88" t="s">
        <v>248</v>
      </c>
      <c r="X88" t="s">
        <v>249</v>
      </c>
      <c r="Y88" t="s">
        <v>193</v>
      </c>
      <c r="Z88" t="s">
        <v>193</v>
      </c>
      <c r="AA88" t="s">
        <v>193</v>
      </c>
      <c r="AB88" t="s">
        <v>193</v>
      </c>
      <c r="AC88" t="s">
        <v>193</v>
      </c>
      <c r="AD88" t="s">
        <v>193</v>
      </c>
      <c r="AE88" t="s">
        <v>193</v>
      </c>
      <c r="AF88" t="s">
        <v>193</v>
      </c>
      <c r="AG88" t="s">
        <v>193</v>
      </c>
      <c r="AH88" t="s">
        <v>193</v>
      </c>
      <c r="AI88" t="s">
        <v>193</v>
      </c>
      <c r="AJ88" t="s">
        <v>193</v>
      </c>
      <c r="AK88" t="s">
        <v>193</v>
      </c>
      <c r="AL88" t="s">
        <v>193</v>
      </c>
      <c r="AM88">
        <v>0</v>
      </c>
      <c r="AN88">
        <v>1.27674123503919E-2</v>
      </c>
    </row>
    <row r="89" spans="1:71" x14ac:dyDescent="0.2">
      <c r="A89" t="s">
        <v>413</v>
      </c>
      <c r="B89">
        <v>2014</v>
      </c>
      <c r="C89" t="s">
        <v>417</v>
      </c>
      <c r="D89">
        <v>148</v>
      </c>
      <c r="E89" t="s">
        <v>109</v>
      </c>
      <c r="F89" t="s">
        <v>49</v>
      </c>
      <c r="G89" t="s">
        <v>193</v>
      </c>
      <c r="H89">
        <v>2.6783805279316351</v>
      </c>
      <c r="I89">
        <v>1.0385535731502309</v>
      </c>
      <c r="J89">
        <v>1.00922920859323</v>
      </c>
      <c r="K89">
        <v>0.34365761391572552</v>
      </c>
      <c r="L89">
        <v>5.99218321741396E-2</v>
      </c>
      <c r="M89">
        <v>3.081226531997995</v>
      </c>
      <c r="N89">
        <v>1.118780678331798</v>
      </c>
      <c r="O89">
        <v>0.70157583177326965</v>
      </c>
      <c r="P89">
        <v>0.30106982895056461</v>
      </c>
      <c r="Q89">
        <v>0</v>
      </c>
      <c r="R89">
        <v>1.162905985343331</v>
      </c>
      <c r="S89">
        <v>0.46555877975320581</v>
      </c>
      <c r="T89">
        <v>0.50484667671105332</v>
      </c>
      <c r="U89">
        <v>0.61239492204870971</v>
      </c>
      <c r="V89">
        <v>0.35741956083373388</v>
      </c>
      <c r="W89" t="s">
        <v>248</v>
      </c>
      <c r="X89" t="s">
        <v>249</v>
      </c>
      <c r="Y89" t="s">
        <v>193</v>
      </c>
      <c r="Z89" t="s">
        <v>193</v>
      </c>
      <c r="AA89" t="s">
        <v>193</v>
      </c>
      <c r="AB89" t="s">
        <v>193</v>
      </c>
      <c r="AC89" t="s">
        <v>193</v>
      </c>
      <c r="AD89" t="s">
        <v>193</v>
      </c>
      <c r="AE89" t="s">
        <v>193</v>
      </c>
      <c r="AF89" t="s">
        <v>193</v>
      </c>
      <c r="AG89" t="s">
        <v>193</v>
      </c>
      <c r="AH89" t="s">
        <v>193</v>
      </c>
      <c r="AI89" t="s">
        <v>193</v>
      </c>
      <c r="AJ89" t="s">
        <v>193</v>
      </c>
      <c r="AK89" t="s">
        <v>193</v>
      </c>
      <c r="AL89" t="s">
        <v>193</v>
      </c>
      <c r="AM89">
        <v>1.613853865230795</v>
      </c>
      <c r="AN89">
        <v>0.61952598765465472</v>
      </c>
    </row>
    <row r="90" spans="1:71" x14ac:dyDescent="0.2">
      <c r="A90" t="s">
        <v>413</v>
      </c>
      <c r="B90">
        <v>2014</v>
      </c>
      <c r="C90" t="s">
        <v>417</v>
      </c>
      <c r="D90">
        <v>149</v>
      </c>
      <c r="E90" t="s">
        <v>109</v>
      </c>
      <c r="F90" t="s">
        <v>48</v>
      </c>
      <c r="G90" t="s">
        <v>193</v>
      </c>
      <c r="H90">
        <v>96.572253469589725</v>
      </c>
      <c r="I90">
        <v>98.529523592044896</v>
      </c>
      <c r="J90">
        <v>98.754982335895932</v>
      </c>
      <c r="K90">
        <v>99.378928734690703</v>
      </c>
      <c r="L90">
        <v>99.492277272327485</v>
      </c>
      <c r="M90">
        <v>96.409237094627926</v>
      </c>
      <c r="N90">
        <v>98.711007845269137</v>
      </c>
      <c r="O90">
        <v>98.682775356998548</v>
      </c>
      <c r="P90">
        <v>99.455702301568166</v>
      </c>
      <c r="Q90">
        <v>99.399138418668258</v>
      </c>
      <c r="R90">
        <v>96.506879013283992</v>
      </c>
      <c r="S90">
        <v>99.131059642279013</v>
      </c>
      <c r="T90">
        <v>99.355529792100938</v>
      </c>
      <c r="U90">
        <v>99.185875404969153</v>
      </c>
      <c r="V90">
        <v>99.642580439166267</v>
      </c>
      <c r="W90" t="s">
        <v>248</v>
      </c>
      <c r="X90" t="s">
        <v>249</v>
      </c>
      <c r="Y90" t="s">
        <v>193</v>
      </c>
      <c r="Z90" t="s">
        <v>193</v>
      </c>
      <c r="AA90" t="s">
        <v>193</v>
      </c>
      <c r="AB90" t="s">
        <v>193</v>
      </c>
      <c r="AC90" t="s">
        <v>193</v>
      </c>
      <c r="AD90" t="s">
        <v>193</v>
      </c>
      <c r="AE90" t="s">
        <v>193</v>
      </c>
      <c r="AF90" t="s">
        <v>193</v>
      </c>
      <c r="AG90" t="s">
        <v>193</v>
      </c>
      <c r="AH90" t="s">
        <v>193</v>
      </c>
      <c r="AI90" t="s">
        <v>193</v>
      </c>
      <c r="AJ90" t="s">
        <v>193</v>
      </c>
      <c r="AK90" t="s">
        <v>193</v>
      </c>
      <c r="AL90" t="s">
        <v>193</v>
      </c>
      <c r="AM90">
        <v>98.360226198874855</v>
      </c>
      <c r="AN90">
        <v>98.673894585370007</v>
      </c>
    </row>
    <row r="91" spans="1:71" x14ac:dyDescent="0.2">
      <c r="A91" t="s">
        <v>413</v>
      </c>
      <c r="B91">
        <v>2014</v>
      </c>
      <c r="C91" t="s">
        <v>417</v>
      </c>
      <c r="D91">
        <v>150</v>
      </c>
      <c r="E91" t="s">
        <v>109</v>
      </c>
      <c r="F91" t="s">
        <v>111</v>
      </c>
      <c r="G91" t="s">
        <v>193</v>
      </c>
      <c r="H91">
        <v>0.74936600247869334</v>
      </c>
      <c r="I91">
        <v>0.43192283480491139</v>
      </c>
      <c r="J91">
        <v>0.23578845551087199</v>
      </c>
      <c r="K91">
        <v>0.27741365139361612</v>
      </c>
      <c r="L91">
        <v>0.44780089549835128</v>
      </c>
      <c r="M91">
        <v>0.50953637337406532</v>
      </c>
      <c r="N91">
        <v>0.17021147639906409</v>
      </c>
      <c r="O91">
        <v>0.61564881122818982</v>
      </c>
      <c r="P91">
        <v>0.24322786948126821</v>
      </c>
      <c r="Q91">
        <v>0.60086158133169731</v>
      </c>
      <c r="R91">
        <v>2.330215001372685</v>
      </c>
      <c r="S91">
        <v>0.40338157796778001</v>
      </c>
      <c r="T91">
        <v>0.13962353118799781</v>
      </c>
      <c r="U91">
        <v>0.20172967298211511</v>
      </c>
      <c r="V91">
        <v>0</v>
      </c>
      <c r="W91" t="s">
        <v>248</v>
      </c>
      <c r="X91" t="s">
        <v>249</v>
      </c>
      <c r="Y91" t="s">
        <v>193</v>
      </c>
      <c r="Z91" t="s">
        <v>193</v>
      </c>
      <c r="AA91" t="s">
        <v>193</v>
      </c>
      <c r="AB91" t="s">
        <v>193</v>
      </c>
      <c r="AC91" t="s">
        <v>193</v>
      </c>
      <c r="AD91" t="s">
        <v>193</v>
      </c>
      <c r="AE91" t="s">
        <v>193</v>
      </c>
      <c r="AF91" t="s">
        <v>193</v>
      </c>
      <c r="AG91" t="s">
        <v>193</v>
      </c>
      <c r="AH91" t="s">
        <v>193</v>
      </c>
      <c r="AI91" t="s">
        <v>193</v>
      </c>
      <c r="AJ91" t="s">
        <v>193</v>
      </c>
      <c r="AK91" t="s">
        <v>193</v>
      </c>
      <c r="AL91" t="s">
        <v>193</v>
      </c>
      <c r="AM91">
        <v>2.5919935894458301E-2</v>
      </c>
      <c r="AN91">
        <v>0.70657942697538345</v>
      </c>
    </row>
    <row r="92" spans="1:71" x14ac:dyDescent="0.2">
      <c r="A92" t="s">
        <v>413</v>
      </c>
      <c r="B92">
        <v>2014</v>
      </c>
      <c r="C92" t="s">
        <v>417</v>
      </c>
      <c r="D92">
        <v>151</v>
      </c>
      <c r="E92" t="s">
        <v>110</v>
      </c>
      <c r="F92" t="s">
        <v>49</v>
      </c>
      <c r="G92" t="s">
        <v>193</v>
      </c>
      <c r="H92">
        <v>2.7734263049367001</v>
      </c>
      <c r="I92">
        <v>1.0385535731502309</v>
      </c>
      <c r="J92">
        <v>1.00922920859323</v>
      </c>
      <c r="K92">
        <v>0.34365761391572552</v>
      </c>
      <c r="L92">
        <v>5.99218321741396E-2</v>
      </c>
      <c r="M92">
        <v>3.1082696177572902</v>
      </c>
      <c r="N92">
        <v>1.118780678331798</v>
      </c>
      <c r="O92">
        <v>0.70157583177326965</v>
      </c>
      <c r="P92">
        <v>0.30106982895056461</v>
      </c>
      <c r="Q92">
        <v>0</v>
      </c>
      <c r="R92">
        <v>1.6070125748536459</v>
      </c>
      <c r="S92">
        <v>0.46555877975320581</v>
      </c>
      <c r="T92">
        <v>0.50484667671105332</v>
      </c>
      <c r="U92">
        <v>0.61239492204870971</v>
      </c>
      <c r="V92">
        <v>0.35741956083373388</v>
      </c>
      <c r="W92" t="s">
        <v>248</v>
      </c>
      <c r="X92" t="s">
        <v>249</v>
      </c>
      <c r="Y92" t="s">
        <v>193</v>
      </c>
      <c r="Z92" t="s">
        <v>193</v>
      </c>
      <c r="AA92" t="s">
        <v>193</v>
      </c>
      <c r="AB92" t="s">
        <v>193</v>
      </c>
      <c r="AC92" t="s">
        <v>193</v>
      </c>
      <c r="AD92" t="s">
        <v>193</v>
      </c>
      <c r="AE92" t="s">
        <v>193</v>
      </c>
      <c r="AF92" t="s">
        <v>193</v>
      </c>
      <c r="AG92" t="s">
        <v>193</v>
      </c>
      <c r="AH92" t="s">
        <v>193</v>
      </c>
      <c r="AI92" t="s">
        <v>193</v>
      </c>
      <c r="AJ92" t="s">
        <v>193</v>
      </c>
      <c r="AK92" t="s">
        <v>193</v>
      </c>
      <c r="AL92" t="s">
        <v>193</v>
      </c>
      <c r="AM92">
        <v>1.62371300446734</v>
      </c>
      <c r="AN92">
        <v>0.64457906095548045</v>
      </c>
    </row>
    <row r="93" spans="1:71" x14ac:dyDescent="0.2">
      <c r="A93" t="s">
        <v>413</v>
      </c>
      <c r="B93">
        <v>2014</v>
      </c>
      <c r="C93" t="s">
        <v>417</v>
      </c>
      <c r="D93">
        <v>152</v>
      </c>
      <c r="E93" t="s">
        <v>110</v>
      </c>
      <c r="F93" t="s">
        <v>48</v>
      </c>
      <c r="G93" t="s">
        <v>193</v>
      </c>
      <c r="H93">
        <v>97.038621143196991</v>
      </c>
      <c r="I93">
        <v>98.816237714014278</v>
      </c>
      <c r="J93">
        <v>98.922129057724547</v>
      </c>
      <c r="K93">
        <v>99.588061656572734</v>
      </c>
      <c r="L93">
        <v>99.775638871291221</v>
      </c>
      <c r="M93">
        <v>96.639561941156174</v>
      </c>
      <c r="N93">
        <v>98.881219321668198</v>
      </c>
      <c r="O93">
        <v>99.106350818590556</v>
      </c>
      <c r="P93">
        <v>99.607216650800311</v>
      </c>
      <c r="Q93">
        <v>99.779354492717303</v>
      </c>
      <c r="R93">
        <v>98.168587464312225</v>
      </c>
      <c r="S93">
        <v>99.534441220246777</v>
      </c>
      <c r="T93">
        <v>99.495153323288946</v>
      </c>
      <c r="U93">
        <v>99.387605077951278</v>
      </c>
      <c r="V93">
        <v>99.642580439166267</v>
      </c>
      <c r="W93" t="s">
        <v>248</v>
      </c>
      <c r="X93" t="s">
        <v>249</v>
      </c>
      <c r="Y93" t="s">
        <v>193</v>
      </c>
      <c r="Z93" t="s">
        <v>193</v>
      </c>
      <c r="AA93" t="s">
        <v>193</v>
      </c>
      <c r="AB93" t="s">
        <v>193</v>
      </c>
      <c r="AC93" t="s">
        <v>193</v>
      </c>
      <c r="AD93" t="s">
        <v>193</v>
      </c>
      <c r="AE93" t="s">
        <v>193</v>
      </c>
      <c r="AF93" t="s">
        <v>193</v>
      </c>
      <c r="AG93" t="s">
        <v>193</v>
      </c>
      <c r="AH93" t="s">
        <v>193</v>
      </c>
      <c r="AI93" t="s">
        <v>193</v>
      </c>
      <c r="AJ93" t="s">
        <v>193</v>
      </c>
      <c r="AK93" t="s">
        <v>193</v>
      </c>
      <c r="AL93" t="s">
        <v>193</v>
      </c>
      <c r="AM93">
        <v>98.376286995532752</v>
      </c>
      <c r="AN93">
        <v>99.140832289583187</v>
      </c>
    </row>
    <row r="94" spans="1:71" x14ac:dyDescent="0.2">
      <c r="A94" t="s">
        <v>413</v>
      </c>
      <c r="B94">
        <v>2014</v>
      </c>
      <c r="C94" t="s">
        <v>417</v>
      </c>
      <c r="D94">
        <v>153</v>
      </c>
      <c r="E94" t="s">
        <v>62</v>
      </c>
      <c r="F94" t="s">
        <v>182</v>
      </c>
      <c r="G94" t="s">
        <v>193</v>
      </c>
      <c r="H94">
        <v>62.636250152155959</v>
      </c>
      <c r="I94">
        <v>53.134644173712353</v>
      </c>
      <c r="J94">
        <v>63.293079301678738</v>
      </c>
      <c r="K94">
        <v>44.596458256645292</v>
      </c>
      <c r="L94">
        <v>54.969264068775303</v>
      </c>
      <c r="M94">
        <v>67.964848231086023</v>
      </c>
      <c r="N94">
        <v>64.304104102861459</v>
      </c>
      <c r="O94">
        <v>56.810786238404773</v>
      </c>
      <c r="P94">
        <v>56.573550801929542</v>
      </c>
      <c r="Q94">
        <v>64.780979670402729</v>
      </c>
      <c r="R94">
        <v>10.14284104585141</v>
      </c>
      <c r="S94">
        <v>6.4450347513399047</v>
      </c>
      <c r="T94">
        <v>6.4666583806281821</v>
      </c>
      <c r="U94">
        <v>13.36596521600225</v>
      </c>
      <c r="V94">
        <v>13.380801511993401</v>
      </c>
      <c r="W94" t="s">
        <v>248</v>
      </c>
      <c r="X94" t="s">
        <v>249</v>
      </c>
      <c r="Y94" t="s">
        <v>193</v>
      </c>
      <c r="Z94" t="s">
        <v>193</v>
      </c>
      <c r="AA94" t="s">
        <v>193</v>
      </c>
      <c r="AB94" t="s">
        <v>193</v>
      </c>
      <c r="AC94" t="s">
        <v>193</v>
      </c>
      <c r="AD94" t="s">
        <v>193</v>
      </c>
      <c r="AE94" t="s">
        <v>193</v>
      </c>
      <c r="AF94" t="s">
        <v>193</v>
      </c>
      <c r="AG94" t="s">
        <v>193</v>
      </c>
      <c r="AH94" t="s">
        <v>193</v>
      </c>
      <c r="AI94" t="s">
        <v>193</v>
      </c>
      <c r="AJ94" t="s">
        <v>193</v>
      </c>
      <c r="AK94" t="s">
        <v>193</v>
      </c>
      <c r="AL94" t="s">
        <v>193</v>
      </c>
      <c r="AM94">
        <v>81.85010141997499</v>
      </c>
      <c r="AN94">
        <v>37.671394424923491</v>
      </c>
      <c r="BC94">
        <v>7059.5786433300009</v>
      </c>
      <c r="BD94">
        <v>5990.1264663199918</v>
      </c>
      <c r="BE94">
        <v>7134.9330828699949</v>
      </c>
      <c r="BF94">
        <v>5029.4808118700112</v>
      </c>
      <c r="BG94">
        <v>6195.8660453499742</v>
      </c>
      <c r="BH94">
        <v>5707.3020715900047</v>
      </c>
      <c r="BI94">
        <v>5401.8260098399996</v>
      </c>
      <c r="BJ94">
        <v>4767.6808666600054</v>
      </c>
      <c r="BK94">
        <v>4750.0809743500104</v>
      </c>
      <c r="BL94">
        <v>5441.7693458699714</v>
      </c>
      <c r="BM94">
        <v>191.65855346999999</v>
      </c>
      <c r="BN94">
        <v>121.68279099999999</v>
      </c>
      <c r="BO94">
        <v>121.9567448</v>
      </c>
      <c r="BP94">
        <v>252.05288522000001</v>
      </c>
      <c r="BQ94">
        <v>252.85467790999999</v>
      </c>
      <c r="BR94">
        <v>18853.108850330031</v>
      </c>
      <c r="BS94">
        <v>12556.87619940997</v>
      </c>
    </row>
    <row r="95" spans="1:71" x14ac:dyDescent="0.2">
      <c r="A95" t="s">
        <v>413</v>
      </c>
      <c r="B95">
        <v>2014</v>
      </c>
      <c r="C95" t="s">
        <v>417</v>
      </c>
      <c r="D95">
        <v>154</v>
      </c>
      <c r="E95" t="s">
        <v>62</v>
      </c>
      <c r="F95" t="s">
        <v>183</v>
      </c>
      <c r="G95" t="s">
        <v>193</v>
      </c>
      <c r="H95">
        <v>30.858204995804229</v>
      </c>
      <c r="I95">
        <v>36.503955643039497</v>
      </c>
      <c r="J95">
        <v>27.094084989920791</v>
      </c>
      <c r="K95">
        <v>42.026927906857608</v>
      </c>
      <c r="L95">
        <v>34.054507784584857</v>
      </c>
      <c r="M95">
        <v>27.286575311646171</v>
      </c>
      <c r="N95">
        <v>28.21755172459978</v>
      </c>
      <c r="O95">
        <v>32.746250892594048</v>
      </c>
      <c r="P95">
        <v>32.080761637765043</v>
      </c>
      <c r="Q95">
        <v>27.996935197549391</v>
      </c>
      <c r="R95">
        <v>67.645800446549032</v>
      </c>
      <c r="S95">
        <v>69.539012813974992</v>
      </c>
      <c r="T95">
        <v>70.771335879317277</v>
      </c>
      <c r="U95">
        <v>66.522740858610717</v>
      </c>
      <c r="V95">
        <v>60.999671680958492</v>
      </c>
      <c r="W95" t="s">
        <v>248</v>
      </c>
      <c r="X95" t="s">
        <v>249</v>
      </c>
      <c r="Y95" t="s">
        <v>193</v>
      </c>
      <c r="Z95" t="s">
        <v>193</v>
      </c>
      <c r="AA95" t="s">
        <v>193</v>
      </c>
      <c r="AB95" t="s">
        <v>193</v>
      </c>
      <c r="AC95" t="s">
        <v>193</v>
      </c>
      <c r="AD95" t="s">
        <v>193</v>
      </c>
      <c r="AE95" t="s">
        <v>193</v>
      </c>
      <c r="AF95" t="s">
        <v>193</v>
      </c>
      <c r="AG95" t="s">
        <v>193</v>
      </c>
      <c r="AH95" t="s">
        <v>193</v>
      </c>
      <c r="AI95" t="s">
        <v>193</v>
      </c>
      <c r="AJ95" t="s">
        <v>193</v>
      </c>
      <c r="AK95" t="s">
        <v>193</v>
      </c>
      <c r="AL95" t="s">
        <v>193</v>
      </c>
      <c r="AM95">
        <v>16.5646776294214</v>
      </c>
      <c r="AN95">
        <v>46.231510739185303</v>
      </c>
      <c r="BC95">
        <v>3477.9528536699981</v>
      </c>
      <c r="BD95">
        <v>4115.2681875099988</v>
      </c>
      <c r="BE95">
        <v>3054.2752142500012</v>
      </c>
      <c r="BF95">
        <v>4739.6953873099992</v>
      </c>
      <c r="BG95">
        <v>3838.4572187399958</v>
      </c>
      <c r="BH95">
        <v>2291.3716701500002</v>
      </c>
      <c r="BI95">
        <v>2370.397768020001</v>
      </c>
      <c r="BJ95">
        <v>2748.1343627299989</v>
      </c>
      <c r="BK95">
        <v>2693.5946805200001</v>
      </c>
      <c r="BL95">
        <v>2351.8147535200001</v>
      </c>
      <c r="BM95">
        <v>1278.23123751</v>
      </c>
      <c r="BN95">
        <v>1312.9023331999999</v>
      </c>
      <c r="BO95">
        <v>1334.6988878899999</v>
      </c>
      <c r="BP95">
        <v>1254.473470129999</v>
      </c>
      <c r="BQ95">
        <v>1152.7001818000001</v>
      </c>
      <c r="BR95">
        <v>3815.458563889998</v>
      </c>
      <c r="BS95">
        <v>15410.19029759001</v>
      </c>
    </row>
    <row r="96" spans="1:71" x14ac:dyDescent="0.2">
      <c r="A96" t="s">
        <v>413</v>
      </c>
      <c r="B96">
        <v>2014</v>
      </c>
      <c r="C96" t="s">
        <v>417</v>
      </c>
      <c r="D96">
        <v>155</v>
      </c>
      <c r="E96" t="s">
        <v>62</v>
      </c>
      <c r="F96" t="s">
        <v>184</v>
      </c>
      <c r="G96" t="s">
        <v>193</v>
      </c>
      <c r="H96">
        <v>5.8999216880183782</v>
      </c>
      <c r="I96">
        <v>9.9497815465290831</v>
      </c>
      <c r="J96">
        <v>9.3290414423604577</v>
      </c>
      <c r="K96">
        <v>13.0411104550835</v>
      </c>
      <c r="L96">
        <v>10.48668520647478</v>
      </c>
      <c r="M96">
        <v>4.4319669632417282</v>
      </c>
      <c r="N96">
        <v>7.1878856658866592</v>
      </c>
      <c r="O96">
        <v>9.8864606157282697</v>
      </c>
      <c r="P96">
        <v>11.054758688798829</v>
      </c>
      <c r="Q96">
        <v>6.7026091010436719</v>
      </c>
      <c r="R96">
        <v>20.105038076656928</v>
      </c>
      <c r="S96">
        <v>23.296162247596271</v>
      </c>
      <c r="T96">
        <v>22.14860382453416</v>
      </c>
      <c r="U96">
        <v>19.909564252404831</v>
      </c>
      <c r="V96">
        <v>25.34686076249363</v>
      </c>
      <c r="W96" t="s">
        <v>248</v>
      </c>
      <c r="X96" t="s">
        <v>249</v>
      </c>
      <c r="Y96" t="s">
        <v>193</v>
      </c>
      <c r="Z96" t="s">
        <v>193</v>
      </c>
      <c r="AA96" t="s">
        <v>193</v>
      </c>
      <c r="AB96" t="s">
        <v>193</v>
      </c>
      <c r="AC96" t="s">
        <v>193</v>
      </c>
      <c r="AD96" t="s">
        <v>193</v>
      </c>
      <c r="AE96" t="s">
        <v>193</v>
      </c>
      <c r="AF96" t="s">
        <v>193</v>
      </c>
      <c r="AG96" t="s">
        <v>193</v>
      </c>
      <c r="AH96" t="s">
        <v>193</v>
      </c>
      <c r="AI96" t="s">
        <v>193</v>
      </c>
      <c r="AJ96" t="s">
        <v>193</v>
      </c>
      <c r="AK96" t="s">
        <v>193</v>
      </c>
      <c r="AL96" t="s">
        <v>193</v>
      </c>
      <c r="AM96">
        <v>1.559301014708989</v>
      </c>
      <c r="AN96">
        <v>15.395981802943339</v>
      </c>
      <c r="BC96">
        <v>664.96575138000003</v>
      </c>
      <c r="BD96">
        <v>1121.68719115</v>
      </c>
      <c r="BE96">
        <v>1051.64872926</v>
      </c>
      <c r="BF96">
        <v>1470.7449282600001</v>
      </c>
      <c r="BG96">
        <v>1182.0077619699989</v>
      </c>
      <c r="BH96">
        <v>372.17142226999999</v>
      </c>
      <c r="BI96">
        <v>603.81383564000032</v>
      </c>
      <c r="BJ96">
        <v>829.69260306999945</v>
      </c>
      <c r="BK96">
        <v>928.18990816999974</v>
      </c>
      <c r="BL96">
        <v>563.03644879999979</v>
      </c>
      <c r="BM96">
        <v>379.90366780000011</v>
      </c>
      <c r="BN96">
        <v>439.83347665999992</v>
      </c>
      <c r="BO96">
        <v>417.70748744000002</v>
      </c>
      <c r="BP96">
        <v>375.45085837000022</v>
      </c>
      <c r="BQ96">
        <v>478.9752174699999</v>
      </c>
      <c r="BR96">
        <v>359.16475667999998</v>
      </c>
      <c r="BS96">
        <v>5131.8896053400049</v>
      </c>
    </row>
    <row r="97" spans="1:85" x14ac:dyDescent="0.2">
      <c r="A97" t="s">
        <v>413</v>
      </c>
      <c r="B97">
        <v>2014</v>
      </c>
      <c r="C97" t="s">
        <v>417</v>
      </c>
      <c r="D97">
        <v>156</v>
      </c>
      <c r="E97" t="s">
        <v>62</v>
      </c>
      <c r="F97" t="s">
        <v>185</v>
      </c>
      <c r="G97" t="s">
        <v>193</v>
      </c>
      <c r="H97">
        <v>0.50357665663265272</v>
      </c>
      <c r="I97">
        <v>0.177798246952967</v>
      </c>
      <c r="J97">
        <v>0.1671467218286021</v>
      </c>
      <c r="K97">
        <v>0.1402537516371869</v>
      </c>
      <c r="L97">
        <v>0.1075017730535852</v>
      </c>
      <c r="M97">
        <v>0.23032484652825161</v>
      </c>
      <c r="N97">
        <v>0.17021147639906409</v>
      </c>
      <c r="O97">
        <v>0.27726579448487881</v>
      </c>
      <c r="P97">
        <v>5.8997013518460102E-2</v>
      </c>
      <c r="Q97">
        <v>0.14424644077822371</v>
      </c>
      <c r="R97">
        <v>1.881101851488058</v>
      </c>
      <c r="S97">
        <v>0.40338157796778001</v>
      </c>
      <c r="T97">
        <v>0.13962353118799781</v>
      </c>
      <c r="U97">
        <v>0.20172967298211511</v>
      </c>
      <c r="V97">
        <v>0</v>
      </c>
      <c r="W97" t="s">
        <v>248</v>
      </c>
      <c r="X97" t="s">
        <v>249</v>
      </c>
      <c r="Y97" t="s">
        <v>193</v>
      </c>
      <c r="Z97" t="s">
        <v>193</v>
      </c>
      <c r="AA97" t="s">
        <v>193</v>
      </c>
      <c r="AB97" t="s">
        <v>193</v>
      </c>
      <c r="AC97" t="s">
        <v>193</v>
      </c>
      <c r="AD97" t="s">
        <v>193</v>
      </c>
      <c r="AE97" t="s">
        <v>193</v>
      </c>
      <c r="AF97" t="s">
        <v>193</v>
      </c>
      <c r="AG97" t="s">
        <v>193</v>
      </c>
      <c r="AH97" t="s">
        <v>193</v>
      </c>
      <c r="AI97" t="s">
        <v>193</v>
      </c>
      <c r="AJ97" t="s">
        <v>193</v>
      </c>
      <c r="AK97" t="s">
        <v>193</v>
      </c>
      <c r="AL97" t="s">
        <v>193</v>
      </c>
      <c r="AM97">
        <v>1.6060796657913601E-2</v>
      </c>
      <c r="AN97">
        <v>0.35964223224387448</v>
      </c>
      <c r="BC97">
        <v>56.756894000000003</v>
      </c>
      <c r="BD97">
        <v>20.044059789999999</v>
      </c>
      <c r="BE97">
        <v>18.8421971</v>
      </c>
      <c r="BF97">
        <v>15.817479240000001</v>
      </c>
      <c r="BG97">
        <v>12.117073</v>
      </c>
      <c r="BH97">
        <v>19.3413729</v>
      </c>
      <c r="BI97">
        <v>14.29850852</v>
      </c>
      <c r="BJ97">
        <v>23.2687296</v>
      </c>
      <c r="BK97">
        <v>4.9535619999999998</v>
      </c>
      <c r="BL97">
        <v>12.117073</v>
      </c>
      <c r="BM97">
        <v>35.545194700000003</v>
      </c>
      <c r="BN97">
        <v>7.6158776699999997</v>
      </c>
      <c r="BO97">
        <v>2.6332040999999999</v>
      </c>
      <c r="BP97">
        <v>3.8041806399999998</v>
      </c>
      <c r="BQ97">
        <v>0</v>
      </c>
      <c r="BR97">
        <v>3.6993961199999998</v>
      </c>
      <c r="BS97">
        <v>119.87830701</v>
      </c>
    </row>
    <row r="98" spans="1:85" x14ac:dyDescent="0.2">
      <c r="A98" t="s">
        <v>413</v>
      </c>
      <c r="B98">
        <v>2014</v>
      </c>
      <c r="C98" t="s">
        <v>417</v>
      </c>
      <c r="D98">
        <v>157</v>
      </c>
      <c r="E98" t="s">
        <v>62</v>
      </c>
      <c r="F98" t="s">
        <v>261</v>
      </c>
      <c r="G98" t="s">
        <v>193</v>
      </c>
      <c r="H98">
        <v>0</v>
      </c>
      <c r="I98">
        <v>8.9602070264389405E-2</v>
      </c>
      <c r="J98">
        <v>8.1343105225252593E-2</v>
      </c>
      <c r="K98">
        <v>0.12637045953154111</v>
      </c>
      <c r="L98">
        <v>0.20618134120117859</v>
      </c>
      <c r="M98">
        <v>0</v>
      </c>
      <c r="N98">
        <v>0.1202470302532065</v>
      </c>
      <c r="O98">
        <v>3.8081317595092999E-2</v>
      </c>
      <c r="P98">
        <v>0.1394145222746547</v>
      </c>
      <c r="Q98">
        <v>0.13925995695518489</v>
      </c>
      <c r="R98">
        <v>0</v>
      </c>
      <c r="S98">
        <v>0.31640860912104768</v>
      </c>
      <c r="T98">
        <v>0.47377838433245228</v>
      </c>
      <c r="U98">
        <v>0</v>
      </c>
      <c r="V98">
        <v>0.27266604455449472</v>
      </c>
      <c r="W98" t="s">
        <v>248</v>
      </c>
      <c r="X98" t="s">
        <v>249</v>
      </c>
      <c r="Y98" t="s">
        <v>193</v>
      </c>
      <c r="Z98" t="s">
        <v>193</v>
      </c>
      <c r="AA98" t="s">
        <v>193</v>
      </c>
      <c r="AB98" t="s">
        <v>193</v>
      </c>
      <c r="AC98" t="s">
        <v>193</v>
      </c>
      <c r="AD98" t="s">
        <v>193</v>
      </c>
      <c r="AE98" t="s">
        <v>193</v>
      </c>
      <c r="AF98" t="s">
        <v>193</v>
      </c>
      <c r="AG98" t="s">
        <v>193</v>
      </c>
      <c r="AH98" t="s">
        <v>193</v>
      </c>
      <c r="AI98" t="s">
        <v>193</v>
      </c>
      <c r="AJ98" t="s">
        <v>193</v>
      </c>
      <c r="AK98" t="s">
        <v>193</v>
      </c>
      <c r="AL98" t="s">
        <v>193</v>
      </c>
      <c r="AM98">
        <v>0</v>
      </c>
      <c r="AN98">
        <v>0.17029086316518119</v>
      </c>
      <c r="BC98">
        <v>0</v>
      </c>
      <c r="BD98">
        <v>10.101276500000001</v>
      </c>
      <c r="BE98">
        <v>9.1696852</v>
      </c>
      <c r="BF98">
        <v>14.2517551</v>
      </c>
      <c r="BG98">
        <v>23.239750300000001</v>
      </c>
      <c r="BH98">
        <v>0</v>
      </c>
      <c r="BI98">
        <v>10.101276500000001</v>
      </c>
      <c r="BJ98">
        <v>3.1958644</v>
      </c>
      <c r="BK98">
        <v>11.7056515</v>
      </c>
      <c r="BL98">
        <v>11.698195500000001</v>
      </c>
      <c r="BM98">
        <v>0</v>
      </c>
      <c r="BN98">
        <v>5.9738208000000004</v>
      </c>
      <c r="BO98">
        <v>8.9351355999999988</v>
      </c>
      <c r="BP98">
        <v>0</v>
      </c>
      <c r="BQ98">
        <v>5.1525227999999998</v>
      </c>
      <c r="BR98">
        <v>0</v>
      </c>
      <c r="BS98">
        <v>56.762467100000002</v>
      </c>
    </row>
    <row r="99" spans="1:85" x14ac:dyDescent="0.2">
      <c r="A99" t="s">
        <v>413</v>
      </c>
      <c r="B99">
        <v>2014</v>
      </c>
      <c r="C99" t="s">
        <v>417</v>
      </c>
      <c r="D99">
        <v>158</v>
      </c>
      <c r="E99" t="s">
        <v>62</v>
      </c>
      <c r="F99" t="s">
        <v>186</v>
      </c>
      <c r="G99" t="s">
        <v>193</v>
      </c>
      <c r="H99">
        <v>3.7758937981714397E-2</v>
      </c>
      <c r="I99">
        <v>0</v>
      </c>
      <c r="J99">
        <v>0</v>
      </c>
      <c r="K99">
        <v>0</v>
      </c>
      <c r="L99">
        <v>0</v>
      </c>
      <c r="M99">
        <v>0</v>
      </c>
      <c r="N99">
        <v>0</v>
      </c>
      <c r="O99">
        <v>0</v>
      </c>
      <c r="P99">
        <v>0</v>
      </c>
      <c r="Q99">
        <v>0</v>
      </c>
      <c r="R99">
        <v>0.22521857945457571</v>
      </c>
      <c r="S99">
        <v>0</v>
      </c>
      <c r="T99">
        <v>0</v>
      </c>
      <c r="U99">
        <v>0</v>
      </c>
      <c r="V99">
        <v>0</v>
      </c>
      <c r="W99" t="s">
        <v>248</v>
      </c>
      <c r="X99" t="s">
        <v>249</v>
      </c>
      <c r="Y99" t="s">
        <v>193</v>
      </c>
      <c r="Z99" t="s">
        <v>193</v>
      </c>
      <c r="AA99" t="s">
        <v>193</v>
      </c>
      <c r="AB99" t="s">
        <v>193</v>
      </c>
      <c r="AC99" t="s">
        <v>193</v>
      </c>
      <c r="AD99" t="s">
        <v>193</v>
      </c>
      <c r="AE99" t="s">
        <v>193</v>
      </c>
      <c r="AF99" t="s">
        <v>193</v>
      </c>
      <c r="AG99" t="s">
        <v>193</v>
      </c>
      <c r="AH99" t="s">
        <v>193</v>
      </c>
      <c r="AI99" t="s">
        <v>193</v>
      </c>
      <c r="AJ99" t="s">
        <v>193</v>
      </c>
      <c r="AK99" t="s">
        <v>193</v>
      </c>
      <c r="AL99" t="s">
        <v>193</v>
      </c>
      <c r="AM99">
        <v>0</v>
      </c>
      <c r="AN99">
        <v>1.27674123503919E-2</v>
      </c>
      <c r="BC99">
        <v>4.2557175999999997</v>
      </c>
      <c r="BD99">
        <v>0</v>
      </c>
      <c r="BE99">
        <v>0</v>
      </c>
      <c r="BF99">
        <v>0</v>
      </c>
      <c r="BG99">
        <v>0</v>
      </c>
      <c r="BH99">
        <v>0</v>
      </c>
      <c r="BI99">
        <v>0</v>
      </c>
      <c r="BJ99">
        <v>0</v>
      </c>
      <c r="BK99">
        <v>0</v>
      </c>
      <c r="BL99">
        <v>0</v>
      </c>
      <c r="BM99">
        <v>4.2557175999999997</v>
      </c>
      <c r="BN99">
        <v>0</v>
      </c>
      <c r="BO99">
        <v>0</v>
      </c>
      <c r="BP99">
        <v>0</v>
      </c>
      <c r="BQ99">
        <v>0</v>
      </c>
      <c r="BR99">
        <v>0</v>
      </c>
      <c r="BS99">
        <v>4.2557175999999997</v>
      </c>
    </row>
    <row r="100" spans="1:85" x14ac:dyDescent="0.2">
      <c r="A100" t="s">
        <v>413</v>
      </c>
      <c r="B100">
        <v>2014</v>
      </c>
      <c r="C100" t="s">
        <v>417</v>
      </c>
      <c r="D100">
        <v>159</v>
      </c>
      <c r="E100" t="s">
        <v>62</v>
      </c>
      <c r="F100" t="s">
        <v>46</v>
      </c>
      <c r="G100" t="s">
        <v>193</v>
      </c>
      <c r="H100">
        <v>2.01488248854522E-2</v>
      </c>
      <c r="I100">
        <v>0</v>
      </c>
      <c r="J100">
        <v>0</v>
      </c>
      <c r="K100">
        <v>0</v>
      </c>
      <c r="L100">
        <v>0</v>
      </c>
      <c r="M100">
        <v>2.7043085759294799E-2</v>
      </c>
      <c r="N100">
        <v>0</v>
      </c>
      <c r="O100">
        <v>0</v>
      </c>
      <c r="P100">
        <v>0</v>
      </c>
      <c r="Q100">
        <v>0</v>
      </c>
      <c r="R100">
        <v>0</v>
      </c>
      <c r="S100">
        <v>0</v>
      </c>
      <c r="T100">
        <v>0</v>
      </c>
      <c r="U100">
        <v>0</v>
      </c>
      <c r="V100">
        <v>0</v>
      </c>
      <c r="W100" t="s">
        <v>248</v>
      </c>
      <c r="X100" t="s">
        <v>249</v>
      </c>
      <c r="Y100" t="s">
        <v>193</v>
      </c>
      <c r="Z100" t="s">
        <v>193</v>
      </c>
      <c r="AA100" t="s">
        <v>193</v>
      </c>
      <c r="AB100" t="s">
        <v>193</v>
      </c>
      <c r="AC100" t="s">
        <v>193</v>
      </c>
      <c r="AD100" t="s">
        <v>193</v>
      </c>
      <c r="AE100" t="s">
        <v>193</v>
      </c>
      <c r="AF100" t="s">
        <v>193</v>
      </c>
      <c r="AG100" t="s">
        <v>193</v>
      </c>
      <c r="AH100" t="s">
        <v>193</v>
      </c>
      <c r="AI100" t="s">
        <v>193</v>
      </c>
      <c r="AJ100" t="s">
        <v>193</v>
      </c>
      <c r="AK100" t="s">
        <v>193</v>
      </c>
      <c r="AL100" t="s">
        <v>193</v>
      </c>
      <c r="AM100">
        <v>9.8591392365446999E-3</v>
      </c>
      <c r="AN100">
        <v>0</v>
      </c>
      <c r="BC100">
        <v>2.2709248</v>
      </c>
      <c r="BD100">
        <v>0</v>
      </c>
      <c r="BE100">
        <v>0</v>
      </c>
      <c r="BF100">
        <v>0</v>
      </c>
      <c r="BG100">
        <v>0</v>
      </c>
      <c r="BH100">
        <v>2.2709248</v>
      </c>
      <c r="BI100">
        <v>0</v>
      </c>
      <c r="BJ100">
        <v>0</v>
      </c>
      <c r="BK100">
        <v>0</v>
      </c>
      <c r="BL100">
        <v>0</v>
      </c>
      <c r="BM100">
        <v>0</v>
      </c>
      <c r="BN100">
        <v>0</v>
      </c>
      <c r="BO100">
        <v>0</v>
      </c>
      <c r="BP100">
        <v>0</v>
      </c>
      <c r="BQ100">
        <v>0</v>
      </c>
      <c r="BR100">
        <v>2.2709248</v>
      </c>
      <c r="BS100">
        <v>0</v>
      </c>
    </row>
    <row r="101" spans="1:85" x14ac:dyDescent="0.2">
      <c r="A101" t="s">
        <v>413</v>
      </c>
      <c r="B101">
        <v>2014</v>
      </c>
      <c r="C101" t="s">
        <v>417</v>
      </c>
      <c r="D101">
        <v>160</v>
      </c>
      <c r="E101" t="s">
        <v>62</v>
      </c>
      <c r="F101" t="s">
        <v>200</v>
      </c>
      <c r="G101" t="s">
        <v>193</v>
      </c>
      <c r="H101">
        <v>4.4138744521791902E-2</v>
      </c>
      <c r="I101">
        <v>0.14421831950167499</v>
      </c>
      <c r="J101">
        <v>3.5304438986100001E-2</v>
      </c>
      <c r="K101">
        <v>6.8879170244873403E-2</v>
      </c>
      <c r="L101">
        <v>0.1758598259101411</v>
      </c>
      <c r="M101">
        <v>5.92415617385336E-2</v>
      </c>
      <c r="N101">
        <v>0</v>
      </c>
      <c r="O101">
        <v>0.2411551411929731</v>
      </c>
      <c r="P101">
        <v>9.2517335713685395E-2</v>
      </c>
      <c r="Q101">
        <v>0.23596963327080581</v>
      </c>
      <c r="R101">
        <v>0</v>
      </c>
      <c r="S101">
        <v>0</v>
      </c>
      <c r="T101">
        <v>0</v>
      </c>
      <c r="U101">
        <v>0</v>
      </c>
      <c r="V101">
        <v>0</v>
      </c>
      <c r="W101" t="s">
        <v>248</v>
      </c>
      <c r="X101" t="s">
        <v>249</v>
      </c>
      <c r="Y101" t="s">
        <v>193</v>
      </c>
      <c r="Z101" t="s">
        <v>193</v>
      </c>
      <c r="AA101" t="s">
        <v>193</v>
      </c>
      <c r="AB101" t="s">
        <v>193</v>
      </c>
      <c r="AC101" t="s">
        <v>193</v>
      </c>
      <c r="AD101" t="s">
        <v>193</v>
      </c>
      <c r="AE101" t="s">
        <v>193</v>
      </c>
      <c r="AF101" t="s">
        <v>193</v>
      </c>
      <c r="AG101" t="s">
        <v>193</v>
      </c>
      <c r="AH101" t="s">
        <v>193</v>
      </c>
      <c r="AI101" t="s">
        <v>193</v>
      </c>
      <c r="AJ101" t="s">
        <v>193</v>
      </c>
      <c r="AK101" t="s">
        <v>193</v>
      </c>
      <c r="AL101" t="s">
        <v>193</v>
      </c>
      <c r="AM101">
        <v>0</v>
      </c>
      <c r="AN101">
        <v>0.1584125251888982</v>
      </c>
      <c r="BC101">
        <v>4.9747700000000004</v>
      </c>
      <c r="BD101">
        <v>16.2584315</v>
      </c>
      <c r="BE101">
        <v>3.979816</v>
      </c>
      <c r="BF101">
        <v>7.7680264000000001</v>
      </c>
      <c r="BG101">
        <v>19.822057699999998</v>
      </c>
      <c r="BH101">
        <v>4.9747700000000004</v>
      </c>
      <c r="BI101">
        <v>0</v>
      </c>
      <c r="BJ101">
        <v>20.2382475</v>
      </c>
      <c r="BK101">
        <v>7.7680264000000001</v>
      </c>
      <c r="BL101">
        <v>19.822057699999998</v>
      </c>
      <c r="BM101">
        <v>0</v>
      </c>
      <c r="BN101">
        <v>0</v>
      </c>
      <c r="BO101">
        <v>0</v>
      </c>
      <c r="BP101">
        <v>0</v>
      </c>
      <c r="BQ101">
        <v>0</v>
      </c>
      <c r="BR101">
        <v>0</v>
      </c>
      <c r="BS101">
        <v>52.803101599999998</v>
      </c>
    </row>
    <row r="102" spans="1:85" x14ac:dyDescent="0.2">
      <c r="A102" t="s">
        <v>413</v>
      </c>
      <c r="B102">
        <v>2020</v>
      </c>
      <c r="C102" t="s">
        <v>418</v>
      </c>
      <c r="D102">
        <v>16</v>
      </c>
      <c r="E102" t="s">
        <v>13</v>
      </c>
      <c r="F102" t="s">
        <v>14</v>
      </c>
      <c r="G102" t="s">
        <v>423</v>
      </c>
      <c r="H102">
        <v>99.410473578802197</v>
      </c>
      <c r="I102">
        <v>99.900193157137437</v>
      </c>
      <c r="J102">
        <v>100</v>
      </c>
      <c r="K102">
        <v>99.941359074477447</v>
      </c>
      <c r="L102">
        <v>99.613747055944117</v>
      </c>
      <c r="M102">
        <v>99.527848259548534</v>
      </c>
      <c r="N102">
        <v>99.817796522216412</v>
      </c>
      <c r="O102">
        <v>99.984570805283923</v>
      </c>
      <c r="P102">
        <v>100</v>
      </c>
      <c r="Q102">
        <v>99.590432139482772</v>
      </c>
      <c r="R102">
        <v>100</v>
      </c>
      <c r="S102">
        <v>100</v>
      </c>
      <c r="T102">
        <v>100</v>
      </c>
      <c r="U102">
        <v>99.597687155361243</v>
      </c>
      <c r="V102">
        <v>99.522466633129454</v>
      </c>
      <c r="W102" t="s">
        <v>311</v>
      </c>
      <c r="X102" t="s">
        <v>156</v>
      </c>
      <c r="Y102" t="s">
        <v>312</v>
      </c>
      <c r="Z102" t="s">
        <v>158</v>
      </c>
      <c r="AA102" t="s">
        <v>159</v>
      </c>
      <c r="AB102" t="s">
        <v>160</v>
      </c>
      <c r="AC102" t="s">
        <v>162</v>
      </c>
      <c r="AD102" t="s">
        <v>163</v>
      </c>
      <c r="AE102" t="s">
        <v>164</v>
      </c>
      <c r="AF102" t="s">
        <v>165</v>
      </c>
      <c r="AG102" t="s">
        <v>313</v>
      </c>
      <c r="AH102" t="s">
        <v>167</v>
      </c>
      <c r="AI102" t="s">
        <v>314</v>
      </c>
      <c r="AJ102" t="s">
        <v>169</v>
      </c>
      <c r="AK102" t="s">
        <v>315</v>
      </c>
      <c r="AL102" t="s">
        <v>171</v>
      </c>
      <c r="AM102">
        <v>100</v>
      </c>
      <c r="AN102">
        <v>100</v>
      </c>
      <c r="AO102">
        <v>99.607257518485909</v>
      </c>
      <c r="AP102">
        <v>99.005697203161773</v>
      </c>
      <c r="AQ102">
        <v>100</v>
      </c>
      <c r="AR102">
        <v>99.608822152659044</v>
      </c>
      <c r="AS102">
        <v>99.668225433110251</v>
      </c>
      <c r="AT102">
        <v>100</v>
      </c>
      <c r="AU102">
        <v>100</v>
      </c>
      <c r="AV102">
        <v>100</v>
      </c>
      <c r="AW102">
        <v>100</v>
      </c>
      <c r="AX102">
        <v>99.950440414772117</v>
      </c>
      <c r="AY102">
        <v>99.83868582973156</v>
      </c>
      <c r="AZ102">
        <v>100</v>
      </c>
      <c r="BA102">
        <v>100</v>
      </c>
      <c r="BB102">
        <v>100</v>
      </c>
      <c r="BC102">
        <v>9390.1827903403901</v>
      </c>
      <c r="BD102">
        <v>9412.9684633045035</v>
      </c>
      <c r="BE102">
        <v>9408.8982411069901</v>
      </c>
      <c r="BF102">
        <v>9420.4125905596284</v>
      </c>
      <c r="BG102">
        <v>9407.4430322888711</v>
      </c>
      <c r="BH102">
        <v>7248.8604705045354</v>
      </c>
      <c r="BI102">
        <v>7262.6438128519576</v>
      </c>
      <c r="BJ102">
        <v>7258.3492192830081</v>
      </c>
      <c r="BK102">
        <v>7283.7589322039512</v>
      </c>
      <c r="BL102">
        <v>7256.9749995191623</v>
      </c>
      <c r="BM102">
        <v>1383.9267034980751</v>
      </c>
      <c r="BN102">
        <v>1381.105221573785</v>
      </c>
      <c r="BO102">
        <v>1387.050521252158</v>
      </c>
      <c r="BP102">
        <v>1368.3930010837539</v>
      </c>
      <c r="BQ102">
        <v>1382.3695030344429</v>
      </c>
      <c r="BR102">
        <v>466.62705915969491</v>
      </c>
      <c r="BS102">
        <v>2041.557845688804</v>
      </c>
      <c r="BT102">
        <v>2774.510291162484</v>
      </c>
      <c r="BU102">
        <v>6383.9146967697143</v>
      </c>
      <c r="BV102">
        <v>6972.033992611231</v>
      </c>
      <c r="BW102">
        <v>3096.504549582402</v>
      </c>
      <c r="BX102">
        <v>4035.8478468395651</v>
      </c>
      <c r="BY102">
        <v>3634.0567179705558</v>
      </c>
      <c r="BZ102">
        <v>3753.4525291990958</v>
      </c>
      <c r="CA102">
        <v>4039.068467815121</v>
      </c>
      <c r="CB102">
        <v>1143.893895748773</v>
      </c>
      <c r="CC102">
        <v>2258.9425278490698</v>
      </c>
      <c r="CD102">
        <v>3297.1748664497431</v>
      </c>
      <c r="CE102">
        <v>708.84548449423994</v>
      </c>
      <c r="CF102">
        <v>566.81895584816129</v>
      </c>
      <c r="CG102">
        <v>1866.6553904116549</v>
      </c>
    </row>
    <row r="103" spans="1:85" x14ac:dyDescent="0.2">
      <c r="A103" t="s">
        <v>413</v>
      </c>
      <c r="B103">
        <v>2020</v>
      </c>
      <c r="C103" t="s">
        <v>418</v>
      </c>
      <c r="D103">
        <v>17</v>
      </c>
      <c r="E103" t="s">
        <v>13</v>
      </c>
      <c r="F103" t="s">
        <v>51</v>
      </c>
      <c r="G103" t="s">
        <v>193</v>
      </c>
      <c r="H103">
        <v>0.58952642119779453</v>
      </c>
      <c r="I103">
        <v>9.9806842862567205E-2</v>
      </c>
      <c r="J103">
        <v>0</v>
      </c>
      <c r="K103">
        <v>5.8640925522559902E-2</v>
      </c>
      <c r="L103">
        <v>0.3862529440558482</v>
      </c>
      <c r="M103">
        <v>0.47215174045146369</v>
      </c>
      <c r="N103">
        <v>0.18220347778359841</v>
      </c>
      <c r="O103">
        <v>1.54291947160683E-2</v>
      </c>
      <c r="P103">
        <v>0</v>
      </c>
      <c r="Q103">
        <v>0.40956786051723049</v>
      </c>
      <c r="R103">
        <v>0</v>
      </c>
      <c r="S103">
        <v>0</v>
      </c>
      <c r="T103">
        <v>0</v>
      </c>
      <c r="U103">
        <v>0.40231284463875971</v>
      </c>
      <c r="V103">
        <v>0.47753336687054221</v>
      </c>
      <c r="W103" t="s">
        <v>311</v>
      </c>
      <c r="X103" t="s">
        <v>156</v>
      </c>
      <c r="Y103" t="s">
        <v>312</v>
      </c>
      <c r="Z103" t="s">
        <v>158</v>
      </c>
      <c r="AA103" t="s">
        <v>159</v>
      </c>
      <c r="AB103" t="s">
        <v>160</v>
      </c>
      <c r="AC103" t="s">
        <v>162</v>
      </c>
      <c r="AD103" t="s">
        <v>163</v>
      </c>
      <c r="AE103" t="s">
        <v>164</v>
      </c>
      <c r="AF103" t="s">
        <v>165</v>
      </c>
      <c r="AG103" t="s">
        <v>313</v>
      </c>
      <c r="AH103" t="s">
        <v>167</v>
      </c>
      <c r="AI103" t="s">
        <v>314</v>
      </c>
      <c r="AJ103" t="s">
        <v>169</v>
      </c>
      <c r="AK103" t="s">
        <v>315</v>
      </c>
      <c r="AL103" t="s">
        <v>171</v>
      </c>
      <c r="AM103">
        <v>0</v>
      </c>
      <c r="AN103">
        <v>0</v>
      </c>
      <c r="AO103">
        <v>0.39274248151405539</v>
      </c>
      <c r="AP103">
        <v>0.99430279683822076</v>
      </c>
      <c r="AQ103">
        <v>0</v>
      </c>
      <c r="AR103">
        <v>0.39117784734095767</v>
      </c>
      <c r="AS103">
        <v>0.33177456688973139</v>
      </c>
      <c r="AT103">
        <v>0</v>
      </c>
      <c r="AU103">
        <v>0</v>
      </c>
      <c r="AV103">
        <v>0</v>
      </c>
      <c r="AW103">
        <v>0</v>
      </c>
      <c r="AX103">
        <v>4.95595852278864E-2</v>
      </c>
      <c r="AY103">
        <v>0.16131417026845571</v>
      </c>
      <c r="AZ103">
        <v>0</v>
      </c>
      <c r="BA103">
        <v>0</v>
      </c>
      <c r="BB103">
        <v>0</v>
      </c>
      <c r="BC103">
        <v>55.685891591637173</v>
      </c>
      <c r="BD103">
        <v>9.4041726506933365</v>
      </c>
      <c r="BE103">
        <v>0</v>
      </c>
      <c r="BF103">
        <v>5.5274584839607943</v>
      </c>
      <c r="BG103">
        <v>36.477420784287489</v>
      </c>
      <c r="BH103">
        <v>34.387984340957338</v>
      </c>
      <c r="BI103">
        <v>13.2569442194673</v>
      </c>
      <c r="BJ103">
        <v>1.120077653177477</v>
      </c>
      <c r="BK103">
        <v>0</v>
      </c>
      <c r="BL103">
        <v>29.844470603534528</v>
      </c>
      <c r="BM103">
        <v>0</v>
      </c>
      <c r="BN103">
        <v>0</v>
      </c>
      <c r="BO103">
        <v>0</v>
      </c>
      <c r="BP103">
        <v>5.5274584839607943</v>
      </c>
      <c r="BQ103">
        <v>6.6329501807529532</v>
      </c>
      <c r="BR103">
        <v>0</v>
      </c>
      <c r="BS103">
        <v>0</v>
      </c>
      <c r="BT103">
        <v>10.939645201407229</v>
      </c>
      <c r="BU103">
        <v>64.112918923740864</v>
      </c>
      <c r="BV103">
        <v>0</v>
      </c>
      <c r="BW103">
        <v>12.160408664713749</v>
      </c>
      <c r="BX103">
        <v>13.434488931647341</v>
      </c>
      <c r="BY103">
        <v>0</v>
      </c>
      <c r="BZ103">
        <v>0</v>
      </c>
      <c r="CA103">
        <v>0</v>
      </c>
      <c r="CB103">
        <v>0</v>
      </c>
      <c r="CC103">
        <v>1.120077653177477</v>
      </c>
      <c r="CD103">
        <v>5.3274041358921256</v>
      </c>
      <c r="CE103">
        <v>0</v>
      </c>
      <c r="CF103">
        <v>0</v>
      </c>
      <c r="CG103">
        <v>0</v>
      </c>
    </row>
    <row r="104" spans="1:85" x14ac:dyDescent="0.2">
      <c r="A104" t="s">
        <v>413</v>
      </c>
      <c r="B104">
        <v>2020</v>
      </c>
      <c r="C104" t="s">
        <v>418</v>
      </c>
      <c r="D104">
        <v>18</v>
      </c>
      <c r="E104" t="s">
        <v>60</v>
      </c>
      <c r="F104" t="s">
        <v>15</v>
      </c>
      <c r="G104" t="s">
        <v>424</v>
      </c>
      <c r="H104">
        <v>98.479756945410713</v>
      </c>
      <c r="I104">
        <v>98.562376411843871</v>
      </c>
      <c r="J104">
        <v>99.964645004397823</v>
      </c>
      <c r="K104">
        <v>99.735893548204174</v>
      </c>
      <c r="L104">
        <v>99.492342465612666</v>
      </c>
      <c r="M104">
        <v>98.784649360278578</v>
      </c>
      <c r="N104">
        <v>98.658929595560934</v>
      </c>
      <c r="O104">
        <v>99.486467686921472</v>
      </c>
      <c r="P104">
        <v>99.794023733222076</v>
      </c>
      <c r="Q104">
        <v>99.481700900450818</v>
      </c>
      <c r="R104">
        <v>99.33638242388318</v>
      </c>
      <c r="S104">
        <v>100</v>
      </c>
      <c r="T104">
        <v>100</v>
      </c>
      <c r="U104">
        <v>99.280038301097164</v>
      </c>
      <c r="V104">
        <v>99.301038438245101</v>
      </c>
      <c r="W104" t="s">
        <v>311</v>
      </c>
      <c r="X104" t="s">
        <v>156</v>
      </c>
      <c r="Y104" t="s">
        <v>312</v>
      </c>
      <c r="Z104" t="s">
        <v>158</v>
      </c>
      <c r="AA104" t="s">
        <v>159</v>
      </c>
      <c r="AB104" t="s">
        <v>160</v>
      </c>
      <c r="AC104" t="s">
        <v>162</v>
      </c>
      <c r="AD104" t="s">
        <v>163</v>
      </c>
      <c r="AE104" t="s">
        <v>164</v>
      </c>
      <c r="AF104" t="s">
        <v>165</v>
      </c>
      <c r="AG104" t="s">
        <v>313</v>
      </c>
      <c r="AH104" t="s">
        <v>167</v>
      </c>
      <c r="AI104" t="s">
        <v>314</v>
      </c>
      <c r="AJ104" t="s">
        <v>169</v>
      </c>
      <c r="AK104" t="s">
        <v>315</v>
      </c>
      <c r="AL104" t="s">
        <v>171</v>
      </c>
      <c r="AM104">
        <v>99.43965241670027</v>
      </c>
      <c r="AN104">
        <v>100</v>
      </c>
      <c r="AO104">
        <v>97.509556889107145</v>
      </c>
      <c r="AP104">
        <v>99.005697203161773</v>
      </c>
      <c r="AQ104">
        <v>98.820482936899921</v>
      </c>
      <c r="AR104">
        <v>99.608822152659044</v>
      </c>
      <c r="AS104">
        <v>99.668225433110251</v>
      </c>
      <c r="AT104">
        <v>99.049492865661108</v>
      </c>
      <c r="AU104">
        <v>100</v>
      </c>
      <c r="AV104">
        <v>98.932952945415408</v>
      </c>
      <c r="AW104">
        <v>99.710917382973548</v>
      </c>
      <c r="AX104">
        <v>99.29711788284105</v>
      </c>
      <c r="AY104">
        <v>99.563259338682045</v>
      </c>
      <c r="AZ104">
        <v>100</v>
      </c>
      <c r="BA104">
        <v>100</v>
      </c>
      <c r="BB104">
        <v>100</v>
      </c>
      <c r="BC104">
        <v>9296.2901144486423</v>
      </c>
      <c r="BD104">
        <v>9284.3104512679965</v>
      </c>
      <c r="BE104">
        <v>9405.5717255476338</v>
      </c>
      <c r="BF104">
        <v>9401.0455332316578</v>
      </c>
      <c r="BG104">
        <v>9395.9776793515903</v>
      </c>
      <c r="BH104">
        <v>7194.7314481570274</v>
      </c>
      <c r="BI104">
        <v>7178.325805361982</v>
      </c>
      <c r="BJ104">
        <v>7222.1895763384045</v>
      </c>
      <c r="BK104">
        <v>7268.7561174742932</v>
      </c>
      <c r="BL104">
        <v>7249.051950423277</v>
      </c>
      <c r="BM104">
        <v>1366.0879329580421</v>
      </c>
      <c r="BN104">
        <v>1381.105221573785</v>
      </c>
      <c r="BO104">
        <v>1387.050521252158</v>
      </c>
      <c r="BP104">
        <v>1364.028758485437</v>
      </c>
      <c r="BQ104">
        <v>1379.29385997539</v>
      </c>
      <c r="BR104">
        <v>462.51628608295317</v>
      </c>
      <c r="BS104">
        <v>2041.557845688804</v>
      </c>
      <c r="BT104">
        <v>2716.0798903163491</v>
      </c>
      <c r="BU104">
        <v>6383.9146967697143</v>
      </c>
      <c r="BV104">
        <v>6882.674545037994</v>
      </c>
      <c r="BW104">
        <v>3096.504549582402</v>
      </c>
      <c r="BX104">
        <v>4035.8478468395651</v>
      </c>
      <c r="BY104">
        <v>3599.5147496003242</v>
      </c>
      <c r="BZ104">
        <v>3753.4525291990958</v>
      </c>
      <c r="CA104">
        <v>3995.9697066966442</v>
      </c>
      <c r="CB104">
        <v>1140.5870973389369</v>
      </c>
      <c r="CC104">
        <v>2244.177029611576</v>
      </c>
      <c r="CD104">
        <v>3288.0789003290379</v>
      </c>
      <c r="CE104">
        <v>708.84548449423994</v>
      </c>
      <c r="CF104">
        <v>566.81895584816129</v>
      </c>
      <c r="CG104">
        <v>1866.6553904116549</v>
      </c>
    </row>
    <row r="105" spans="1:85" x14ac:dyDescent="0.2">
      <c r="A105" t="s">
        <v>413</v>
      </c>
      <c r="B105">
        <v>2020</v>
      </c>
      <c r="C105" t="s">
        <v>418</v>
      </c>
      <c r="D105">
        <v>19</v>
      </c>
      <c r="E105" t="s">
        <v>60</v>
      </c>
      <c r="F105" t="s">
        <v>16</v>
      </c>
      <c r="G105" t="s">
        <v>425</v>
      </c>
      <c r="H105">
        <v>0.93033751144037025</v>
      </c>
      <c r="I105">
        <v>1.337788752870859</v>
      </c>
      <c r="J105">
        <v>3.5354995602166102E-2</v>
      </c>
      <c r="K105">
        <v>0.20546552627331691</v>
      </c>
      <c r="L105">
        <v>0.1214045903314203</v>
      </c>
      <c r="M105">
        <v>0.74319889926992988</v>
      </c>
      <c r="N105">
        <v>1.1588669266555109</v>
      </c>
      <c r="O105">
        <v>0.49810311836245103</v>
      </c>
      <c r="P105">
        <v>0.2059762667779344</v>
      </c>
      <c r="Q105">
        <v>0.1087312390319386</v>
      </c>
      <c r="R105">
        <v>0.66361757611679406</v>
      </c>
      <c r="S105">
        <v>0</v>
      </c>
      <c r="T105">
        <v>0</v>
      </c>
      <c r="U105">
        <v>0.31764885426408579</v>
      </c>
      <c r="V105">
        <v>0.22142819488434701</v>
      </c>
      <c r="W105" t="s">
        <v>311</v>
      </c>
      <c r="X105" t="s">
        <v>156</v>
      </c>
      <c r="Y105" t="s">
        <v>312</v>
      </c>
      <c r="Z105" t="s">
        <v>158</v>
      </c>
      <c r="AA105" t="s">
        <v>159</v>
      </c>
      <c r="AB105" t="s">
        <v>160</v>
      </c>
      <c r="AC105" t="s">
        <v>162</v>
      </c>
      <c r="AD105" t="s">
        <v>163</v>
      </c>
      <c r="AE105" t="s">
        <v>164</v>
      </c>
      <c r="AF105" t="s">
        <v>165</v>
      </c>
      <c r="AG105" t="s">
        <v>313</v>
      </c>
      <c r="AH105" t="s">
        <v>167</v>
      </c>
      <c r="AI105" t="s">
        <v>314</v>
      </c>
      <c r="AJ105" t="s">
        <v>169</v>
      </c>
      <c r="AK105" t="s">
        <v>315</v>
      </c>
      <c r="AL105" t="s">
        <v>171</v>
      </c>
      <c r="AM105">
        <v>0.56034758329972534</v>
      </c>
      <c r="AN105">
        <v>0</v>
      </c>
      <c r="AO105">
        <v>2.0977006293787528</v>
      </c>
      <c r="AP105">
        <v>0</v>
      </c>
      <c r="AQ105">
        <v>1.179517063100062</v>
      </c>
      <c r="AR105">
        <v>0</v>
      </c>
      <c r="AS105">
        <v>0</v>
      </c>
      <c r="AT105">
        <v>0.95050713433889844</v>
      </c>
      <c r="AU105">
        <v>0</v>
      </c>
      <c r="AV105">
        <v>1.0670470545845909</v>
      </c>
      <c r="AW105">
        <v>0.28908261702644639</v>
      </c>
      <c r="AX105">
        <v>0.65332253193107337</v>
      </c>
      <c r="AY105">
        <v>0.27542649104951211</v>
      </c>
      <c r="AZ105">
        <v>0</v>
      </c>
      <c r="BA105">
        <v>0</v>
      </c>
      <c r="BB105">
        <v>0</v>
      </c>
      <c r="BC105">
        <v>87.82198168399222</v>
      </c>
      <c r="BD105">
        <v>126.01609815056339</v>
      </c>
      <c r="BE105">
        <v>3.3265155593556641</v>
      </c>
      <c r="BF105">
        <v>19.367057327974749</v>
      </c>
      <c r="BG105">
        <v>11.465352937278681</v>
      </c>
      <c r="BH105">
        <v>54.129022347505881</v>
      </c>
      <c r="BI105">
        <v>84.318007489978669</v>
      </c>
      <c r="BJ105">
        <v>36.159642944603839</v>
      </c>
      <c r="BK105">
        <v>15.00281472965804</v>
      </c>
      <c r="BL105">
        <v>7.9230490958849504</v>
      </c>
      <c r="BM105">
        <v>9.1261624463390536</v>
      </c>
      <c r="BN105">
        <v>0</v>
      </c>
      <c r="BO105">
        <v>0</v>
      </c>
      <c r="BP105">
        <v>4.364242598316709</v>
      </c>
      <c r="BQ105">
        <v>3.0756430590537049</v>
      </c>
      <c r="BR105">
        <v>2.606303188362928</v>
      </c>
      <c r="BS105">
        <v>0</v>
      </c>
      <c r="BT105">
        <v>58.430400846135463</v>
      </c>
      <c r="BU105">
        <v>0</v>
      </c>
      <c r="BV105">
        <v>82.151309367922508</v>
      </c>
      <c r="BW105">
        <v>0</v>
      </c>
      <c r="BX105">
        <v>0</v>
      </c>
      <c r="BY105">
        <v>34.541968370232148</v>
      </c>
      <c r="BZ105">
        <v>0</v>
      </c>
      <c r="CA105">
        <v>43.098761118476197</v>
      </c>
      <c r="CB105">
        <v>3.3067984098363241</v>
      </c>
      <c r="CC105">
        <v>14.76549823749467</v>
      </c>
      <c r="CD105">
        <v>9.0959661207044782</v>
      </c>
      <c r="CE105">
        <v>0</v>
      </c>
      <c r="CF105">
        <v>0</v>
      </c>
      <c r="CG105">
        <v>0</v>
      </c>
    </row>
    <row r="106" spans="1:85" x14ac:dyDescent="0.2">
      <c r="A106" t="s">
        <v>413</v>
      </c>
      <c r="B106">
        <v>2020</v>
      </c>
      <c r="C106" t="s">
        <v>418</v>
      </c>
      <c r="D106">
        <v>20</v>
      </c>
      <c r="E106" t="s">
        <v>60</v>
      </c>
      <c r="F106" t="s">
        <v>22</v>
      </c>
      <c r="G106" t="s">
        <v>426</v>
      </c>
      <c r="H106">
        <v>0.58990554314882937</v>
      </c>
      <c r="I106">
        <v>9.9834835285264906E-2</v>
      </c>
      <c r="J106">
        <v>0</v>
      </c>
      <c r="K106">
        <v>5.8640925522559902E-2</v>
      </c>
      <c r="L106">
        <v>0.3862529440558482</v>
      </c>
      <c r="M106">
        <v>0.47215174045146369</v>
      </c>
      <c r="N106">
        <v>0.18220347778359841</v>
      </c>
      <c r="O106">
        <v>1.54291947160683E-2</v>
      </c>
      <c r="P106">
        <v>0</v>
      </c>
      <c r="Q106">
        <v>0.40956786051723049</v>
      </c>
      <c r="R106">
        <v>0</v>
      </c>
      <c r="S106">
        <v>0</v>
      </c>
      <c r="T106">
        <v>0</v>
      </c>
      <c r="U106">
        <v>0.40231284463875971</v>
      </c>
      <c r="V106">
        <v>0.47753336687054221</v>
      </c>
      <c r="W106" t="s">
        <v>311</v>
      </c>
      <c r="X106" t="s">
        <v>156</v>
      </c>
      <c r="Y106" t="s">
        <v>312</v>
      </c>
      <c r="Z106" t="s">
        <v>158</v>
      </c>
      <c r="AA106" t="s">
        <v>159</v>
      </c>
      <c r="AB106" t="s">
        <v>160</v>
      </c>
      <c r="AC106" t="s">
        <v>162</v>
      </c>
      <c r="AD106" t="s">
        <v>163</v>
      </c>
      <c r="AE106" t="s">
        <v>164</v>
      </c>
      <c r="AF106" t="s">
        <v>165</v>
      </c>
      <c r="AG106" t="s">
        <v>313</v>
      </c>
      <c r="AH106" t="s">
        <v>167</v>
      </c>
      <c r="AI106" t="s">
        <v>314</v>
      </c>
      <c r="AJ106" t="s">
        <v>169</v>
      </c>
      <c r="AK106" t="s">
        <v>315</v>
      </c>
      <c r="AL106" t="s">
        <v>171</v>
      </c>
      <c r="AM106">
        <v>0</v>
      </c>
      <c r="AN106">
        <v>0</v>
      </c>
      <c r="AO106">
        <v>0.39274248151405539</v>
      </c>
      <c r="AP106">
        <v>0.99430279683822076</v>
      </c>
      <c r="AQ106">
        <v>0</v>
      </c>
      <c r="AR106">
        <v>0.39117784734095767</v>
      </c>
      <c r="AS106">
        <v>0.33177456688973139</v>
      </c>
      <c r="AT106">
        <v>0</v>
      </c>
      <c r="AU106">
        <v>0</v>
      </c>
      <c r="AV106">
        <v>0</v>
      </c>
      <c r="AW106">
        <v>0</v>
      </c>
      <c r="AX106">
        <v>4.95595852278864E-2</v>
      </c>
      <c r="AY106">
        <v>0.16131417026845571</v>
      </c>
      <c r="AZ106">
        <v>0</v>
      </c>
      <c r="BA106">
        <v>0</v>
      </c>
      <c r="BB106">
        <v>0</v>
      </c>
      <c r="BC106">
        <v>55.685891591637173</v>
      </c>
      <c r="BD106">
        <v>9.4041726506933365</v>
      </c>
      <c r="BE106">
        <v>0</v>
      </c>
      <c r="BF106">
        <v>5.5274584839607943</v>
      </c>
      <c r="BG106">
        <v>36.477420784287489</v>
      </c>
      <c r="BH106">
        <v>34.387984340957338</v>
      </c>
      <c r="BI106">
        <v>13.2569442194673</v>
      </c>
      <c r="BJ106">
        <v>1.120077653177477</v>
      </c>
      <c r="BK106">
        <v>0</v>
      </c>
      <c r="BL106">
        <v>29.844470603534528</v>
      </c>
      <c r="BM106">
        <v>0</v>
      </c>
      <c r="BN106">
        <v>0</v>
      </c>
      <c r="BO106">
        <v>0</v>
      </c>
      <c r="BP106">
        <v>5.5274584839607943</v>
      </c>
      <c r="BQ106">
        <v>6.6329501807529532</v>
      </c>
      <c r="BR106">
        <v>0</v>
      </c>
      <c r="BS106">
        <v>0</v>
      </c>
      <c r="BT106">
        <v>10.939645201407229</v>
      </c>
      <c r="BU106">
        <v>64.112918923740864</v>
      </c>
      <c r="BV106">
        <v>0</v>
      </c>
      <c r="BW106">
        <v>12.160408664713749</v>
      </c>
      <c r="BX106">
        <v>13.434488931647341</v>
      </c>
      <c r="BY106">
        <v>0</v>
      </c>
      <c r="BZ106">
        <v>0</v>
      </c>
      <c r="CA106">
        <v>0</v>
      </c>
      <c r="CB106">
        <v>0</v>
      </c>
      <c r="CC106">
        <v>1.120077653177477</v>
      </c>
      <c r="CD106">
        <v>5.3274041358921256</v>
      </c>
      <c r="CE106">
        <v>0</v>
      </c>
      <c r="CF106">
        <v>0</v>
      </c>
      <c r="CG106">
        <v>0</v>
      </c>
    </row>
    <row r="107" spans="1:85" x14ac:dyDescent="0.2">
      <c r="A107" t="s">
        <v>413</v>
      </c>
      <c r="B107">
        <v>2020</v>
      </c>
      <c r="C107" t="s">
        <v>418</v>
      </c>
      <c r="D107">
        <v>22</v>
      </c>
      <c r="E107" t="s">
        <v>54</v>
      </c>
      <c r="F107" t="s">
        <v>49</v>
      </c>
      <c r="G107" t="s">
        <v>193</v>
      </c>
      <c r="H107">
        <v>0.93585819078381682</v>
      </c>
      <c r="I107">
        <v>1.3391256667745459</v>
      </c>
      <c r="J107">
        <v>3.5354995602166102E-2</v>
      </c>
      <c r="K107">
        <v>0.2055860838556354</v>
      </c>
      <c r="L107">
        <v>0.12187533741024539</v>
      </c>
      <c r="M107">
        <v>0.74672457233458644</v>
      </c>
      <c r="N107">
        <v>1.160982276740183</v>
      </c>
      <c r="O107">
        <v>0.49817998352214521</v>
      </c>
      <c r="P107">
        <v>0.2059762667779344</v>
      </c>
      <c r="Q107">
        <v>0.1091783986634916</v>
      </c>
      <c r="R107">
        <v>0.66361757611679406</v>
      </c>
      <c r="S107">
        <v>0</v>
      </c>
      <c r="T107">
        <v>0</v>
      </c>
      <c r="U107">
        <v>0.31893195849878442</v>
      </c>
      <c r="V107">
        <v>0.22249066203372919</v>
      </c>
      <c r="W107" t="s">
        <v>311</v>
      </c>
      <c r="X107" t="s">
        <v>156</v>
      </c>
      <c r="Y107" t="s">
        <v>312</v>
      </c>
      <c r="Z107" t="s">
        <v>158</v>
      </c>
      <c r="AA107" t="s">
        <v>159</v>
      </c>
      <c r="AB107" t="s">
        <v>160</v>
      </c>
      <c r="AC107" t="s">
        <v>162</v>
      </c>
      <c r="AD107" t="s">
        <v>163</v>
      </c>
      <c r="AE107" t="s">
        <v>164</v>
      </c>
      <c r="AF107" t="s">
        <v>165</v>
      </c>
      <c r="AG107" t="s">
        <v>313</v>
      </c>
      <c r="AH107" t="s">
        <v>167</v>
      </c>
      <c r="AI107" t="s">
        <v>314</v>
      </c>
      <c r="AJ107" t="s">
        <v>169</v>
      </c>
      <c r="AK107" t="s">
        <v>315</v>
      </c>
      <c r="AL107" t="s">
        <v>171</v>
      </c>
      <c r="AM107">
        <v>0.56034758329972534</v>
      </c>
      <c r="AN107">
        <v>0</v>
      </c>
      <c r="AO107">
        <v>2.1059716747943238</v>
      </c>
      <c r="AP107">
        <v>0</v>
      </c>
      <c r="AQ107">
        <v>1.179517063100062</v>
      </c>
      <c r="AR107">
        <v>0</v>
      </c>
      <c r="AS107">
        <v>0</v>
      </c>
      <c r="AT107">
        <v>0.95050713433889844</v>
      </c>
      <c r="AU107">
        <v>0</v>
      </c>
      <c r="AV107">
        <v>1.0670470545845909</v>
      </c>
      <c r="AW107">
        <v>0.28908261702644639</v>
      </c>
      <c r="AX107">
        <v>0.65364647641364071</v>
      </c>
      <c r="AY107">
        <v>0.27587151088830869</v>
      </c>
      <c r="AZ107">
        <v>0</v>
      </c>
      <c r="BA107">
        <v>0</v>
      </c>
      <c r="BB107">
        <v>0</v>
      </c>
      <c r="BC107">
        <v>87.82198168399222</v>
      </c>
      <c r="BD107">
        <v>126.01609815056339</v>
      </c>
      <c r="BE107">
        <v>3.3265155593556641</v>
      </c>
      <c r="BF107">
        <v>19.367057327974749</v>
      </c>
      <c r="BG107">
        <v>11.465352937278681</v>
      </c>
      <c r="BH107">
        <v>54.129022347505881</v>
      </c>
      <c r="BI107">
        <v>84.318007489978669</v>
      </c>
      <c r="BJ107">
        <v>36.159642944603839</v>
      </c>
      <c r="BK107">
        <v>15.00281472965804</v>
      </c>
      <c r="BL107">
        <v>7.9230490958849504</v>
      </c>
      <c r="BM107">
        <v>9.1261624463390536</v>
      </c>
      <c r="BN107">
        <v>0</v>
      </c>
      <c r="BO107">
        <v>0</v>
      </c>
      <c r="BP107">
        <v>4.364242598316709</v>
      </c>
      <c r="BQ107">
        <v>3.0756430590537049</v>
      </c>
      <c r="BR107">
        <v>2.606303188362928</v>
      </c>
      <c r="BS107">
        <v>0</v>
      </c>
      <c r="BT107">
        <v>58.430400846135463</v>
      </c>
      <c r="BU107">
        <v>0</v>
      </c>
      <c r="BV107">
        <v>82.151309367922508</v>
      </c>
      <c r="BW107">
        <v>0</v>
      </c>
      <c r="BX107">
        <v>0</v>
      </c>
      <c r="BY107">
        <v>34.541968370232148</v>
      </c>
      <c r="BZ107">
        <v>0</v>
      </c>
      <c r="CA107">
        <v>43.098761118476197</v>
      </c>
      <c r="CB107">
        <v>3.3067984098363241</v>
      </c>
      <c r="CC107">
        <v>14.76549823749467</v>
      </c>
      <c r="CD107">
        <v>9.0959661207044782</v>
      </c>
      <c r="CE107">
        <v>0</v>
      </c>
      <c r="CF107">
        <v>0</v>
      </c>
      <c r="CG107">
        <v>0</v>
      </c>
    </row>
    <row r="108" spans="1:85" x14ac:dyDescent="0.2">
      <c r="A108" t="s">
        <v>413</v>
      </c>
      <c r="B108">
        <v>2020</v>
      </c>
      <c r="C108" t="s">
        <v>418</v>
      </c>
      <c r="D108">
        <v>23</v>
      </c>
      <c r="E108" t="s">
        <v>54</v>
      </c>
      <c r="F108" t="s">
        <v>48</v>
      </c>
      <c r="G108" t="s">
        <v>193</v>
      </c>
      <c r="H108">
        <v>99.064141809216139</v>
      </c>
      <c r="I108">
        <v>98.660874333225436</v>
      </c>
      <c r="J108">
        <v>99.964645004397823</v>
      </c>
      <c r="K108">
        <v>99.794413916144407</v>
      </c>
      <c r="L108">
        <v>99.878124662589727</v>
      </c>
      <c r="M108">
        <v>99.253275427665386</v>
      </c>
      <c r="N108">
        <v>98.839017723259857</v>
      </c>
      <c r="O108">
        <v>99.501820016477865</v>
      </c>
      <c r="P108">
        <v>99.794023733222076</v>
      </c>
      <c r="Q108">
        <v>99.890821601336498</v>
      </c>
      <c r="R108">
        <v>99.33638242388318</v>
      </c>
      <c r="S108">
        <v>100</v>
      </c>
      <c r="T108">
        <v>100</v>
      </c>
      <c r="U108">
        <v>99.68106804150122</v>
      </c>
      <c r="V108">
        <v>99.777509337966279</v>
      </c>
      <c r="W108" t="s">
        <v>311</v>
      </c>
      <c r="X108" t="s">
        <v>156</v>
      </c>
      <c r="Y108" t="s">
        <v>312</v>
      </c>
      <c r="Z108" t="s">
        <v>158</v>
      </c>
      <c r="AA108" t="s">
        <v>159</v>
      </c>
      <c r="AB108" t="s">
        <v>160</v>
      </c>
      <c r="AC108" t="s">
        <v>162</v>
      </c>
      <c r="AD108" t="s">
        <v>163</v>
      </c>
      <c r="AE108" t="s">
        <v>164</v>
      </c>
      <c r="AF108" t="s">
        <v>165</v>
      </c>
      <c r="AG108" t="s">
        <v>313</v>
      </c>
      <c r="AH108" t="s">
        <v>167</v>
      </c>
      <c r="AI108" t="s">
        <v>314</v>
      </c>
      <c r="AJ108" t="s">
        <v>169</v>
      </c>
      <c r="AK108" t="s">
        <v>315</v>
      </c>
      <c r="AL108" t="s">
        <v>171</v>
      </c>
      <c r="AM108">
        <v>99.43965241670027</v>
      </c>
      <c r="AN108">
        <v>100</v>
      </c>
      <c r="AO108">
        <v>97.894028325205667</v>
      </c>
      <c r="AP108">
        <v>100</v>
      </c>
      <c r="AQ108">
        <v>98.820482936899921</v>
      </c>
      <c r="AR108">
        <v>100</v>
      </c>
      <c r="AS108">
        <v>100</v>
      </c>
      <c r="AT108">
        <v>99.049492865661108</v>
      </c>
      <c r="AU108">
        <v>100</v>
      </c>
      <c r="AV108">
        <v>98.932952945415408</v>
      </c>
      <c r="AW108">
        <v>99.710917382973548</v>
      </c>
      <c r="AX108">
        <v>99.346353523586359</v>
      </c>
      <c r="AY108">
        <v>99.724128489111692</v>
      </c>
      <c r="AZ108">
        <v>100</v>
      </c>
      <c r="BA108">
        <v>100</v>
      </c>
      <c r="BB108">
        <v>100</v>
      </c>
      <c r="BC108">
        <v>9296.2901144486423</v>
      </c>
      <c r="BD108">
        <v>9284.3104512679965</v>
      </c>
      <c r="BE108">
        <v>9405.5717255476338</v>
      </c>
      <c r="BF108">
        <v>9401.0455332316578</v>
      </c>
      <c r="BG108">
        <v>9395.9776793515903</v>
      </c>
      <c r="BH108">
        <v>7194.7314481570274</v>
      </c>
      <c r="BI108">
        <v>7178.325805361982</v>
      </c>
      <c r="BJ108">
        <v>7222.1895763384045</v>
      </c>
      <c r="BK108">
        <v>7268.7561174742932</v>
      </c>
      <c r="BL108">
        <v>7249.051950423277</v>
      </c>
      <c r="BM108">
        <v>1366.0879329580421</v>
      </c>
      <c r="BN108">
        <v>1381.105221573785</v>
      </c>
      <c r="BO108">
        <v>1387.050521252158</v>
      </c>
      <c r="BP108">
        <v>1364.028758485437</v>
      </c>
      <c r="BQ108">
        <v>1379.29385997539</v>
      </c>
      <c r="BR108">
        <v>462.51628608295317</v>
      </c>
      <c r="BS108">
        <v>2041.557845688804</v>
      </c>
      <c r="BT108">
        <v>2716.0798903163491</v>
      </c>
      <c r="BU108">
        <v>6383.9146967697143</v>
      </c>
      <c r="BV108">
        <v>6882.674545037994</v>
      </c>
      <c r="BW108">
        <v>3096.504549582402</v>
      </c>
      <c r="BX108">
        <v>4035.8478468395651</v>
      </c>
      <c r="BY108">
        <v>3599.5147496003242</v>
      </c>
      <c r="BZ108">
        <v>3753.4525291990958</v>
      </c>
      <c r="CA108">
        <v>3995.9697066966442</v>
      </c>
      <c r="CB108">
        <v>1140.5870973389369</v>
      </c>
      <c r="CC108">
        <v>2244.177029611576</v>
      </c>
      <c r="CD108">
        <v>3288.0789003290379</v>
      </c>
      <c r="CE108">
        <v>708.84548449423994</v>
      </c>
      <c r="CF108">
        <v>566.81895584816129</v>
      </c>
      <c r="CG108">
        <v>1866.6553904116549</v>
      </c>
    </row>
    <row r="109" spans="1:85" x14ac:dyDescent="0.2">
      <c r="A109" t="s">
        <v>413</v>
      </c>
      <c r="B109">
        <v>2020</v>
      </c>
      <c r="C109" t="s">
        <v>418</v>
      </c>
      <c r="D109">
        <v>29</v>
      </c>
      <c r="E109" t="s">
        <v>57</v>
      </c>
      <c r="F109" t="s">
        <v>49</v>
      </c>
      <c r="G109" t="s">
        <v>428</v>
      </c>
      <c r="H109">
        <v>23.35940607280196</v>
      </c>
      <c r="I109">
        <v>37.544804010888058</v>
      </c>
      <c r="J109">
        <v>68.541921814970237</v>
      </c>
      <c r="K109">
        <v>86.045096216902834</v>
      </c>
      <c r="L109">
        <v>90.32016111144226</v>
      </c>
      <c r="M109">
        <v>19.816766938289149</v>
      </c>
      <c r="N109">
        <v>31.502037385808389</v>
      </c>
      <c r="O109">
        <v>60.233046870382083</v>
      </c>
      <c r="P109">
        <v>83.11445862271141</v>
      </c>
      <c r="Q109">
        <v>89.408008422061286</v>
      </c>
      <c r="R109">
        <v>85.178510266963769</v>
      </c>
      <c r="S109">
        <v>90.006299802636974</v>
      </c>
      <c r="T109">
        <v>93.26788516865011</v>
      </c>
      <c r="U109">
        <v>94.178851642878442</v>
      </c>
      <c r="V109">
        <v>93.078077365382498</v>
      </c>
      <c r="W109" t="s">
        <v>311</v>
      </c>
      <c r="X109" t="s">
        <v>156</v>
      </c>
      <c r="Y109" t="s">
        <v>312</v>
      </c>
      <c r="Z109" t="s">
        <v>158</v>
      </c>
      <c r="AA109" t="s">
        <v>159</v>
      </c>
      <c r="AB109" t="s">
        <v>160</v>
      </c>
      <c r="AC109" t="s">
        <v>162</v>
      </c>
      <c r="AD109" t="s">
        <v>163</v>
      </c>
      <c r="AE109" t="s">
        <v>164</v>
      </c>
      <c r="AF109" t="s">
        <v>165</v>
      </c>
      <c r="AG109" t="s">
        <v>313</v>
      </c>
      <c r="AH109" t="s">
        <v>167</v>
      </c>
      <c r="AI109" t="s">
        <v>314</v>
      </c>
      <c r="AJ109" t="s">
        <v>169</v>
      </c>
      <c r="AK109" t="s">
        <v>315</v>
      </c>
      <c r="AL109" t="s">
        <v>171</v>
      </c>
      <c r="AM109">
        <v>90.775136809957218</v>
      </c>
      <c r="AN109">
        <v>99.294344976526958</v>
      </c>
      <c r="AO109">
        <v>16.280431748261261</v>
      </c>
      <c r="AP109">
        <v>5.8052082582893529</v>
      </c>
      <c r="AQ109">
        <v>83.02576798053893</v>
      </c>
      <c r="AR109">
        <v>85.301466597715844</v>
      </c>
      <c r="AS109">
        <v>98.288539815301817</v>
      </c>
      <c r="AT109">
        <v>28.622169074711231</v>
      </c>
      <c r="AU109">
        <v>95.811355136193569</v>
      </c>
      <c r="AV109">
        <v>16.026549942609279</v>
      </c>
      <c r="AW109">
        <v>96.112716002979482</v>
      </c>
      <c r="AX109">
        <v>17.353669330470179</v>
      </c>
      <c r="AY109">
        <v>98.627051945773857</v>
      </c>
      <c r="AZ109">
        <v>99.510771373196306</v>
      </c>
      <c r="BA109">
        <v>95.932917403459342</v>
      </c>
      <c r="BB109">
        <v>99.268199410649601</v>
      </c>
      <c r="BC109">
        <v>2206.4988225161278</v>
      </c>
      <c r="BD109">
        <v>3537.611339344925</v>
      </c>
      <c r="BE109">
        <v>6449.0396760696631</v>
      </c>
      <c r="BF109">
        <v>8110.5591845471354</v>
      </c>
      <c r="BG109">
        <v>8529.7641684521277</v>
      </c>
      <c r="BH109">
        <v>1443.3043718332769</v>
      </c>
      <c r="BI109">
        <v>2292.0569766469562</v>
      </c>
      <c r="BJ109">
        <v>4372.5995441645691</v>
      </c>
      <c r="BK109">
        <v>6053.8568038846988</v>
      </c>
      <c r="BL109">
        <v>6515.0001655477035</v>
      </c>
      <c r="BM109">
        <v>1178.8081492263609</v>
      </c>
      <c r="BN109">
        <v>1243.0817063195741</v>
      </c>
      <c r="BO109">
        <v>1293.6726873926259</v>
      </c>
      <c r="BP109">
        <v>1293.9425113074319</v>
      </c>
      <c r="BQ109">
        <v>1292.856778010701</v>
      </c>
      <c r="BR109">
        <v>423.58135134449299</v>
      </c>
      <c r="BS109">
        <v>2027.151490193593</v>
      </c>
      <c r="BT109">
        <v>453.48327577171011</v>
      </c>
      <c r="BU109">
        <v>374.32143164301448</v>
      </c>
      <c r="BV109">
        <v>5788.5847662297056</v>
      </c>
      <c r="BW109">
        <v>2651.736800994061</v>
      </c>
      <c r="BX109">
        <v>3979.9804808284712</v>
      </c>
      <c r="BY109">
        <v>1040.145858088435</v>
      </c>
      <c r="BZ109">
        <v>3596.233732619386</v>
      </c>
      <c r="CA109">
        <v>647.3233252105739</v>
      </c>
      <c r="CB109">
        <v>1099.4274913964359</v>
      </c>
      <c r="CC109">
        <v>392.20379122046882</v>
      </c>
      <c r="CD109">
        <v>3257.1606299208552</v>
      </c>
      <c r="CE109">
        <v>705.37760946428875</v>
      </c>
      <c r="CF109">
        <v>543.76596074096722</v>
      </c>
      <c r="CG109">
        <v>1852.995195263481</v>
      </c>
    </row>
    <row r="110" spans="1:85" x14ac:dyDescent="0.2">
      <c r="A110" t="s">
        <v>413</v>
      </c>
      <c r="B110">
        <v>2020</v>
      </c>
      <c r="C110" t="s">
        <v>418</v>
      </c>
      <c r="D110">
        <v>30</v>
      </c>
      <c r="E110" t="s">
        <v>57</v>
      </c>
      <c r="F110" t="s">
        <v>48</v>
      </c>
      <c r="G110" t="s">
        <v>193</v>
      </c>
      <c r="H110">
        <v>76.640593927198069</v>
      </c>
      <c r="I110">
        <v>62.455195989111957</v>
      </c>
      <c r="J110">
        <v>31.45807818502978</v>
      </c>
      <c r="K110">
        <v>13.954903783097009</v>
      </c>
      <c r="L110">
        <v>9.6798388885574127</v>
      </c>
      <c r="M110">
        <v>80.183233061710922</v>
      </c>
      <c r="N110">
        <v>68.497962614191678</v>
      </c>
      <c r="O110">
        <v>39.766953129617917</v>
      </c>
      <c r="P110">
        <v>16.885541377288519</v>
      </c>
      <c r="Q110">
        <v>10.59199157793871</v>
      </c>
      <c r="R110">
        <v>14.82148973303627</v>
      </c>
      <c r="S110">
        <v>9.9937001973630348</v>
      </c>
      <c r="T110">
        <v>6.7321148313499073</v>
      </c>
      <c r="U110">
        <v>5.8211483571215554</v>
      </c>
      <c r="V110">
        <v>6.9219226346175233</v>
      </c>
      <c r="W110" t="s">
        <v>311</v>
      </c>
      <c r="X110" t="s">
        <v>156</v>
      </c>
      <c r="Y110" t="s">
        <v>312</v>
      </c>
      <c r="Z110" t="s">
        <v>158</v>
      </c>
      <c r="AA110" t="s">
        <v>159</v>
      </c>
      <c r="AB110" t="s">
        <v>160</v>
      </c>
      <c r="AC110" t="s">
        <v>162</v>
      </c>
      <c r="AD110" t="s">
        <v>163</v>
      </c>
      <c r="AE110" t="s">
        <v>164</v>
      </c>
      <c r="AF110" t="s">
        <v>165</v>
      </c>
      <c r="AG110" t="s">
        <v>313</v>
      </c>
      <c r="AH110" t="s">
        <v>167</v>
      </c>
      <c r="AI110" t="s">
        <v>314</v>
      </c>
      <c r="AJ110" t="s">
        <v>169</v>
      </c>
      <c r="AK110" t="s">
        <v>315</v>
      </c>
      <c r="AL110" t="s">
        <v>171</v>
      </c>
      <c r="AM110">
        <v>9.2248631900427593</v>
      </c>
      <c r="AN110">
        <v>0.70565502347305331</v>
      </c>
      <c r="AO110">
        <v>83.719568251738735</v>
      </c>
      <c r="AP110">
        <v>94.194791741710674</v>
      </c>
      <c r="AQ110">
        <v>16.974232019461059</v>
      </c>
      <c r="AR110">
        <v>14.698533402284189</v>
      </c>
      <c r="AS110">
        <v>1.711460184698175</v>
      </c>
      <c r="AT110">
        <v>71.377830925288762</v>
      </c>
      <c r="AU110">
        <v>4.1886448638064504</v>
      </c>
      <c r="AV110">
        <v>83.973450057390721</v>
      </c>
      <c r="AW110">
        <v>3.8872839970205262</v>
      </c>
      <c r="AX110">
        <v>82.646330669529902</v>
      </c>
      <c r="AY110">
        <v>1.372948054226163</v>
      </c>
      <c r="AZ110">
        <v>0.48922862680369439</v>
      </c>
      <c r="BA110">
        <v>4.0670825965406552</v>
      </c>
      <c r="BB110">
        <v>0.73180058935040959</v>
      </c>
      <c r="BC110">
        <v>7239.3698594159014</v>
      </c>
      <c r="BD110">
        <v>5884.7612966102733</v>
      </c>
      <c r="BE110">
        <v>2959.8585650373288</v>
      </c>
      <c r="BF110">
        <v>1315.3808644964399</v>
      </c>
      <c r="BG110">
        <v>914.15628462100335</v>
      </c>
      <c r="BH110">
        <v>5839.9440830122212</v>
      </c>
      <c r="BI110">
        <v>4983.8437804244741</v>
      </c>
      <c r="BJ110">
        <v>2886.8697527716172</v>
      </c>
      <c r="BK110">
        <v>1229.902128319246</v>
      </c>
      <c r="BL110">
        <v>771.81930457499448</v>
      </c>
      <c r="BM110">
        <v>205.1185542717146</v>
      </c>
      <c r="BN110">
        <v>138.02351525421051</v>
      </c>
      <c r="BO110">
        <v>93.377833859532757</v>
      </c>
      <c r="BP110">
        <v>79.977948260282957</v>
      </c>
      <c r="BQ110">
        <v>96.145675204495348</v>
      </c>
      <c r="BR110">
        <v>43.045707815201737</v>
      </c>
      <c r="BS110">
        <v>14.40635549521129</v>
      </c>
      <c r="BT110">
        <v>2331.9666605921821</v>
      </c>
      <c r="BU110">
        <v>6073.7061840504421</v>
      </c>
      <c r="BV110">
        <v>1183.449226381525</v>
      </c>
      <c r="BW110">
        <v>456.92815725305633</v>
      </c>
      <c r="BX110">
        <v>69.301854942740562</v>
      </c>
      <c r="BY110">
        <v>2593.9108598821208</v>
      </c>
      <c r="BZ110">
        <v>157.21879657971121</v>
      </c>
      <c r="CA110">
        <v>3391.7451426045468</v>
      </c>
      <c r="CB110">
        <v>44.46640435233671</v>
      </c>
      <c r="CC110">
        <v>1867.858814281781</v>
      </c>
      <c r="CD110">
        <v>45.341640664780321</v>
      </c>
      <c r="CE110">
        <v>3.467875029951164</v>
      </c>
      <c r="CF110">
        <v>23.052995107194029</v>
      </c>
      <c r="CG110">
        <v>13.660195148173679</v>
      </c>
    </row>
    <row r="111" spans="1:85" x14ac:dyDescent="0.2">
      <c r="A111" t="s">
        <v>413</v>
      </c>
      <c r="B111">
        <v>2020</v>
      </c>
      <c r="C111" t="s">
        <v>418</v>
      </c>
      <c r="D111">
        <v>31</v>
      </c>
      <c r="E111" t="s">
        <v>104</v>
      </c>
      <c r="F111" t="s">
        <v>49</v>
      </c>
      <c r="G111" t="s">
        <v>429</v>
      </c>
      <c r="H111">
        <v>9.5551330369556506</v>
      </c>
      <c r="I111">
        <v>30.700433026080891</v>
      </c>
      <c r="J111">
        <v>67.352445627439579</v>
      </c>
      <c r="K111">
        <v>84.477724964024986</v>
      </c>
      <c r="L111">
        <v>87.86064607440035</v>
      </c>
      <c r="M111">
        <v>7.6258920888932851</v>
      </c>
      <c r="N111">
        <v>23.134954757635519</v>
      </c>
      <c r="O111">
        <v>58.578862478241419</v>
      </c>
      <c r="P111">
        <v>81.571079942086413</v>
      </c>
      <c r="Q111">
        <v>87.231346979695175</v>
      </c>
      <c r="R111">
        <v>84.69348978695183</v>
      </c>
      <c r="S111">
        <v>90.006299802636974</v>
      </c>
      <c r="T111">
        <v>91.134576359753254</v>
      </c>
      <c r="U111">
        <v>92.577111267928714</v>
      </c>
      <c r="V111">
        <v>89.8213876105726</v>
      </c>
      <c r="W111" t="s">
        <v>311</v>
      </c>
      <c r="X111" t="s">
        <v>156</v>
      </c>
      <c r="Y111" t="s">
        <v>312</v>
      </c>
      <c r="Z111" t="s">
        <v>158</v>
      </c>
      <c r="AA111" t="s">
        <v>159</v>
      </c>
      <c r="AB111" t="s">
        <v>160</v>
      </c>
      <c r="AC111" t="s">
        <v>162</v>
      </c>
      <c r="AD111" t="s">
        <v>163</v>
      </c>
      <c r="AE111" t="s">
        <v>164</v>
      </c>
      <c r="AF111" t="s">
        <v>165</v>
      </c>
      <c r="AG111" t="s">
        <v>313</v>
      </c>
      <c r="AH111" t="s">
        <v>167</v>
      </c>
      <c r="AI111" t="s">
        <v>314</v>
      </c>
      <c r="AJ111" t="s">
        <v>169</v>
      </c>
      <c r="AK111" t="s">
        <v>315</v>
      </c>
      <c r="AL111" t="s">
        <v>171</v>
      </c>
      <c r="AM111">
        <v>88.611746498251492</v>
      </c>
      <c r="AN111">
        <v>98.377691725140224</v>
      </c>
      <c r="AO111">
        <v>0.44352154491242712</v>
      </c>
      <c r="AP111">
        <v>3.7523853458762928</v>
      </c>
      <c r="AQ111">
        <v>82.290914154074741</v>
      </c>
      <c r="AR111">
        <v>84.270672858524208</v>
      </c>
      <c r="AS111">
        <v>97.383101233256397</v>
      </c>
      <c r="AT111">
        <v>1.7887584909009611</v>
      </c>
      <c r="AU111">
        <v>94.663402623664979</v>
      </c>
      <c r="AV111">
        <v>9.549683304742679</v>
      </c>
      <c r="AW111">
        <v>95.482958798631898</v>
      </c>
      <c r="AX111">
        <v>4.8213364622151538</v>
      </c>
      <c r="AY111">
        <v>95.151031815405801</v>
      </c>
      <c r="AZ111">
        <v>98.304042491516668</v>
      </c>
      <c r="BA111">
        <v>94.771400604945185</v>
      </c>
      <c r="BB111">
        <v>98.287308379475576</v>
      </c>
      <c r="BC111">
        <v>902.56531905473446</v>
      </c>
      <c r="BD111">
        <v>2892.7092005691979</v>
      </c>
      <c r="BE111">
        <v>6337.1230719827036</v>
      </c>
      <c r="BF111">
        <v>7962.8197099049257</v>
      </c>
      <c r="BG111">
        <v>8297.4895248225166</v>
      </c>
      <c r="BH111">
        <v>555.41266773250493</v>
      </c>
      <c r="BI111">
        <v>1683.276348358934</v>
      </c>
      <c r="BJ111">
        <v>4252.5145361024079</v>
      </c>
      <c r="BK111">
        <v>5941.4408213769448</v>
      </c>
      <c r="BL111">
        <v>6356.3907757667157</v>
      </c>
      <c r="BM111">
        <v>1172.095821286041</v>
      </c>
      <c r="BN111">
        <v>1243.0817063195741</v>
      </c>
      <c r="BO111">
        <v>1264.0826164389041</v>
      </c>
      <c r="BP111">
        <v>1271.935872586841</v>
      </c>
      <c r="BQ111">
        <v>1247.621277422784</v>
      </c>
      <c r="BR111">
        <v>413.48638675483483</v>
      </c>
      <c r="BS111">
        <v>2008.4374838221449</v>
      </c>
      <c r="BT111">
        <v>12.354070590523349</v>
      </c>
      <c r="BU111">
        <v>241.95484334933781</v>
      </c>
      <c r="BV111">
        <v>5737.3505076526171</v>
      </c>
      <c r="BW111">
        <v>2619.6928772320048</v>
      </c>
      <c r="BX111">
        <v>3943.316716264449</v>
      </c>
      <c r="BY111">
        <v>65.00449810685511</v>
      </c>
      <c r="BZ111">
        <v>3553.1458800038772</v>
      </c>
      <c r="CA111">
        <v>385.71824713806649</v>
      </c>
      <c r="CB111">
        <v>1092.223737177866</v>
      </c>
      <c r="CC111">
        <v>108.9652224679697</v>
      </c>
      <c r="CD111">
        <v>3142.364986189436</v>
      </c>
      <c r="CE111">
        <v>696.82376627641486</v>
      </c>
      <c r="CF111">
        <v>537.18226335162831</v>
      </c>
      <c r="CG111">
        <v>1834.6853399560071</v>
      </c>
    </row>
    <row r="112" spans="1:85" x14ac:dyDescent="0.2">
      <c r="A112" t="s">
        <v>413</v>
      </c>
      <c r="B112">
        <v>2020</v>
      </c>
      <c r="C112" t="s">
        <v>418</v>
      </c>
      <c r="D112">
        <v>32</v>
      </c>
      <c r="E112" t="s">
        <v>104</v>
      </c>
      <c r="F112" t="s">
        <v>48</v>
      </c>
      <c r="G112" t="s">
        <v>193</v>
      </c>
      <c r="H112">
        <v>90.444866963044333</v>
      </c>
      <c r="I112">
        <v>69.29956697391907</v>
      </c>
      <c r="J112">
        <v>32.647554372560442</v>
      </c>
      <c r="K112">
        <v>15.522275035974889</v>
      </c>
      <c r="L112">
        <v>12.13935392559938</v>
      </c>
      <c r="M112">
        <v>92.374107911106734</v>
      </c>
      <c r="N112">
        <v>76.865045242364502</v>
      </c>
      <c r="O112">
        <v>41.421137521758602</v>
      </c>
      <c r="P112">
        <v>18.428920057913508</v>
      </c>
      <c r="Q112">
        <v>12.7686530203048</v>
      </c>
      <c r="R112">
        <v>15.306510213048229</v>
      </c>
      <c r="S112">
        <v>9.9937001973630348</v>
      </c>
      <c r="T112">
        <v>8.865423640246787</v>
      </c>
      <c r="U112">
        <v>7.4228887320712884</v>
      </c>
      <c r="V112">
        <v>10.178612389427441</v>
      </c>
      <c r="W112" t="s">
        <v>311</v>
      </c>
      <c r="X112" t="s">
        <v>156</v>
      </c>
      <c r="Y112" t="s">
        <v>312</v>
      </c>
      <c r="Z112" t="s">
        <v>158</v>
      </c>
      <c r="AA112" t="s">
        <v>159</v>
      </c>
      <c r="AB112" t="s">
        <v>160</v>
      </c>
      <c r="AC112" t="s">
        <v>162</v>
      </c>
      <c r="AD112" t="s">
        <v>163</v>
      </c>
      <c r="AE112" t="s">
        <v>164</v>
      </c>
      <c r="AF112" t="s">
        <v>165</v>
      </c>
      <c r="AG112" t="s">
        <v>313</v>
      </c>
      <c r="AH112" t="s">
        <v>167</v>
      </c>
      <c r="AI112" t="s">
        <v>314</v>
      </c>
      <c r="AJ112" t="s">
        <v>169</v>
      </c>
      <c r="AK112" t="s">
        <v>315</v>
      </c>
      <c r="AL112" t="s">
        <v>171</v>
      </c>
      <c r="AM112">
        <v>11.38825350174851</v>
      </c>
      <c r="AN112">
        <v>1.622308274859793</v>
      </c>
      <c r="AO112">
        <v>99.556478455087543</v>
      </c>
      <c r="AP112">
        <v>96.247614654123723</v>
      </c>
      <c r="AQ112">
        <v>17.70908584592528</v>
      </c>
      <c r="AR112">
        <v>15.72932714147584</v>
      </c>
      <c r="AS112">
        <v>2.616898766743589</v>
      </c>
      <c r="AT112">
        <v>98.21124150909904</v>
      </c>
      <c r="AU112">
        <v>5.3365973763350496</v>
      </c>
      <c r="AV112">
        <v>90.4503166952573</v>
      </c>
      <c r="AW112">
        <v>4.5170412013681096</v>
      </c>
      <c r="AX112">
        <v>95.178663537784857</v>
      </c>
      <c r="AY112">
        <v>4.8489681845942236</v>
      </c>
      <c r="AZ112">
        <v>1.6959575084833189</v>
      </c>
      <c r="BA112">
        <v>5.2285993950547853</v>
      </c>
      <c r="BB112">
        <v>1.712691620524448</v>
      </c>
      <c r="BC112">
        <v>8543.3033628772919</v>
      </c>
      <c r="BD112">
        <v>6529.6634353859936</v>
      </c>
      <c r="BE112">
        <v>3071.775169124287</v>
      </c>
      <c r="BF112">
        <v>1463.120339138653</v>
      </c>
      <c r="BG112">
        <v>1146.4309282506199</v>
      </c>
      <c r="BH112">
        <v>6727.8357871129892</v>
      </c>
      <c r="BI112">
        <v>5592.6244087124924</v>
      </c>
      <c r="BJ112">
        <v>3006.9547608337789</v>
      </c>
      <c r="BK112">
        <v>1342.318110827001</v>
      </c>
      <c r="BL112">
        <v>930.42869435597993</v>
      </c>
      <c r="BM112">
        <v>211.8308822120346</v>
      </c>
      <c r="BN112">
        <v>138.02351525421051</v>
      </c>
      <c r="BO112">
        <v>122.9679048132551</v>
      </c>
      <c r="BP112">
        <v>101.984586980874</v>
      </c>
      <c r="BQ112">
        <v>141.38117579241299</v>
      </c>
      <c r="BR112">
        <v>53.140672404860062</v>
      </c>
      <c r="BS112">
        <v>33.120361866658783</v>
      </c>
      <c r="BT112">
        <v>2773.0958657733681</v>
      </c>
      <c r="BU112">
        <v>6206.0727723441187</v>
      </c>
      <c r="BV112">
        <v>1234.6834849586151</v>
      </c>
      <c r="BW112">
        <v>488.97208101511211</v>
      </c>
      <c r="BX112">
        <v>105.96561950676281</v>
      </c>
      <c r="BY112">
        <v>3569.0522198637009</v>
      </c>
      <c r="BZ112">
        <v>200.30664919522059</v>
      </c>
      <c r="CA112">
        <v>3653.3502206770531</v>
      </c>
      <c r="CB112">
        <v>51.670158570906857</v>
      </c>
      <c r="CC112">
        <v>2151.0973830342782</v>
      </c>
      <c r="CD112">
        <v>160.13728439619931</v>
      </c>
      <c r="CE112">
        <v>12.02171821782502</v>
      </c>
      <c r="CF112">
        <v>29.63669249653281</v>
      </c>
      <c r="CG112">
        <v>31.970050455648341</v>
      </c>
    </row>
    <row r="113" spans="1:85" x14ac:dyDescent="0.2">
      <c r="A113" t="s">
        <v>413</v>
      </c>
      <c r="B113">
        <v>2020</v>
      </c>
      <c r="C113" t="s">
        <v>418</v>
      </c>
      <c r="D113">
        <v>33</v>
      </c>
      <c r="E113" t="s">
        <v>105</v>
      </c>
      <c r="F113" t="s">
        <v>49</v>
      </c>
      <c r="G113" t="s">
        <v>193</v>
      </c>
      <c r="H113">
        <v>8.8333258079249966</v>
      </c>
      <c r="I113">
        <v>29.9952245218374</v>
      </c>
      <c r="J113">
        <v>65.628862132952065</v>
      </c>
      <c r="K113">
        <v>84.339328294318946</v>
      </c>
      <c r="L113">
        <v>89.388915600783221</v>
      </c>
      <c r="M113">
        <v>7.3854942434013253</v>
      </c>
      <c r="N113">
        <v>22.674012780370621</v>
      </c>
      <c r="O113">
        <v>56.894041016880848</v>
      </c>
      <c r="P113">
        <v>81.251242507384021</v>
      </c>
      <c r="Q113">
        <v>88.27030648063203</v>
      </c>
      <c r="R113">
        <v>78.19963422206267</v>
      </c>
      <c r="S113">
        <v>88.513307042111094</v>
      </c>
      <c r="T113">
        <v>92.081909073763882</v>
      </c>
      <c r="U113">
        <v>92.967268590216321</v>
      </c>
      <c r="V113">
        <v>92.714953552480054</v>
      </c>
      <c r="W113" t="s">
        <v>311</v>
      </c>
      <c r="X113" t="s">
        <v>156</v>
      </c>
      <c r="Y113" t="s">
        <v>312</v>
      </c>
      <c r="Z113" t="s">
        <v>158</v>
      </c>
      <c r="AA113" t="s">
        <v>159</v>
      </c>
      <c r="AB113" t="s">
        <v>160</v>
      </c>
      <c r="AC113" t="s">
        <v>162</v>
      </c>
      <c r="AD113" t="s">
        <v>163</v>
      </c>
      <c r="AE113" t="s">
        <v>164</v>
      </c>
      <c r="AF113" t="s">
        <v>165</v>
      </c>
      <c r="AG113" t="s">
        <v>313</v>
      </c>
      <c r="AH113" t="s">
        <v>167</v>
      </c>
      <c r="AI113" t="s">
        <v>314</v>
      </c>
      <c r="AJ113" t="s">
        <v>169</v>
      </c>
      <c r="AK113" t="s">
        <v>315</v>
      </c>
      <c r="AL113" t="s">
        <v>171</v>
      </c>
      <c r="AM113">
        <v>89.370377531381237</v>
      </c>
      <c r="AN113">
        <v>99.129591302682869</v>
      </c>
      <c r="AO113">
        <v>0.44352154491242712</v>
      </c>
      <c r="AP113">
        <v>3.5232180573859471</v>
      </c>
      <c r="AQ113">
        <v>77.044109570427437</v>
      </c>
      <c r="AR113">
        <v>84.495977413129481</v>
      </c>
      <c r="AS113">
        <v>97.930921788566266</v>
      </c>
      <c r="AT113">
        <v>1.7732193065560791</v>
      </c>
      <c r="AU113">
        <v>95.212742448008441</v>
      </c>
      <c r="AV113">
        <v>9.549683304742679</v>
      </c>
      <c r="AW113">
        <v>96.112716002979482</v>
      </c>
      <c r="AX113">
        <v>4.8213364622151538</v>
      </c>
      <c r="AY113">
        <v>98.464533938413851</v>
      </c>
      <c r="AZ113">
        <v>99.067690363327145</v>
      </c>
      <c r="BA113">
        <v>95.932917403459342</v>
      </c>
      <c r="BB113">
        <v>99.268199410649601</v>
      </c>
      <c r="BC113">
        <v>834.38435606380654</v>
      </c>
      <c r="BD113">
        <v>2826.261827438931</v>
      </c>
      <c r="BE113">
        <v>6174.952854885858</v>
      </c>
      <c r="BF113">
        <v>7949.7745227885616</v>
      </c>
      <c r="BG113">
        <v>8441.8180832026737</v>
      </c>
      <c r="BH113">
        <v>537.9038953652298</v>
      </c>
      <c r="BI113">
        <v>1649.7386675454579</v>
      </c>
      <c r="BJ113">
        <v>4130.2054394067454</v>
      </c>
      <c r="BK113">
        <v>5918.1446336582776</v>
      </c>
      <c r="BL113">
        <v>6432.0978789676719</v>
      </c>
      <c r="BM113">
        <v>1082.225620036945</v>
      </c>
      <c r="BN113">
        <v>1222.4619053462329</v>
      </c>
      <c r="BO113">
        <v>1277.222599786581</v>
      </c>
      <c r="BP113">
        <v>1277.2963238622519</v>
      </c>
      <c r="BQ113">
        <v>1287.8129793412779</v>
      </c>
      <c r="BR113">
        <v>417.02636443460102</v>
      </c>
      <c r="BS113">
        <v>2023.787948639168</v>
      </c>
      <c r="BT113">
        <v>12.354070590523349</v>
      </c>
      <c r="BU113">
        <v>227.17807330134431</v>
      </c>
      <c r="BV113">
        <v>5371.5415085548439</v>
      </c>
      <c r="BW113">
        <v>2626.6968409703541</v>
      </c>
      <c r="BX113">
        <v>3965.499517242336</v>
      </c>
      <c r="BY113">
        <v>64.439795334252111</v>
      </c>
      <c r="BZ113">
        <v>3573.7650895345942</v>
      </c>
      <c r="CA113">
        <v>385.71824713806649</v>
      </c>
      <c r="CB113">
        <v>1099.4274913964359</v>
      </c>
      <c r="CC113">
        <v>108.9652224679697</v>
      </c>
      <c r="CD113">
        <v>3251.7934690376801</v>
      </c>
      <c r="CE113">
        <v>702.23684973317972</v>
      </c>
      <c r="CF113">
        <v>543.76596074096722</v>
      </c>
      <c r="CG113">
        <v>1852.995195263481</v>
      </c>
    </row>
    <row r="114" spans="1:85" x14ac:dyDescent="0.2">
      <c r="A114" t="s">
        <v>413</v>
      </c>
      <c r="B114">
        <v>2020</v>
      </c>
      <c r="C114" t="s">
        <v>418</v>
      </c>
      <c r="D114">
        <v>34</v>
      </c>
      <c r="E114" t="s">
        <v>105</v>
      </c>
      <c r="F114" t="s">
        <v>48</v>
      </c>
      <c r="G114" t="s">
        <v>193</v>
      </c>
      <c r="H114">
        <v>91.166674192075021</v>
      </c>
      <c r="I114">
        <v>70.004775478162543</v>
      </c>
      <c r="J114">
        <v>34.371137867047942</v>
      </c>
      <c r="K114">
        <v>15.660671705680899</v>
      </c>
      <c r="L114">
        <v>10.611084399216431</v>
      </c>
      <c r="M114">
        <v>92.614505756598703</v>
      </c>
      <c r="N114">
        <v>77.325987219629383</v>
      </c>
      <c r="O114">
        <v>43.105958983119137</v>
      </c>
      <c r="P114">
        <v>18.748757492615859</v>
      </c>
      <c r="Q114">
        <v>11.72969351936794</v>
      </c>
      <c r="R114">
        <v>21.800365777937351</v>
      </c>
      <c r="S114">
        <v>11.486692957888881</v>
      </c>
      <c r="T114">
        <v>7.9180909262361308</v>
      </c>
      <c r="U114">
        <v>7.0327314097836773</v>
      </c>
      <c r="V114">
        <v>7.2850464475199566</v>
      </c>
      <c r="W114" t="s">
        <v>311</v>
      </c>
      <c r="X114" t="s">
        <v>156</v>
      </c>
      <c r="Y114" t="s">
        <v>312</v>
      </c>
      <c r="Z114" t="s">
        <v>158</v>
      </c>
      <c r="AA114" t="s">
        <v>159</v>
      </c>
      <c r="AB114" t="s">
        <v>160</v>
      </c>
      <c r="AC114" t="s">
        <v>162</v>
      </c>
      <c r="AD114" t="s">
        <v>163</v>
      </c>
      <c r="AE114" t="s">
        <v>164</v>
      </c>
      <c r="AF114" t="s">
        <v>165</v>
      </c>
      <c r="AG114" t="s">
        <v>313</v>
      </c>
      <c r="AH114" t="s">
        <v>167</v>
      </c>
      <c r="AI114" t="s">
        <v>314</v>
      </c>
      <c r="AJ114" t="s">
        <v>169</v>
      </c>
      <c r="AK114" t="s">
        <v>315</v>
      </c>
      <c r="AL114" t="s">
        <v>171</v>
      </c>
      <c r="AM114">
        <v>10.629622468618731</v>
      </c>
      <c r="AN114">
        <v>0.87040869731713821</v>
      </c>
      <c r="AO114">
        <v>99.556478455087543</v>
      </c>
      <c r="AP114">
        <v>96.476781942614082</v>
      </c>
      <c r="AQ114">
        <v>22.95589042957258</v>
      </c>
      <c r="AR114">
        <v>15.504022586870571</v>
      </c>
      <c r="AS114">
        <v>2.0690782114337112</v>
      </c>
      <c r="AT114">
        <v>98.226780693443928</v>
      </c>
      <c r="AU114">
        <v>4.7872575519915754</v>
      </c>
      <c r="AV114">
        <v>90.4503166952573</v>
      </c>
      <c r="AW114">
        <v>3.8872839970205262</v>
      </c>
      <c r="AX114">
        <v>95.178663537784857</v>
      </c>
      <c r="AY114">
        <v>1.535466061586175</v>
      </c>
      <c r="AZ114">
        <v>0.93230963667285416</v>
      </c>
      <c r="BA114">
        <v>4.0670825965406552</v>
      </c>
      <c r="BB114">
        <v>0.73180058935040959</v>
      </c>
      <c r="BC114">
        <v>8611.4843258682231</v>
      </c>
      <c r="BD114">
        <v>6596.1108085162596</v>
      </c>
      <c r="BE114">
        <v>3233.9453862211321</v>
      </c>
      <c r="BF114">
        <v>1476.1655262550139</v>
      </c>
      <c r="BG114">
        <v>1002.102369870456</v>
      </c>
      <c r="BH114">
        <v>6745.3445594802661</v>
      </c>
      <c r="BI114">
        <v>5626.1620895259684</v>
      </c>
      <c r="BJ114">
        <v>3129.26385752944</v>
      </c>
      <c r="BK114">
        <v>1365.614298545665</v>
      </c>
      <c r="BL114">
        <v>854.72159115502302</v>
      </c>
      <c r="BM114">
        <v>301.70108346113102</v>
      </c>
      <c r="BN114">
        <v>158.64331622755151</v>
      </c>
      <c r="BO114">
        <v>109.8279214655781</v>
      </c>
      <c r="BP114">
        <v>96.624135705462933</v>
      </c>
      <c r="BQ114">
        <v>101.1894738739187</v>
      </c>
      <c r="BR114">
        <v>49.60069472509376</v>
      </c>
      <c r="BS114">
        <v>17.769897049635741</v>
      </c>
      <c r="BT114">
        <v>2773.0958657733681</v>
      </c>
      <c r="BU114">
        <v>6220.8495423921122</v>
      </c>
      <c r="BV114">
        <v>1600.492484056389</v>
      </c>
      <c r="BW114">
        <v>481.96811727676328</v>
      </c>
      <c r="BX114">
        <v>83.782818528876192</v>
      </c>
      <c r="BY114">
        <v>3569.616922636304</v>
      </c>
      <c r="BZ114">
        <v>179.68743966450251</v>
      </c>
      <c r="CA114">
        <v>3653.3502206770531</v>
      </c>
      <c r="CB114">
        <v>44.46640435233671</v>
      </c>
      <c r="CC114">
        <v>2151.0973830342782</v>
      </c>
      <c r="CD114">
        <v>50.708801547955233</v>
      </c>
      <c r="CE114">
        <v>6.6086347610601814</v>
      </c>
      <c r="CF114">
        <v>23.052995107194029</v>
      </c>
      <c r="CG114">
        <v>13.660195148173679</v>
      </c>
    </row>
    <row r="115" spans="1:85" x14ac:dyDescent="0.2">
      <c r="A115" t="s">
        <v>413</v>
      </c>
      <c r="B115">
        <v>2020</v>
      </c>
      <c r="C115" t="s">
        <v>418</v>
      </c>
      <c r="D115">
        <v>35</v>
      </c>
      <c r="E115" t="s">
        <v>55</v>
      </c>
      <c r="F115" t="s">
        <v>49</v>
      </c>
      <c r="G115" t="s">
        <v>193</v>
      </c>
      <c r="H115">
        <v>77.212860636205448</v>
      </c>
      <c r="I115">
        <v>88.772391453379981</v>
      </c>
      <c r="J115">
        <v>98.175908302869999</v>
      </c>
      <c r="K115">
        <v>98.789524743817495</v>
      </c>
      <c r="L115">
        <v>99.151116821275892</v>
      </c>
      <c r="M115">
        <v>79.229836690283079</v>
      </c>
      <c r="N115">
        <v>87.361327104484644</v>
      </c>
      <c r="O115">
        <v>97.48130517609313</v>
      </c>
      <c r="P115">
        <v>98.655205500170112</v>
      </c>
      <c r="Q115">
        <v>99.274414897375635</v>
      </c>
      <c r="R115">
        <v>96.561878497348701</v>
      </c>
      <c r="S115">
        <v>99.221075131361161</v>
      </c>
      <c r="T115">
        <v>100</v>
      </c>
      <c r="U115">
        <v>98.944375234862534</v>
      </c>
      <c r="V115">
        <v>98.186793915547184</v>
      </c>
      <c r="W115" t="s">
        <v>311</v>
      </c>
      <c r="X115" t="s">
        <v>156</v>
      </c>
      <c r="Y115" t="s">
        <v>312</v>
      </c>
      <c r="Z115" t="s">
        <v>158</v>
      </c>
      <c r="AA115" t="s">
        <v>159</v>
      </c>
      <c r="AB115" t="s">
        <v>160</v>
      </c>
      <c r="AC115" t="s">
        <v>162</v>
      </c>
      <c r="AD115" t="s">
        <v>163</v>
      </c>
      <c r="AE115" t="s">
        <v>164</v>
      </c>
      <c r="AF115" t="s">
        <v>165</v>
      </c>
      <c r="AG115" t="s">
        <v>313</v>
      </c>
      <c r="AH115" t="s">
        <v>167</v>
      </c>
      <c r="AI115" t="s">
        <v>314</v>
      </c>
      <c r="AJ115" t="s">
        <v>169</v>
      </c>
      <c r="AK115" t="s">
        <v>315</v>
      </c>
      <c r="AL115" t="s">
        <v>171</v>
      </c>
      <c r="AM115">
        <v>92.870768216815563</v>
      </c>
      <c r="AN115">
        <v>100</v>
      </c>
      <c r="AO115">
        <v>78.533211163639933</v>
      </c>
      <c r="AP115">
        <v>89.312406682804038</v>
      </c>
      <c r="AQ115">
        <v>98.021974989564541</v>
      </c>
      <c r="AR115">
        <v>98.546362194465601</v>
      </c>
      <c r="AS115">
        <v>99.600662707727111</v>
      </c>
      <c r="AT115">
        <v>70.286844516981091</v>
      </c>
      <c r="AU115">
        <v>99.703145112394537</v>
      </c>
      <c r="AV115">
        <v>85.133734765199449</v>
      </c>
      <c r="AW115">
        <v>99.250031135250822</v>
      </c>
      <c r="AX115">
        <v>85.007029015029559</v>
      </c>
      <c r="AY115">
        <v>99.461001353142265</v>
      </c>
      <c r="AZ115">
        <v>100</v>
      </c>
      <c r="BA115">
        <v>100</v>
      </c>
      <c r="BB115">
        <v>100</v>
      </c>
      <c r="BC115">
        <v>7293.4254212591532</v>
      </c>
      <c r="BD115">
        <v>8364.4655205863055</v>
      </c>
      <c r="BE115">
        <v>9237.271309499547</v>
      </c>
      <c r="BF115">
        <v>9311.8413770873194</v>
      </c>
      <c r="BG115">
        <v>9363.7526009349385</v>
      </c>
      <c r="BH115">
        <v>5770.5058565216495</v>
      </c>
      <c r="BI115">
        <v>6356.3234601828417</v>
      </c>
      <c r="BJ115">
        <v>7076.625419511146</v>
      </c>
      <c r="BK115">
        <v>7185.8073427028048</v>
      </c>
      <c r="BL115">
        <v>7233.9473935923561</v>
      </c>
      <c r="BM115">
        <v>1336.345621924175</v>
      </c>
      <c r="BN115">
        <v>1370.3474495408771</v>
      </c>
      <c r="BO115">
        <v>1387.050521252158</v>
      </c>
      <c r="BP115">
        <v>1359.417014943228</v>
      </c>
      <c r="BQ115">
        <v>1363.816976220299</v>
      </c>
      <c r="BR115">
        <v>433.36013454914308</v>
      </c>
      <c r="BS115">
        <v>2041.557845688804</v>
      </c>
      <c r="BT115">
        <v>2187.50328038213</v>
      </c>
      <c r="BU115">
        <v>5758.8886471476508</v>
      </c>
      <c r="BV115">
        <v>6834.1254165013188</v>
      </c>
      <c r="BW115">
        <v>3063.4762291666361</v>
      </c>
      <c r="BX115">
        <v>4033.1120413350591</v>
      </c>
      <c r="BY115">
        <v>2554.263795018871</v>
      </c>
      <c r="BZ115">
        <v>3742.310221912217</v>
      </c>
      <c r="CA115">
        <v>3438.60983637453</v>
      </c>
      <c r="CB115">
        <v>1135.3150476848909</v>
      </c>
      <c r="CC115">
        <v>1921.212074817128</v>
      </c>
      <c r="CD115">
        <v>3284.701828034732</v>
      </c>
      <c r="CE115">
        <v>708.84548449423994</v>
      </c>
      <c r="CF115">
        <v>566.81895584816129</v>
      </c>
      <c r="CG115">
        <v>1866.6553904116549</v>
      </c>
    </row>
    <row r="116" spans="1:85" x14ac:dyDescent="0.2">
      <c r="A116" t="s">
        <v>413</v>
      </c>
      <c r="B116">
        <v>2020</v>
      </c>
      <c r="C116" t="s">
        <v>418</v>
      </c>
      <c r="D116">
        <v>36</v>
      </c>
      <c r="E116" t="s">
        <v>55</v>
      </c>
      <c r="F116" t="s">
        <v>48</v>
      </c>
      <c r="G116" t="s">
        <v>193</v>
      </c>
      <c r="H116">
        <v>22.787139363794619</v>
      </c>
      <c r="I116">
        <v>11.227608546620161</v>
      </c>
      <c r="J116">
        <v>1.824091697130042</v>
      </c>
      <c r="K116">
        <v>1.210475256182566</v>
      </c>
      <c r="L116">
        <v>0.84888317872407815</v>
      </c>
      <c r="M116">
        <v>20.770163309716981</v>
      </c>
      <c r="N116">
        <v>12.63867289551545</v>
      </c>
      <c r="O116">
        <v>2.5186948239068978</v>
      </c>
      <c r="P116">
        <v>1.3447944998298691</v>
      </c>
      <c r="Q116">
        <v>0.72558510262435205</v>
      </c>
      <c r="R116">
        <v>3.4381215026513141</v>
      </c>
      <c r="S116">
        <v>0.77892486863882338</v>
      </c>
      <c r="T116">
        <v>0</v>
      </c>
      <c r="U116">
        <v>1.055624765137448</v>
      </c>
      <c r="V116">
        <v>1.8132060844528211</v>
      </c>
      <c r="W116" t="s">
        <v>311</v>
      </c>
      <c r="X116" t="s">
        <v>156</v>
      </c>
      <c r="Y116" t="s">
        <v>312</v>
      </c>
      <c r="Z116" t="s">
        <v>158</v>
      </c>
      <c r="AA116" t="s">
        <v>159</v>
      </c>
      <c r="AB116" t="s">
        <v>160</v>
      </c>
      <c r="AC116" t="s">
        <v>162</v>
      </c>
      <c r="AD116" t="s">
        <v>163</v>
      </c>
      <c r="AE116" t="s">
        <v>164</v>
      </c>
      <c r="AF116" t="s">
        <v>165</v>
      </c>
      <c r="AG116" t="s">
        <v>313</v>
      </c>
      <c r="AH116" t="s">
        <v>167</v>
      </c>
      <c r="AI116" t="s">
        <v>314</v>
      </c>
      <c r="AJ116" t="s">
        <v>169</v>
      </c>
      <c r="AK116" t="s">
        <v>315</v>
      </c>
      <c r="AL116" t="s">
        <v>171</v>
      </c>
      <c r="AM116">
        <v>7.129231783184423</v>
      </c>
      <c r="AN116">
        <v>0</v>
      </c>
      <c r="AO116">
        <v>21.466788836360081</v>
      </c>
      <c r="AP116">
        <v>10.68759331719599</v>
      </c>
      <c r="AQ116">
        <v>1.9780250104354911</v>
      </c>
      <c r="AR116">
        <v>1.453637805534381</v>
      </c>
      <c r="AS116">
        <v>0.39933729227289561</v>
      </c>
      <c r="AT116">
        <v>29.713155483018909</v>
      </c>
      <c r="AU116">
        <v>0.29685488760548628</v>
      </c>
      <c r="AV116">
        <v>14.86626523480057</v>
      </c>
      <c r="AW116">
        <v>0.74996886474920366</v>
      </c>
      <c r="AX116">
        <v>14.99297098497053</v>
      </c>
      <c r="AY116">
        <v>0.53899864685772769</v>
      </c>
      <c r="AZ116">
        <v>0</v>
      </c>
      <c r="BA116">
        <v>0</v>
      </c>
      <c r="BB116">
        <v>0</v>
      </c>
      <c r="BC116">
        <v>2152.443260672881</v>
      </c>
      <c r="BD116">
        <v>1057.9071153689049</v>
      </c>
      <c r="BE116">
        <v>171.6269316074472</v>
      </c>
      <c r="BF116">
        <v>114.0986719562754</v>
      </c>
      <c r="BG116">
        <v>80.167852138220823</v>
      </c>
      <c r="BH116">
        <v>1512.7425983238479</v>
      </c>
      <c r="BI116">
        <v>919.57729688858944</v>
      </c>
      <c r="BJ116">
        <v>182.84387742504219</v>
      </c>
      <c r="BK116">
        <v>97.951589501145548</v>
      </c>
      <c r="BL116">
        <v>52.872076530341047</v>
      </c>
      <c r="BM116">
        <v>47.581081573900818</v>
      </c>
      <c r="BN116">
        <v>10.75777203290753</v>
      </c>
      <c r="BO116">
        <v>0</v>
      </c>
      <c r="BP116">
        <v>14.50344462448704</v>
      </c>
      <c r="BQ116">
        <v>25.185476994896881</v>
      </c>
      <c r="BR116">
        <v>33.266924610551747</v>
      </c>
      <c r="BS116">
        <v>0</v>
      </c>
      <c r="BT116">
        <v>597.94665598176289</v>
      </c>
      <c r="BU116">
        <v>689.1389685458056</v>
      </c>
      <c r="BV116">
        <v>137.90857610991429</v>
      </c>
      <c r="BW116">
        <v>45.188729080479661</v>
      </c>
      <c r="BX116">
        <v>16.170294436153419</v>
      </c>
      <c r="BY116">
        <v>1079.7929229516849</v>
      </c>
      <c r="BZ116">
        <v>11.142307286879261</v>
      </c>
      <c r="CA116">
        <v>600.45863144059149</v>
      </c>
      <c r="CB116">
        <v>8.5788480638825124</v>
      </c>
      <c r="CC116">
        <v>338.85053068512099</v>
      </c>
      <c r="CD116">
        <v>17.8004425509023</v>
      </c>
      <c r="CE116">
        <v>0</v>
      </c>
      <c r="CF116">
        <v>0</v>
      </c>
      <c r="CG116">
        <v>0</v>
      </c>
    </row>
    <row r="117" spans="1:85" x14ac:dyDescent="0.2">
      <c r="A117" t="s">
        <v>413</v>
      </c>
      <c r="B117">
        <v>2020</v>
      </c>
      <c r="C117" t="s">
        <v>418</v>
      </c>
      <c r="D117">
        <v>37</v>
      </c>
      <c r="E117" t="s">
        <v>126</v>
      </c>
      <c r="F117" t="s">
        <v>49</v>
      </c>
      <c r="G117" t="s">
        <v>439</v>
      </c>
      <c r="H117">
        <v>77.512154702021959</v>
      </c>
      <c r="I117">
        <v>88.84918158959924</v>
      </c>
      <c r="J117">
        <v>98.175908302869999</v>
      </c>
      <c r="K117">
        <v>98.847489826707687</v>
      </c>
      <c r="L117">
        <v>99.27496241446832</v>
      </c>
      <c r="M117">
        <v>79.400251528267859</v>
      </c>
      <c r="N117">
        <v>87.520793033174868</v>
      </c>
      <c r="O117">
        <v>97.480916501795136</v>
      </c>
      <c r="P117">
        <v>98.655205500170112</v>
      </c>
      <c r="Q117">
        <v>99.344841722651665</v>
      </c>
      <c r="R117">
        <v>96.561878497348701</v>
      </c>
      <c r="S117">
        <v>99.221075131361161</v>
      </c>
      <c r="T117">
        <v>100</v>
      </c>
      <c r="U117">
        <v>99.344049104795374</v>
      </c>
      <c r="V117">
        <v>98.657918394942953</v>
      </c>
      <c r="W117" t="s">
        <v>311</v>
      </c>
      <c r="X117" t="s">
        <v>156</v>
      </c>
      <c r="Y117" t="s">
        <v>312</v>
      </c>
      <c r="Z117" t="s">
        <v>158</v>
      </c>
      <c r="AA117" t="s">
        <v>159</v>
      </c>
      <c r="AB117" t="s">
        <v>160</v>
      </c>
      <c r="AC117" t="s">
        <v>162</v>
      </c>
      <c r="AD117" t="s">
        <v>163</v>
      </c>
      <c r="AE117" t="s">
        <v>164</v>
      </c>
      <c r="AF117" t="s">
        <v>165</v>
      </c>
      <c r="AG117" t="s">
        <v>313</v>
      </c>
      <c r="AH117" t="s">
        <v>167</v>
      </c>
      <c r="AI117" t="s">
        <v>314</v>
      </c>
      <c r="AJ117" t="s">
        <v>169</v>
      </c>
      <c r="AK117" t="s">
        <v>315</v>
      </c>
      <c r="AL117" t="s">
        <v>171</v>
      </c>
      <c r="AM117">
        <v>92.870768216815563</v>
      </c>
      <c r="AN117">
        <v>100</v>
      </c>
      <c r="AO117">
        <v>78.842860570742147</v>
      </c>
      <c r="AP117">
        <v>89.802479072984255</v>
      </c>
      <c r="AQ117">
        <v>98.021974989564541</v>
      </c>
      <c r="AR117">
        <v>98.933367612192896</v>
      </c>
      <c r="AS117">
        <v>99.599333397843139</v>
      </c>
      <c r="AT117">
        <v>70.286844516981091</v>
      </c>
      <c r="AU117">
        <v>99.703145112394537</v>
      </c>
      <c r="AV117">
        <v>85.133734765199449</v>
      </c>
      <c r="AW117">
        <v>99.250031135250822</v>
      </c>
      <c r="AX117">
        <v>84.999594876467825</v>
      </c>
      <c r="AY117">
        <v>99.62170528042266</v>
      </c>
      <c r="AZ117">
        <v>100</v>
      </c>
      <c r="BA117">
        <v>100</v>
      </c>
      <c r="BB117">
        <v>100</v>
      </c>
      <c r="BC117">
        <v>7278.5330112512856</v>
      </c>
      <c r="BD117">
        <v>8363.3454429331268</v>
      </c>
      <c r="BE117">
        <v>9237.271309499547</v>
      </c>
      <c r="BF117">
        <v>9311.8413770873194</v>
      </c>
      <c r="BG117">
        <v>9339.235534467296</v>
      </c>
      <c r="BH117">
        <v>5755.613446513782</v>
      </c>
      <c r="BI117">
        <v>6356.3234601828417</v>
      </c>
      <c r="BJ117">
        <v>7075.5053418579682</v>
      </c>
      <c r="BK117">
        <v>7185.8073427028048</v>
      </c>
      <c r="BL117">
        <v>7209.4303271247136</v>
      </c>
      <c r="BM117">
        <v>1336.345621924175</v>
      </c>
      <c r="BN117">
        <v>1370.3474495408771</v>
      </c>
      <c r="BO117">
        <v>1387.050521252158</v>
      </c>
      <c r="BP117">
        <v>1359.417014943228</v>
      </c>
      <c r="BQ117">
        <v>1363.816976220299</v>
      </c>
      <c r="BR117">
        <v>433.36013454914308</v>
      </c>
      <c r="BS117">
        <v>2041.557845688804</v>
      </c>
      <c r="BT117">
        <v>2187.50328038213</v>
      </c>
      <c r="BU117">
        <v>5732.9136596037888</v>
      </c>
      <c r="BV117">
        <v>6834.1254165013188</v>
      </c>
      <c r="BW117">
        <v>3063.4762291666361</v>
      </c>
      <c r="BX117">
        <v>4019.677552403411</v>
      </c>
      <c r="BY117">
        <v>2554.263795018871</v>
      </c>
      <c r="BZ117">
        <v>3742.310221912217</v>
      </c>
      <c r="CA117">
        <v>3438.60983637453</v>
      </c>
      <c r="CB117">
        <v>1135.3150476848909</v>
      </c>
      <c r="CC117">
        <v>1920.091997163951</v>
      </c>
      <c r="CD117">
        <v>3284.701828034732</v>
      </c>
      <c r="CE117">
        <v>708.84548449423994</v>
      </c>
      <c r="CF117">
        <v>566.81895584816129</v>
      </c>
      <c r="CG117">
        <v>1866.6553904116549</v>
      </c>
    </row>
    <row r="118" spans="1:85" x14ac:dyDescent="0.2">
      <c r="A118" t="s">
        <v>413</v>
      </c>
      <c r="B118">
        <v>2020</v>
      </c>
      <c r="C118" t="s">
        <v>418</v>
      </c>
      <c r="D118">
        <v>38</v>
      </c>
      <c r="E118" t="s">
        <v>126</v>
      </c>
      <c r="F118" t="s">
        <v>48</v>
      </c>
      <c r="G118" t="s">
        <v>193</v>
      </c>
      <c r="H118">
        <v>22.487845297978101</v>
      </c>
      <c r="I118">
        <v>11.1508184104009</v>
      </c>
      <c r="J118">
        <v>1.824091697130042</v>
      </c>
      <c r="K118">
        <v>1.1525101732923659</v>
      </c>
      <c r="L118">
        <v>0.72503758553168252</v>
      </c>
      <c r="M118">
        <v>20.599748471732191</v>
      </c>
      <c r="N118">
        <v>12.47920696682522</v>
      </c>
      <c r="O118">
        <v>2.5190834982048971</v>
      </c>
      <c r="P118">
        <v>1.3447944998298691</v>
      </c>
      <c r="Q118">
        <v>0.65515827734833254</v>
      </c>
      <c r="R118">
        <v>3.4381215026513141</v>
      </c>
      <c r="S118">
        <v>0.77892486863882338</v>
      </c>
      <c r="T118">
        <v>0</v>
      </c>
      <c r="U118">
        <v>0.65595089520461947</v>
      </c>
      <c r="V118">
        <v>1.3420816050570581</v>
      </c>
      <c r="W118" t="s">
        <v>311</v>
      </c>
      <c r="X118" t="s">
        <v>156</v>
      </c>
      <c r="Y118" t="s">
        <v>312</v>
      </c>
      <c r="Z118" t="s">
        <v>158</v>
      </c>
      <c r="AA118" t="s">
        <v>159</v>
      </c>
      <c r="AB118" t="s">
        <v>160</v>
      </c>
      <c r="AC118" t="s">
        <v>162</v>
      </c>
      <c r="AD118" t="s">
        <v>163</v>
      </c>
      <c r="AE118" t="s">
        <v>164</v>
      </c>
      <c r="AF118" t="s">
        <v>165</v>
      </c>
      <c r="AG118" t="s">
        <v>313</v>
      </c>
      <c r="AH118" t="s">
        <v>167</v>
      </c>
      <c r="AI118" t="s">
        <v>314</v>
      </c>
      <c r="AJ118" t="s">
        <v>169</v>
      </c>
      <c r="AK118" t="s">
        <v>315</v>
      </c>
      <c r="AL118" t="s">
        <v>171</v>
      </c>
      <c r="AM118">
        <v>7.129231783184423</v>
      </c>
      <c r="AN118">
        <v>0</v>
      </c>
      <c r="AO118">
        <v>21.157139429257889</v>
      </c>
      <c r="AP118">
        <v>10.197520927015759</v>
      </c>
      <c r="AQ118">
        <v>1.9780250104354911</v>
      </c>
      <c r="AR118">
        <v>1.066632387807088</v>
      </c>
      <c r="AS118">
        <v>0.40066660215687339</v>
      </c>
      <c r="AT118">
        <v>29.713155483018909</v>
      </c>
      <c r="AU118">
        <v>0.29685488760548628</v>
      </c>
      <c r="AV118">
        <v>14.86626523480057</v>
      </c>
      <c r="AW118">
        <v>0.74996886474920366</v>
      </c>
      <c r="AX118">
        <v>15.000405123532261</v>
      </c>
      <c r="AY118">
        <v>0.37829471957732758</v>
      </c>
      <c r="AZ118">
        <v>0</v>
      </c>
      <c r="BA118">
        <v>0</v>
      </c>
      <c r="BB118">
        <v>0</v>
      </c>
      <c r="BC118">
        <v>2111.6497790891099</v>
      </c>
      <c r="BD118">
        <v>1049.623020371389</v>
      </c>
      <c r="BE118">
        <v>171.6269316074472</v>
      </c>
      <c r="BF118">
        <v>108.5712134723146</v>
      </c>
      <c r="BG118">
        <v>68.207497821575728</v>
      </c>
      <c r="BH118">
        <v>1493.247023990757</v>
      </c>
      <c r="BI118">
        <v>906.32035266912226</v>
      </c>
      <c r="BJ118">
        <v>182.84387742504219</v>
      </c>
      <c r="BK118">
        <v>97.951589501145548</v>
      </c>
      <c r="BL118">
        <v>47.544672394448909</v>
      </c>
      <c r="BM118">
        <v>47.581081573900818</v>
      </c>
      <c r="BN118">
        <v>10.75777203290753</v>
      </c>
      <c r="BO118">
        <v>0</v>
      </c>
      <c r="BP118">
        <v>8.9759861405262438</v>
      </c>
      <c r="BQ118">
        <v>18.552526814143931</v>
      </c>
      <c r="BR118">
        <v>33.266924610551747</v>
      </c>
      <c r="BS118">
        <v>0</v>
      </c>
      <c r="BT118">
        <v>587.0070107803557</v>
      </c>
      <c r="BU118">
        <v>651.00103716592605</v>
      </c>
      <c r="BV118">
        <v>137.90857610991429</v>
      </c>
      <c r="BW118">
        <v>33.028320415765897</v>
      </c>
      <c r="BX118">
        <v>16.170294436153419</v>
      </c>
      <c r="BY118">
        <v>1079.7929229516849</v>
      </c>
      <c r="BZ118">
        <v>11.142307286879261</v>
      </c>
      <c r="CA118">
        <v>600.45863144059149</v>
      </c>
      <c r="CB118">
        <v>8.5788480638825124</v>
      </c>
      <c r="CC118">
        <v>338.85053068512099</v>
      </c>
      <c r="CD118">
        <v>12.47303841501018</v>
      </c>
      <c r="CE118">
        <v>0</v>
      </c>
      <c r="CF118">
        <v>0</v>
      </c>
      <c r="CG118">
        <v>0</v>
      </c>
    </row>
    <row r="119" spans="1:85" x14ac:dyDescent="0.2">
      <c r="A119" t="s">
        <v>413</v>
      </c>
      <c r="B119">
        <v>2020</v>
      </c>
      <c r="C119" t="s">
        <v>418</v>
      </c>
      <c r="D119">
        <v>39</v>
      </c>
      <c r="E119" t="s">
        <v>123</v>
      </c>
      <c r="F119" t="s">
        <v>49</v>
      </c>
      <c r="G119" t="s">
        <v>193</v>
      </c>
      <c r="H119">
        <v>77.207838841120036</v>
      </c>
      <c r="I119">
        <v>83.300599506551563</v>
      </c>
      <c r="J119">
        <v>84.630229710596822</v>
      </c>
      <c r="K119">
        <v>88.576762302311977</v>
      </c>
      <c r="L119">
        <v>90.184927331237645</v>
      </c>
      <c r="M119">
        <v>77.021424025275749</v>
      </c>
      <c r="N119">
        <v>86.365757695847449</v>
      </c>
      <c r="O119">
        <v>84.115733514125637</v>
      </c>
      <c r="P119">
        <v>88.043144549667375</v>
      </c>
      <c r="Q119">
        <v>89.803941406431335</v>
      </c>
      <c r="R119">
        <v>79.501851298530241</v>
      </c>
      <c r="S119">
        <v>85.951550040876029</v>
      </c>
      <c r="T119">
        <v>91.729727946198679</v>
      </c>
      <c r="U119">
        <v>91.433460904229918</v>
      </c>
      <c r="V119">
        <v>92.703226580826623</v>
      </c>
      <c r="W119" t="s">
        <v>311</v>
      </c>
      <c r="X119" t="s">
        <v>156</v>
      </c>
      <c r="Y119" t="s">
        <v>312</v>
      </c>
      <c r="Z119" t="s">
        <v>158</v>
      </c>
      <c r="AA119" t="s">
        <v>159</v>
      </c>
      <c r="AB119" t="s">
        <v>160</v>
      </c>
      <c r="AC119" t="s">
        <v>162</v>
      </c>
      <c r="AD119" t="s">
        <v>163</v>
      </c>
      <c r="AE119" t="s">
        <v>164</v>
      </c>
      <c r="AF119" t="s">
        <v>165</v>
      </c>
      <c r="AG119" t="s">
        <v>313</v>
      </c>
      <c r="AH119" t="s">
        <v>167</v>
      </c>
      <c r="AI119" t="s">
        <v>314</v>
      </c>
      <c r="AJ119" t="s">
        <v>169</v>
      </c>
      <c r="AK119" t="s">
        <v>315</v>
      </c>
      <c r="AL119" t="s">
        <v>171</v>
      </c>
      <c r="AM119">
        <v>96.6090893706766</v>
      </c>
      <c r="AN119">
        <v>75.660899973868183</v>
      </c>
      <c r="AO119">
        <v>52.489775116376407</v>
      </c>
      <c r="AP119">
        <v>100</v>
      </c>
      <c r="AQ119">
        <v>83.387534816003594</v>
      </c>
      <c r="AR119">
        <v>88.781460114749393</v>
      </c>
      <c r="AS119">
        <v>87.551958682939883</v>
      </c>
      <c r="AT119">
        <v>100</v>
      </c>
      <c r="AU119">
        <v>88.820695464000764</v>
      </c>
      <c r="AV119">
        <v>84.404986084711211</v>
      </c>
      <c r="AW119">
        <v>93.674947743682623</v>
      </c>
      <c r="AX119">
        <v>100</v>
      </c>
      <c r="AY119">
        <v>86.608995965424668</v>
      </c>
      <c r="AZ119">
        <v>98.514312147280563</v>
      </c>
      <c r="BA119">
        <v>90.610229756469522</v>
      </c>
      <c r="BB119">
        <v>92.719043325220483</v>
      </c>
      <c r="BC119">
        <v>694.37563841882866</v>
      </c>
      <c r="BD119">
        <v>2392.045393964218</v>
      </c>
      <c r="BE119">
        <v>5358.8166839070163</v>
      </c>
      <c r="BF119">
        <v>7014.973856396653</v>
      </c>
      <c r="BG119">
        <v>7452.0427553200734</v>
      </c>
      <c r="BH119">
        <v>426.75200243578132</v>
      </c>
      <c r="BI119">
        <v>1437.6969530002691</v>
      </c>
      <c r="BJ119">
        <v>3572.9253311842758</v>
      </c>
      <c r="BK119">
        <v>5201.4486590223196</v>
      </c>
      <c r="BL119">
        <v>5686.4639019583792</v>
      </c>
      <c r="BM119">
        <v>929.84138572385132</v>
      </c>
      <c r="BN119">
        <v>1068.447994856245</v>
      </c>
      <c r="BO119">
        <v>1152.1213538844449</v>
      </c>
      <c r="BP119">
        <v>1162.974988788565</v>
      </c>
      <c r="BQ119">
        <v>1148.587960660074</v>
      </c>
      <c r="BR119">
        <v>398.13439774804152</v>
      </c>
      <c r="BS119">
        <v>1519.4485197040131</v>
      </c>
      <c r="BT119">
        <v>6.4846238706841044</v>
      </c>
      <c r="BU119">
        <v>241.95484334933781</v>
      </c>
      <c r="BV119">
        <v>4746.8668184543931</v>
      </c>
      <c r="BW119">
        <v>2325.8015869286642</v>
      </c>
      <c r="BX119">
        <v>3420.1098457239909</v>
      </c>
      <c r="BY119">
        <v>65.00449810685511</v>
      </c>
      <c r="BZ119">
        <v>3155.928881469933</v>
      </c>
      <c r="CA119">
        <v>325.565432823077</v>
      </c>
      <c r="CB119">
        <v>1023.140015045464</v>
      </c>
      <c r="CC119">
        <v>108.9652224679697</v>
      </c>
      <c r="CD119">
        <v>2706.5786660674798</v>
      </c>
      <c r="CE119">
        <v>683.99719838434157</v>
      </c>
      <c r="CF119">
        <v>486.74208303391362</v>
      </c>
      <c r="CG119">
        <v>1697.531694828602</v>
      </c>
    </row>
    <row r="120" spans="1:85" x14ac:dyDescent="0.2">
      <c r="A120" t="s">
        <v>413</v>
      </c>
      <c r="B120">
        <v>2020</v>
      </c>
      <c r="C120" t="s">
        <v>418</v>
      </c>
      <c r="D120">
        <v>40</v>
      </c>
      <c r="E120" t="s">
        <v>123</v>
      </c>
      <c r="F120" t="s">
        <v>48</v>
      </c>
      <c r="G120" t="s">
        <v>193</v>
      </c>
      <c r="H120">
        <v>22.79216115887996</v>
      </c>
      <c r="I120">
        <v>16.699400493448501</v>
      </c>
      <c r="J120">
        <v>15.36977028940305</v>
      </c>
      <c r="K120">
        <v>11.423237697688011</v>
      </c>
      <c r="L120">
        <v>9.8150726687623067</v>
      </c>
      <c r="M120">
        <v>22.97857597472429</v>
      </c>
      <c r="N120">
        <v>13.63424230415256</v>
      </c>
      <c r="O120">
        <v>15.88426648587428</v>
      </c>
      <c r="P120">
        <v>11.956855450332601</v>
      </c>
      <c r="Q120">
        <v>10.196058593568729</v>
      </c>
      <c r="R120">
        <v>20.498148701469781</v>
      </c>
      <c r="S120">
        <v>14.04844995912395</v>
      </c>
      <c r="T120">
        <v>8.2702720538013565</v>
      </c>
      <c r="U120">
        <v>8.566539095770155</v>
      </c>
      <c r="V120">
        <v>7.2967734191733236</v>
      </c>
      <c r="W120" t="s">
        <v>311</v>
      </c>
      <c r="X120" t="s">
        <v>156</v>
      </c>
      <c r="Y120" t="s">
        <v>312</v>
      </c>
      <c r="Z120" t="s">
        <v>158</v>
      </c>
      <c r="AA120" t="s">
        <v>159</v>
      </c>
      <c r="AB120" t="s">
        <v>160</v>
      </c>
      <c r="AC120" t="s">
        <v>162</v>
      </c>
      <c r="AD120" t="s">
        <v>163</v>
      </c>
      <c r="AE120" t="s">
        <v>164</v>
      </c>
      <c r="AF120" t="s">
        <v>165</v>
      </c>
      <c r="AG120" t="s">
        <v>313</v>
      </c>
      <c r="AH120" t="s">
        <v>167</v>
      </c>
      <c r="AI120" t="s">
        <v>314</v>
      </c>
      <c r="AJ120" t="s">
        <v>169</v>
      </c>
      <c r="AK120" t="s">
        <v>315</v>
      </c>
      <c r="AL120" t="s">
        <v>171</v>
      </c>
      <c r="AM120">
        <v>3.3909106293233879</v>
      </c>
      <c r="AN120">
        <v>24.339100026131749</v>
      </c>
      <c r="AO120">
        <v>47.5102248836236</v>
      </c>
      <c r="AP120">
        <v>0</v>
      </c>
      <c r="AQ120">
        <v>16.612465183996409</v>
      </c>
      <c r="AR120">
        <v>11.21853988525068</v>
      </c>
      <c r="AS120">
        <v>12.44804131706011</v>
      </c>
      <c r="AT120">
        <v>0</v>
      </c>
      <c r="AU120">
        <v>11.17930453599935</v>
      </c>
      <c r="AV120">
        <v>15.59501391528878</v>
      </c>
      <c r="AW120">
        <v>6.3250522563173597</v>
      </c>
      <c r="AX120">
        <v>0</v>
      </c>
      <c r="AY120">
        <v>13.39100403457531</v>
      </c>
      <c r="AZ120">
        <v>1.4856878527194259</v>
      </c>
      <c r="BA120">
        <v>9.3897702435304833</v>
      </c>
      <c r="BB120">
        <v>7.2809566747795857</v>
      </c>
      <c r="BC120">
        <v>204.98335004830079</v>
      </c>
      <c r="BD120">
        <v>479.53705338189752</v>
      </c>
      <c r="BE120">
        <v>973.21940087276414</v>
      </c>
      <c r="BF120">
        <v>904.68099896438082</v>
      </c>
      <c r="BG120">
        <v>811.02622509798994</v>
      </c>
      <c r="BH120">
        <v>127.3172164035592</v>
      </c>
      <c r="BI120">
        <v>226.96389333118751</v>
      </c>
      <c r="BJ120">
        <v>674.70490624837748</v>
      </c>
      <c r="BK120">
        <v>706.3919634670882</v>
      </c>
      <c r="BL120">
        <v>645.62332372673438</v>
      </c>
      <c r="BM120">
        <v>239.74318436658331</v>
      </c>
      <c r="BN120">
        <v>174.63371146332949</v>
      </c>
      <c r="BO120">
        <v>103.87425373382639</v>
      </c>
      <c r="BP120">
        <v>108.960883798277</v>
      </c>
      <c r="BQ120">
        <v>90.406627795416185</v>
      </c>
      <c r="BR120">
        <v>13.97423544738299</v>
      </c>
      <c r="BS120">
        <v>488.78627558496743</v>
      </c>
      <c r="BT120">
        <v>5.8694467198392513</v>
      </c>
      <c r="BU120">
        <v>0</v>
      </c>
      <c r="BV120">
        <v>945.67083591859898</v>
      </c>
      <c r="BW120">
        <v>293.89129030334368</v>
      </c>
      <c r="BX120">
        <v>486.267461161347</v>
      </c>
      <c r="BY120">
        <v>0</v>
      </c>
      <c r="BZ120">
        <v>397.21699853394728</v>
      </c>
      <c r="CA120">
        <v>60.152814314989442</v>
      </c>
      <c r="CB120">
        <v>69.083722132402414</v>
      </c>
      <c r="CC120">
        <v>0</v>
      </c>
      <c r="CD120">
        <v>418.47622678450199</v>
      </c>
      <c r="CE120">
        <v>10.31531669646629</v>
      </c>
      <c r="CF120">
        <v>50.440180317714749</v>
      </c>
      <c r="CG120">
        <v>133.3022244498317</v>
      </c>
    </row>
    <row r="121" spans="1:85" x14ac:dyDescent="0.2">
      <c r="A121" t="s">
        <v>413</v>
      </c>
      <c r="B121">
        <v>2020</v>
      </c>
      <c r="C121" t="s">
        <v>418</v>
      </c>
      <c r="D121">
        <v>41</v>
      </c>
      <c r="E121" t="s">
        <v>56</v>
      </c>
      <c r="F121" t="s">
        <v>49</v>
      </c>
      <c r="G121" t="s">
        <v>193</v>
      </c>
      <c r="H121">
        <v>0.93033751144037025</v>
      </c>
      <c r="I121">
        <v>1.337788752870859</v>
      </c>
      <c r="J121">
        <v>3.5354995602166102E-2</v>
      </c>
      <c r="K121">
        <v>0.20546552627331691</v>
      </c>
      <c r="L121">
        <v>0.1214045903314203</v>
      </c>
      <c r="M121">
        <v>0.74319889926992988</v>
      </c>
      <c r="N121">
        <v>1.1588669266555109</v>
      </c>
      <c r="O121">
        <v>0.49810311836245103</v>
      </c>
      <c r="P121">
        <v>0.2059762667779344</v>
      </c>
      <c r="Q121">
        <v>0.1087312390319386</v>
      </c>
      <c r="R121">
        <v>0.66361757611679406</v>
      </c>
      <c r="S121">
        <v>0</v>
      </c>
      <c r="T121">
        <v>0</v>
      </c>
      <c r="U121">
        <v>0.31764885426408579</v>
      </c>
      <c r="V121">
        <v>0.22142819488434701</v>
      </c>
      <c r="W121" t="s">
        <v>311</v>
      </c>
      <c r="X121" t="s">
        <v>156</v>
      </c>
      <c r="Y121" t="s">
        <v>312</v>
      </c>
      <c r="Z121" t="s">
        <v>158</v>
      </c>
      <c r="AA121" t="s">
        <v>159</v>
      </c>
      <c r="AB121" t="s">
        <v>160</v>
      </c>
      <c r="AC121" t="s">
        <v>162</v>
      </c>
      <c r="AD121" t="s">
        <v>163</v>
      </c>
      <c r="AE121" t="s">
        <v>164</v>
      </c>
      <c r="AF121" t="s">
        <v>165</v>
      </c>
      <c r="AG121" t="s">
        <v>313</v>
      </c>
      <c r="AH121" t="s">
        <v>167</v>
      </c>
      <c r="AI121" t="s">
        <v>314</v>
      </c>
      <c r="AJ121" t="s">
        <v>169</v>
      </c>
      <c r="AK121" t="s">
        <v>315</v>
      </c>
      <c r="AL121" t="s">
        <v>171</v>
      </c>
      <c r="AM121">
        <v>0.56034758329972534</v>
      </c>
      <c r="AN121">
        <v>0</v>
      </c>
      <c r="AO121">
        <v>2.0977006293787528</v>
      </c>
      <c r="AP121">
        <v>0</v>
      </c>
      <c r="AQ121">
        <v>1.179517063100062</v>
      </c>
      <c r="AR121">
        <v>0</v>
      </c>
      <c r="AS121">
        <v>0</v>
      </c>
      <c r="AT121">
        <v>0.95050713433889844</v>
      </c>
      <c r="AU121">
        <v>0</v>
      </c>
      <c r="AV121">
        <v>1.0670470545845909</v>
      </c>
      <c r="AW121">
        <v>0.28908261702644639</v>
      </c>
      <c r="AX121">
        <v>0.65332253193107337</v>
      </c>
      <c r="AY121">
        <v>0.27542649104951211</v>
      </c>
      <c r="AZ121">
        <v>0</v>
      </c>
      <c r="BA121">
        <v>0</v>
      </c>
      <c r="BB121">
        <v>0</v>
      </c>
      <c r="BC121">
        <v>87.82198168399222</v>
      </c>
      <c r="BD121">
        <v>126.01609815056339</v>
      </c>
      <c r="BE121">
        <v>3.3265155593556641</v>
      </c>
      <c r="BF121">
        <v>19.367057327974749</v>
      </c>
      <c r="BG121">
        <v>11.465352937278681</v>
      </c>
      <c r="BH121">
        <v>54.129022347505881</v>
      </c>
      <c r="BI121">
        <v>84.318007489978669</v>
      </c>
      <c r="BJ121">
        <v>36.159642944603839</v>
      </c>
      <c r="BK121">
        <v>15.00281472965804</v>
      </c>
      <c r="BL121">
        <v>7.9230490958849504</v>
      </c>
      <c r="BM121">
        <v>9.1261624463390536</v>
      </c>
      <c r="BN121">
        <v>0</v>
      </c>
      <c r="BO121">
        <v>0</v>
      </c>
      <c r="BP121">
        <v>4.364242598316709</v>
      </c>
      <c r="BQ121">
        <v>3.0756430590537049</v>
      </c>
      <c r="BR121">
        <v>2.606303188362928</v>
      </c>
      <c r="BS121">
        <v>0</v>
      </c>
      <c r="BT121">
        <v>58.430400846135463</v>
      </c>
      <c r="BU121">
        <v>0</v>
      </c>
      <c r="BV121">
        <v>82.151309367922508</v>
      </c>
      <c r="BW121">
        <v>0</v>
      </c>
      <c r="BX121">
        <v>0</v>
      </c>
      <c r="BY121">
        <v>34.541968370232148</v>
      </c>
      <c r="BZ121">
        <v>0</v>
      </c>
      <c r="CA121">
        <v>43.098761118476197</v>
      </c>
      <c r="CB121">
        <v>3.3067984098363241</v>
      </c>
      <c r="CC121">
        <v>14.76549823749467</v>
      </c>
      <c r="CD121">
        <v>9.0959661207044782</v>
      </c>
      <c r="CE121">
        <v>0</v>
      </c>
      <c r="CF121">
        <v>0</v>
      </c>
      <c r="CG121">
        <v>0</v>
      </c>
    </row>
    <row r="122" spans="1:85" x14ac:dyDescent="0.2">
      <c r="A122" t="s">
        <v>413</v>
      </c>
      <c r="B122">
        <v>2020</v>
      </c>
      <c r="C122" t="s">
        <v>418</v>
      </c>
      <c r="D122">
        <v>42</v>
      </c>
      <c r="E122" t="s">
        <v>56</v>
      </c>
      <c r="F122" t="s">
        <v>48</v>
      </c>
      <c r="G122" t="s">
        <v>440</v>
      </c>
      <c r="H122">
        <v>99.069662488559544</v>
      </c>
      <c r="I122">
        <v>98.662211247129122</v>
      </c>
      <c r="J122">
        <v>99.964645004397823</v>
      </c>
      <c r="K122">
        <v>99.794534473726728</v>
      </c>
      <c r="L122">
        <v>99.878595409668563</v>
      </c>
      <c r="M122">
        <v>99.256801100730058</v>
      </c>
      <c r="N122">
        <v>98.841133073344508</v>
      </c>
      <c r="O122">
        <v>99.501896881637549</v>
      </c>
      <c r="P122">
        <v>99.794023733222076</v>
      </c>
      <c r="Q122">
        <v>99.89126876096806</v>
      </c>
      <c r="R122">
        <v>99.33638242388318</v>
      </c>
      <c r="S122">
        <v>100</v>
      </c>
      <c r="T122">
        <v>100</v>
      </c>
      <c r="U122">
        <v>99.682351145735907</v>
      </c>
      <c r="V122">
        <v>99.778571805115618</v>
      </c>
      <c r="W122" t="s">
        <v>311</v>
      </c>
      <c r="X122" t="s">
        <v>156</v>
      </c>
      <c r="Y122" t="s">
        <v>312</v>
      </c>
      <c r="Z122" t="s">
        <v>158</v>
      </c>
      <c r="AA122" t="s">
        <v>159</v>
      </c>
      <c r="AB122" t="s">
        <v>160</v>
      </c>
      <c r="AC122" t="s">
        <v>162</v>
      </c>
      <c r="AD122" t="s">
        <v>163</v>
      </c>
      <c r="AE122" t="s">
        <v>164</v>
      </c>
      <c r="AF122" t="s">
        <v>165</v>
      </c>
      <c r="AG122" t="s">
        <v>313</v>
      </c>
      <c r="AH122" t="s">
        <v>167</v>
      </c>
      <c r="AI122" t="s">
        <v>314</v>
      </c>
      <c r="AJ122" t="s">
        <v>169</v>
      </c>
      <c r="AK122" t="s">
        <v>315</v>
      </c>
      <c r="AL122" t="s">
        <v>171</v>
      </c>
      <c r="AM122">
        <v>99.43965241670027</v>
      </c>
      <c r="AN122">
        <v>100</v>
      </c>
      <c r="AO122">
        <v>97.902299370621236</v>
      </c>
      <c r="AP122">
        <v>100</v>
      </c>
      <c r="AQ122">
        <v>98.820482936899921</v>
      </c>
      <c r="AR122">
        <v>100</v>
      </c>
      <c r="AS122">
        <v>100</v>
      </c>
      <c r="AT122">
        <v>99.049492865661108</v>
      </c>
      <c r="AU122">
        <v>100</v>
      </c>
      <c r="AV122">
        <v>98.932952945415408</v>
      </c>
      <c r="AW122">
        <v>99.710917382973548</v>
      </c>
      <c r="AX122">
        <v>99.346677468068947</v>
      </c>
      <c r="AY122">
        <v>99.724573508950485</v>
      </c>
      <c r="AZ122">
        <v>100</v>
      </c>
      <c r="BA122">
        <v>100</v>
      </c>
      <c r="BB122">
        <v>100</v>
      </c>
      <c r="BC122">
        <v>9351.9760060402787</v>
      </c>
      <c r="BD122">
        <v>9293.7146239186895</v>
      </c>
      <c r="BE122">
        <v>9405.5717255476338</v>
      </c>
      <c r="BF122">
        <v>9406.5729917156186</v>
      </c>
      <c r="BG122">
        <v>9432.4551001358814</v>
      </c>
      <c r="BH122">
        <v>7229.119432497987</v>
      </c>
      <c r="BI122">
        <v>7191.5827495814474</v>
      </c>
      <c r="BJ122">
        <v>7223.3096539915823</v>
      </c>
      <c r="BK122">
        <v>7268.7561174742932</v>
      </c>
      <c r="BL122">
        <v>7278.8964210268123</v>
      </c>
      <c r="BM122">
        <v>1366.0879329580421</v>
      </c>
      <c r="BN122">
        <v>1381.105221573785</v>
      </c>
      <c r="BO122">
        <v>1387.050521252158</v>
      </c>
      <c r="BP122">
        <v>1369.5562169693981</v>
      </c>
      <c r="BQ122">
        <v>1385.926810156142</v>
      </c>
      <c r="BR122">
        <v>462.51628608295317</v>
      </c>
      <c r="BS122">
        <v>2041.557845688804</v>
      </c>
      <c r="BT122">
        <v>2727.019535517757</v>
      </c>
      <c r="BU122">
        <v>6448.0276156934551</v>
      </c>
      <c r="BV122">
        <v>6882.674545037994</v>
      </c>
      <c r="BW122">
        <v>3108.6649582471159</v>
      </c>
      <c r="BX122">
        <v>4049.2823357712118</v>
      </c>
      <c r="BY122">
        <v>3599.5147496003242</v>
      </c>
      <c r="BZ122">
        <v>3753.4525291990958</v>
      </c>
      <c r="CA122">
        <v>3995.9697066966442</v>
      </c>
      <c r="CB122">
        <v>1140.5870973389369</v>
      </c>
      <c r="CC122">
        <v>2245.2971072647529</v>
      </c>
      <c r="CD122">
        <v>3293.4063044649301</v>
      </c>
      <c r="CE122">
        <v>708.84548449423994</v>
      </c>
      <c r="CF122">
        <v>566.81895584816129</v>
      </c>
      <c r="CG122">
        <v>1866.6553904116549</v>
      </c>
    </row>
    <row r="123" spans="1:85" x14ac:dyDescent="0.2">
      <c r="A123" t="s">
        <v>413</v>
      </c>
      <c r="B123">
        <v>2020</v>
      </c>
      <c r="C123" t="s">
        <v>418</v>
      </c>
      <c r="D123">
        <v>43</v>
      </c>
      <c r="E123" t="s">
        <v>53</v>
      </c>
      <c r="F123" t="s">
        <v>49</v>
      </c>
      <c r="G123" t="s">
        <v>441</v>
      </c>
      <c r="H123">
        <v>88.614376255269704</v>
      </c>
      <c r="I123">
        <v>90.601048729947465</v>
      </c>
      <c r="J123">
        <v>87.576600046674884</v>
      </c>
      <c r="K123">
        <v>88.586262836454424</v>
      </c>
      <c r="L123">
        <v>90.544068592618004</v>
      </c>
      <c r="M123">
        <v>89.391202578662472</v>
      </c>
      <c r="N123">
        <v>92.55656438047302</v>
      </c>
      <c r="O123">
        <v>88.122122808263612</v>
      </c>
      <c r="P123">
        <v>88.189190615006353</v>
      </c>
      <c r="Q123">
        <v>90.159191156438581</v>
      </c>
      <c r="R123">
        <v>75.721144305871618</v>
      </c>
      <c r="S123">
        <v>84.693762705441173</v>
      </c>
      <c r="T123">
        <v>91.650635040181029</v>
      </c>
      <c r="U123">
        <v>91.78606932993452</v>
      </c>
      <c r="V123">
        <v>92.784384046833651</v>
      </c>
      <c r="W123" t="s">
        <v>311</v>
      </c>
      <c r="X123" t="s">
        <v>156</v>
      </c>
      <c r="Y123" t="s">
        <v>312</v>
      </c>
      <c r="Z123" t="s">
        <v>158</v>
      </c>
      <c r="AA123" t="s">
        <v>159</v>
      </c>
      <c r="AB123" t="s">
        <v>160</v>
      </c>
      <c r="AC123" t="s">
        <v>162</v>
      </c>
      <c r="AD123" t="s">
        <v>163</v>
      </c>
      <c r="AE123" t="s">
        <v>164</v>
      </c>
      <c r="AF123" t="s">
        <v>165</v>
      </c>
      <c r="AG123" t="s">
        <v>313</v>
      </c>
      <c r="AH123" t="s">
        <v>167</v>
      </c>
      <c r="AI123" t="s">
        <v>314</v>
      </c>
      <c r="AJ123" t="s">
        <v>169</v>
      </c>
      <c r="AK123" t="s">
        <v>315</v>
      </c>
      <c r="AL123" t="s">
        <v>171</v>
      </c>
      <c r="AM123">
        <v>95.04253992868442</v>
      </c>
      <c r="AN123">
        <v>75.301442181019965</v>
      </c>
      <c r="AO123">
        <v>97.115953896043436</v>
      </c>
      <c r="AP123">
        <v>95.03624775841223</v>
      </c>
      <c r="AQ123">
        <v>79.213785111113069</v>
      </c>
      <c r="AR123">
        <v>89.415013888669336</v>
      </c>
      <c r="AS123">
        <v>87.568068758570632</v>
      </c>
      <c r="AT123">
        <v>96.12235000367248</v>
      </c>
      <c r="AU123">
        <v>89.085102381072261</v>
      </c>
      <c r="AV123">
        <v>87.208661755012841</v>
      </c>
      <c r="AW123">
        <v>93.960652960108575</v>
      </c>
      <c r="AX123">
        <v>94.210415368602369</v>
      </c>
      <c r="AY123">
        <v>86.945551817388008</v>
      </c>
      <c r="AZ123">
        <v>98.539598364319247</v>
      </c>
      <c r="BA123">
        <v>90.512437794968164</v>
      </c>
      <c r="BB123">
        <v>92.844001482944037</v>
      </c>
      <c r="BC123">
        <v>8347.3422563829881</v>
      </c>
      <c r="BD123">
        <v>8510.9142575352944</v>
      </c>
      <c r="BE123">
        <v>8223.4612975372729</v>
      </c>
      <c r="BF123">
        <v>8304.5000923495172</v>
      </c>
      <c r="BG123">
        <v>8519.7440515273247</v>
      </c>
      <c r="BH123">
        <v>6491.4630134810277</v>
      </c>
      <c r="BI123">
        <v>6710.2358990687171</v>
      </c>
      <c r="BJ123">
        <v>6382.0973609761477</v>
      </c>
      <c r="BK123">
        <v>6386.5394465996396</v>
      </c>
      <c r="BL123">
        <v>6547.825611116632</v>
      </c>
      <c r="BM123">
        <v>1046.023588101561</v>
      </c>
      <c r="BN123">
        <v>1168.4075401551081</v>
      </c>
      <c r="BO123">
        <v>1263.8288161158789</v>
      </c>
      <c r="BP123">
        <v>1261.067585556978</v>
      </c>
      <c r="BQ123">
        <v>1280.7731503891889</v>
      </c>
      <c r="BR123">
        <v>442.18475704307752</v>
      </c>
      <c r="BS123">
        <v>1537.169873374824</v>
      </c>
      <c r="BT123">
        <v>2698.101821158963</v>
      </c>
      <c r="BU123">
        <v>6115.7766901014129</v>
      </c>
      <c r="BV123">
        <v>5463.9488786150814</v>
      </c>
      <c r="BW123">
        <v>2779.6132041688561</v>
      </c>
      <c r="BX123">
        <v>3513.531212612681</v>
      </c>
      <c r="BY123">
        <v>3493.1407177796309</v>
      </c>
      <c r="BZ123">
        <v>3343.7670284619612</v>
      </c>
      <c r="CA123">
        <v>3522.4175581502682</v>
      </c>
      <c r="CB123">
        <v>1074.810173616371</v>
      </c>
      <c r="CC123">
        <v>2126.6092567705618</v>
      </c>
      <c r="CD123">
        <v>2856.3284667700941</v>
      </c>
      <c r="CE123">
        <v>696.01891660216666</v>
      </c>
      <c r="CF123">
        <v>513.04165482215501</v>
      </c>
      <c r="CG123">
        <v>1729.5017452842501</v>
      </c>
    </row>
    <row r="124" spans="1:85" x14ac:dyDescent="0.2">
      <c r="A124" t="s">
        <v>413</v>
      </c>
      <c r="B124">
        <v>2020</v>
      </c>
      <c r="C124" t="s">
        <v>418</v>
      </c>
      <c r="D124">
        <v>44</v>
      </c>
      <c r="E124" t="s">
        <v>53</v>
      </c>
      <c r="F124" t="s">
        <v>48</v>
      </c>
      <c r="G124" t="s">
        <v>193</v>
      </c>
      <c r="H124">
        <v>11.385623744730269</v>
      </c>
      <c r="I124">
        <v>9.398951270052569</v>
      </c>
      <c r="J124">
        <v>12.42339995332522</v>
      </c>
      <c r="K124">
        <v>11.41373716354555</v>
      </c>
      <c r="L124">
        <v>9.4559314073816338</v>
      </c>
      <c r="M124">
        <v>10.608797421337551</v>
      </c>
      <c r="N124">
        <v>7.4434356195270297</v>
      </c>
      <c r="O124">
        <v>11.877877191736429</v>
      </c>
      <c r="P124">
        <v>11.81080938499365</v>
      </c>
      <c r="Q124">
        <v>9.8408088435613887</v>
      </c>
      <c r="R124">
        <v>24.278855694128438</v>
      </c>
      <c r="S124">
        <v>15.30623729455883</v>
      </c>
      <c r="T124">
        <v>8.3493649598189457</v>
      </c>
      <c r="U124">
        <v>8.2139306700655492</v>
      </c>
      <c r="V124">
        <v>7.2156159531663713</v>
      </c>
      <c r="W124" t="s">
        <v>311</v>
      </c>
      <c r="X124" t="s">
        <v>156</v>
      </c>
      <c r="Y124" t="s">
        <v>312</v>
      </c>
      <c r="Z124" t="s">
        <v>158</v>
      </c>
      <c r="AA124" t="s">
        <v>159</v>
      </c>
      <c r="AB124" t="s">
        <v>160</v>
      </c>
      <c r="AC124" t="s">
        <v>162</v>
      </c>
      <c r="AD124" t="s">
        <v>163</v>
      </c>
      <c r="AE124" t="s">
        <v>164</v>
      </c>
      <c r="AF124" t="s">
        <v>165</v>
      </c>
      <c r="AG124" t="s">
        <v>313</v>
      </c>
      <c r="AH124" t="s">
        <v>167</v>
      </c>
      <c r="AI124" t="s">
        <v>314</v>
      </c>
      <c r="AJ124" t="s">
        <v>169</v>
      </c>
      <c r="AK124" t="s">
        <v>315</v>
      </c>
      <c r="AL124" t="s">
        <v>171</v>
      </c>
      <c r="AM124">
        <v>4.957460071315567</v>
      </c>
      <c r="AN124">
        <v>24.698557818979971</v>
      </c>
      <c r="AO124">
        <v>2.8840461039565559</v>
      </c>
      <c r="AP124">
        <v>4.9637522415877813</v>
      </c>
      <c r="AQ124">
        <v>20.78621488888696</v>
      </c>
      <c r="AR124">
        <v>10.58498611133073</v>
      </c>
      <c r="AS124">
        <v>12.43193124142938</v>
      </c>
      <c r="AT124">
        <v>3.8776499963275382</v>
      </c>
      <c r="AU124">
        <v>10.914897618927849</v>
      </c>
      <c r="AV124">
        <v>12.79133824498715</v>
      </c>
      <c r="AW124">
        <v>6.0393470398914424</v>
      </c>
      <c r="AX124">
        <v>5.7895846313976351</v>
      </c>
      <c r="AY124">
        <v>13.05444818261202</v>
      </c>
      <c r="AZ124">
        <v>1.4604016356807461</v>
      </c>
      <c r="BA124">
        <v>9.4875622050318107</v>
      </c>
      <c r="BB124">
        <v>7.1559985170560338</v>
      </c>
      <c r="BC124">
        <v>1072.5087984130871</v>
      </c>
      <c r="BD124">
        <v>882.92210180265386</v>
      </c>
      <c r="BE124">
        <v>1166.5598875218629</v>
      </c>
      <c r="BF124">
        <v>1069.978327268499</v>
      </c>
      <c r="BG124">
        <v>889.75585714135059</v>
      </c>
      <c r="BH124">
        <v>770.39590129156534</v>
      </c>
      <c r="BI124">
        <v>539.63983258106555</v>
      </c>
      <c r="BJ124">
        <v>860.23538997486764</v>
      </c>
      <c r="BK124">
        <v>855.32251183509425</v>
      </c>
      <c r="BL124">
        <v>714.69030892445744</v>
      </c>
      <c r="BM124">
        <v>335.39186420090789</v>
      </c>
      <c r="BN124">
        <v>211.1598598891498</v>
      </c>
      <c r="BO124">
        <v>115.13469631564639</v>
      </c>
      <c r="BP124">
        <v>112.85287401073811</v>
      </c>
      <c r="BQ124">
        <v>99.602613858713895</v>
      </c>
      <c r="BR124">
        <v>23.064548557207051</v>
      </c>
      <c r="BS124">
        <v>504.18528378081533</v>
      </c>
      <c r="BT124">
        <v>80.125352562784371</v>
      </c>
      <c r="BU124">
        <v>319.42759705445218</v>
      </c>
      <c r="BV124">
        <v>1433.775893595727</v>
      </c>
      <c r="BW124">
        <v>329.05175407826238</v>
      </c>
      <c r="BX124">
        <v>498.81171377942138</v>
      </c>
      <c r="BY124">
        <v>140.9160001909259</v>
      </c>
      <c r="BZ124">
        <v>409.68550073713948</v>
      </c>
      <c r="CA124">
        <v>516.65090966485195</v>
      </c>
      <c r="CB124">
        <v>69.083722132402414</v>
      </c>
      <c r="CC124">
        <v>130.68814336307551</v>
      </c>
      <c r="CD124">
        <v>428.86371047808751</v>
      </c>
      <c r="CE124">
        <v>10.31531669646629</v>
      </c>
      <c r="CF124">
        <v>53.777301026006093</v>
      </c>
      <c r="CG124">
        <v>133.3022244498317</v>
      </c>
    </row>
    <row r="125" spans="1:85" x14ac:dyDescent="0.2">
      <c r="A125" t="s">
        <v>413</v>
      </c>
      <c r="B125">
        <v>2020</v>
      </c>
      <c r="C125" t="s">
        <v>418</v>
      </c>
      <c r="D125">
        <v>45</v>
      </c>
      <c r="E125" t="s">
        <v>52</v>
      </c>
      <c r="F125" t="s">
        <v>49</v>
      </c>
      <c r="G125" t="s">
        <v>193</v>
      </c>
      <c r="H125">
        <v>88.578619836817225</v>
      </c>
      <c r="I125">
        <v>90.591630007672023</v>
      </c>
      <c r="J125">
        <v>87.576600046674884</v>
      </c>
      <c r="K125">
        <v>88.579529002690109</v>
      </c>
      <c r="L125">
        <v>90.578034907073373</v>
      </c>
      <c r="M125">
        <v>89.340726393685372</v>
      </c>
      <c r="N125">
        <v>92.542928563289905</v>
      </c>
      <c r="O125">
        <v>88.120285526939341</v>
      </c>
      <c r="P125">
        <v>88.189190615006353</v>
      </c>
      <c r="Q125">
        <v>90.118584620900492</v>
      </c>
      <c r="R125">
        <v>75.721144305871618</v>
      </c>
      <c r="S125">
        <v>84.693762705441173</v>
      </c>
      <c r="T125">
        <v>91.650635040181029</v>
      </c>
      <c r="U125">
        <v>91.752890147687168</v>
      </c>
      <c r="V125">
        <v>93.232382166010268</v>
      </c>
      <c r="W125" t="s">
        <v>311</v>
      </c>
      <c r="X125" t="s">
        <v>156</v>
      </c>
      <c r="Y125" t="s">
        <v>312</v>
      </c>
      <c r="Z125" t="s">
        <v>158</v>
      </c>
      <c r="AA125" t="s">
        <v>159</v>
      </c>
      <c r="AB125" t="s">
        <v>160</v>
      </c>
      <c r="AC125" t="s">
        <v>162</v>
      </c>
      <c r="AD125" t="s">
        <v>163</v>
      </c>
      <c r="AE125" t="s">
        <v>164</v>
      </c>
      <c r="AF125" t="s">
        <v>165</v>
      </c>
      <c r="AG125" t="s">
        <v>313</v>
      </c>
      <c r="AH125" t="s">
        <v>167</v>
      </c>
      <c r="AI125" t="s">
        <v>314</v>
      </c>
      <c r="AJ125" t="s">
        <v>169</v>
      </c>
      <c r="AK125" t="s">
        <v>315</v>
      </c>
      <c r="AL125" t="s">
        <v>171</v>
      </c>
      <c r="AM125">
        <v>95.04253992868442</v>
      </c>
      <c r="AN125">
        <v>75.301442181019965</v>
      </c>
      <c r="AO125">
        <v>97.104552680666828</v>
      </c>
      <c r="AP125">
        <v>95.033257526063736</v>
      </c>
      <c r="AQ125">
        <v>79.213785111113069</v>
      </c>
      <c r="AR125">
        <v>89.587652828057728</v>
      </c>
      <c r="AS125">
        <v>87.526303200475468</v>
      </c>
      <c r="AT125">
        <v>96.12235000367248</v>
      </c>
      <c r="AU125">
        <v>89.085102381072261</v>
      </c>
      <c r="AV125">
        <v>87.208661755012841</v>
      </c>
      <c r="AW125">
        <v>93.960652960108575</v>
      </c>
      <c r="AX125">
        <v>94.207541133362867</v>
      </c>
      <c r="AY125">
        <v>86.924347796475303</v>
      </c>
      <c r="AZ125">
        <v>98.539598364319247</v>
      </c>
      <c r="BA125">
        <v>90.512437794968164</v>
      </c>
      <c r="BB125">
        <v>92.844001482944037</v>
      </c>
      <c r="BC125">
        <v>8294.6482608065326</v>
      </c>
      <c r="BD125">
        <v>8501.5100848845996</v>
      </c>
      <c r="BE125">
        <v>8223.4612975372729</v>
      </c>
      <c r="BF125">
        <v>8298.9726338655564</v>
      </c>
      <c r="BG125">
        <v>8489.8995809237877</v>
      </c>
      <c r="BH125">
        <v>6457.0750291400718</v>
      </c>
      <c r="BI125">
        <v>6696.9789548492499</v>
      </c>
      <c r="BJ125">
        <v>6380.9772833229699</v>
      </c>
      <c r="BK125">
        <v>6386.5394465996396</v>
      </c>
      <c r="BL125">
        <v>6517.9811405130968</v>
      </c>
      <c r="BM125">
        <v>1046.023588101561</v>
      </c>
      <c r="BN125">
        <v>1168.4075401551081</v>
      </c>
      <c r="BO125">
        <v>1263.8288161158789</v>
      </c>
      <c r="BP125">
        <v>1255.5401270730169</v>
      </c>
      <c r="BQ125">
        <v>1280.7731503891889</v>
      </c>
      <c r="BR125">
        <v>442.18475704307752</v>
      </c>
      <c r="BS125">
        <v>1537.169873374824</v>
      </c>
      <c r="BT125">
        <v>2687.162175957556</v>
      </c>
      <c r="BU125">
        <v>6054.6556671928511</v>
      </c>
      <c r="BV125">
        <v>5463.9488786150814</v>
      </c>
      <c r="BW125">
        <v>2774.0857456848948</v>
      </c>
      <c r="BX125">
        <v>3500.0967236810329</v>
      </c>
      <c r="BY125">
        <v>3493.1407177796309</v>
      </c>
      <c r="BZ125">
        <v>3343.7670284619612</v>
      </c>
      <c r="CA125">
        <v>3522.4175581502682</v>
      </c>
      <c r="CB125">
        <v>1074.810173616371</v>
      </c>
      <c r="CC125">
        <v>2125.489179117385</v>
      </c>
      <c r="CD125">
        <v>2851.0010626342009</v>
      </c>
      <c r="CE125">
        <v>696.01891660216666</v>
      </c>
      <c r="CF125">
        <v>513.04165482215501</v>
      </c>
      <c r="CG125">
        <v>1729.5017452842501</v>
      </c>
    </row>
    <row r="126" spans="1:85" x14ac:dyDescent="0.2">
      <c r="A126" t="s">
        <v>413</v>
      </c>
      <c r="B126">
        <v>2020</v>
      </c>
      <c r="C126" t="s">
        <v>418</v>
      </c>
      <c r="D126">
        <v>46</v>
      </c>
      <c r="E126" t="s">
        <v>52</v>
      </c>
      <c r="F126" t="s">
        <v>48</v>
      </c>
      <c r="G126" t="s">
        <v>193</v>
      </c>
      <c r="H126">
        <v>11.42138016318283</v>
      </c>
      <c r="I126">
        <v>9.4083699923280033</v>
      </c>
      <c r="J126">
        <v>12.42339995332522</v>
      </c>
      <c r="K126">
        <v>11.42047099730987</v>
      </c>
      <c r="L126">
        <v>9.42196509292625</v>
      </c>
      <c r="M126">
        <v>10.659273606314679</v>
      </c>
      <c r="N126">
        <v>7.4570714367101401</v>
      </c>
      <c r="O126">
        <v>11.879714473060689</v>
      </c>
      <c r="P126">
        <v>11.81080938499365</v>
      </c>
      <c r="Q126">
        <v>9.8814153790994421</v>
      </c>
      <c r="R126">
        <v>24.278855694128438</v>
      </c>
      <c r="S126">
        <v>15.30623729455883</v>
      </c>
      <c r="T126">
        <v>8.3493649598189457</v>
      </c>
      <c r="U126">
        <v>8.2471098523128727</v>
      </c>
      <c r="V126">
        <v>6.767617833989739</v>
      </c>
      <c r="W126" t="s">
        <v>311</v>
      </c>
      <c r="X126" t="s">
        <v>156</v>
      </c>
      <c r="Y126" t="s">
        <v>312</v>
      </c>
      <c r="Z126" t="s">
        <v>158</v>
      </c>
      <c r="AA126" t="s">
        <v>159</v>
      </c>
      <c r="AB126" t="s">
        <v>160</v>
      </c>
      <c r="AC126" t="s">
        <v>162</v>
      </c>
      <c r="AD126" t="s">
        <v>163</v>
      </c>
      <c r="AE126" t="s">
        <v>164</v>
      </c>
      <c r="AF126" t="s">
        <v>165</v>
      </c>
      <c r="AG126" t="s">
        <v>313</v>
      </c>
      <c r="AH126" t="s">
        <v>167</v>
      </c>
      <c r="AI126" t="s">
        <v>314</v>
      </c>
      <c r="AJ126" t="s">
        <v>169</v>
      </c>
      <c r="AK126" t="s">
        <v>315</v>
      </c>
      <c r="AL126" t="s">
        <v>171</v>
      </c>
      <c r="AM126">
        <v>4.957460071315567</v>
      </c>
      <c r="AN126">
        <v>24.698557818979971</v>
      </c>
      <c r="AO126">
        <v>2.8954473193332091</v>
      </c>
      <c r="AP126">
        <v>4.9667424739362938</v>
      </c>
      <c r="AQ126">
        <v>20.78621488888696</v>
      </c>
      <c r="AR126">
        <v>10.412347171942351</v>
      </c>
      <c r="AS126">
        <v>12.473696799524539</v>
      </c>
      <c r="AT126">
        <v>3.8776499963275382</v>
      </c>
      <c r="AU126">
        <v>10.914897618927849</v>
      </c>
      <c r="AV126">
        <v>12.79133824498715</v>
      </c>
      <c r="AW126">
        <v>6.0393470398914424</v>
      </c>
      <c r="AX126">
        <v>5.7924588666371237</v>
      </c>
      <c r="AY126">
        <v>13.075652203524699</v>
      </c>
      <c r="AZ126">
        <v>1.4604016356807461</v>
      </c>
      <c r="BA126">
        <v>9.4875622050318107</v>
      </c>
      <c r="BB126">
        <v>7.1559985170560338</v>
      </c>
      <c r="BC126">
        <v>1069.5169023979081</v>
      </c>
      <c r="BD126">
        <v>882.92210180265386</v>
      </c>
      <c r="BE126">
        <v>1166.5598875218629</v>
      </c>
      <c r="BF126">
        <v>1069.978327268499</v>
      </c>
      <c r="BG126">
        <v>883.12290696059767</v>
      </c>
      <c r="BH126">
        <v>770.39590129156534</v>
      </c>
      <c r="BI126">
        <v>539.63983258106555</v>
      </c>
      <c r="BJ126">
        <v>860.23538997486764</v>
      </c>
      <c r="BK126">
        <v>855.32251183509425</v>
      </c>
      <c r="BL126">
        <v>714.69030892445744</v>
      </c>
      <c r="BM126">
        <v>335.39186420090789</v>
      </c>
      <c r="BN126">
        <v>211.1598598891498</v>
      </c>
      <c r="BO126">
        <v>115.13469631564639</v>
      </c>
      <c r="BP126">
        <v>112.85287401073811</v>
      </c>
      <c r="BQ126">
        <v>92.969663677960952</v>
      </c>
      <c r="BR126">
        <v>23.064548557207051</v>
      </c>
      <c r="BS126">
        <v>504.18528378081533</v>
      </c>
      <c r="BT126">
        <v>80.125352562784371</v>
      </c>
      <c r="BU126">
        <v>316.43570103927379</v>
      </c>
      <c r="BV126">
        <v>1433.775893595727</v>
      </c>
      <c r="BW126">
        <v>322.41880389750941</v>
      </c>
      <c r="BX126">
        <v>498.81171377942138</v>
      </c>
      <c r="BY126">
        <v>140.9160001909259</v>
      </c>
      <c r="BZ126">
        <v>409.68550073713948</v>
      </c>
      <c r="CA126">
        <v>516.65090966485195</v>
      </c>
      <c r="CB126">
        <v>69.083722132402414</v>
      </c>
      <c r="CC126">
        <v>130.68814336307551</v>
      </c>
      <c r="CD126">
        <v>428.86371047808751</v>
      </c>
      <c r="CE126">
        <v>10.31531669646629</v>
      </c>
      <c r="CF126">
        <v>53.777301026006093</v>
      </c>
      <c r="CG126">
        <v>133.3022244498317</v>
      </c>
    </row>
    <row r="127" spans="1:85" x14ac:dyDescent="0.2">
      <c r="A127" t="s">
        <v>413</v>
      </c>
      <c r="B127">
        <v>2020</v>
      </c>
      <c r="C127" t="s">
        <v>418</v>
      </c>
      <c r="D127">
        <v>47</v>
      </c>
      <c r="E127" t="s">
        <v>102</v>
      </c>
      <c r="F127" t="s">
        <v>101</v>
      </c>
      <c r="G127" t="s">
        <v>442</v>
      </c>
      <c r="H127">
        <v>80.530745275479148</v>
      </c>
      <c r="I127">
        <v>81.509758683502227</v>
      </c>
      <c r="J127">
        <v>81.462073731580503</v>
      </c>
      <c r="K127">
        <v>82.303201106014839</v>
      </c>
      <c r="L127">
        <v>78.019391197245113</v>
      </c>
      <c r="M127">
        <v>82.625035279004493</v>
      </c>
      <c r="N127">
        <v>85.403880580232723</v>
      </c>
      <c r="O127">
        <v>78.215670591156155</v>
      </c>
      <c r="P127">
        <v>85.548804023658136</v>
      </c>
      <c r="Q127">
        <v>75.934217138963021</v>
      </c>
      <c r="R127">
        <v>73.504653148764618</v>
      </c>
      <c r="S127">
        <v>73.349011210090481</v>
      </c>
      <c r="T127">
        <v>72.957999708287161</v>
      </c>
      <c r="U127">
        <v>73.679021596914467</v>
      </c>
      <c r="V127">
        <v>86.210536716586745</v>
      </c>
      <c r="W127" t="s">
        <v>311</v>
      </c>
      <c r="X127" t="s">
        <v>156</v>
      </c>
      <c r="Y127" t="s">
        <v>312</v>
      </c>
      <c r="Z127" t="s">
        <v>158</v>
      </c>
      <c r="AA127" t="s">
        <v>159</v>
      </c>
      <c r="AB127" t="s">
        <v>160</v>
      </c>
      <c r="AC127" t="s">
        <v>162</v>
      </c>
      <c r="AD127" t="s">
        <v>163</v>
      </c>
      <c r="AE127" t="s">
        <v>164</v>
      </c>
      <c r="AF127" t="s">
        <v>165</v>
      </c>
      <c r="AG127" t="s">
        <v>313</v>
      </c>
      <c r="AH127" t="s">
        <v>167</v>
      </c>
      <c r="AI127" t="s">
        <v>314</v>
      </c>
      <c r="AJ127" t="s">
        <v>169</v>
      </c>
      <c r="AK127" t="s">
        <v>315</v>
      </c>
      <c r="AL127" t="s">
        <v>171</v>
      </c>
      <c r="AM127">
        <v>87.677765454868208</v>
      </c>
      <c r="AN127">
        <v>88.994396170040105</v>
      </c>
      <c r="AO127">
        <v>86.943766561582194</v>
      </c>
      <c r="AP127">
        <v>78.132273744299624</v>
      </c>
      <c r="AQ127">
        <v>60.225421159501067</v>
      </c>
      <c r="AR127">
        <v>61.666618006764693</v>
      </c>
      <c r="AS127">
        <v>92.929840330544778</v>
      </c>
      <c r="AT127">
        <v>97.527899370924274</v>
      </c>
      <c r="AU127">
        <v>84.147798794396195</v>
      </c>
      <c r="AV127">
        <v>82.090328938149398</v>
      </c>
      <c r="AW127">
        <v>84.729826295280446</v>
      </c>
      <c r="AX127">
        <v>82.56693428533552</v>
      </c>
      <c r="AY127">
        <v>97.484382521043415</v>
      </c>
      <c r="AZ127">
        <v>81.716254641206831</v>
      </c>
      <c r="BA127">
        <v>81.357090773451461</v>
      </c>
      <c r="BB127">
        <v>81.211003837360252</v>
      </c>
      <c r="BC127">
        <v>1398.444247007307</v>
      </c>
      <c r="BD127">
        <v>1569.582629844911</v>
      </c>
      <c r="BE127">
        <v>1655.977639074637</v>
      </c>
      <c r="BF127">
        <v>1368.804725435373</v>
      </c>
      <c r="BG127">
        <v>1421.942423417486</v>
      </c>
      <c r="BH127">
        <v>1096.5339365513589</v>
      </c>
      <c r="BI127">
        <v>1302.2946241686011</v>
      </c>
      <c r="BJ127">
        <v>1233.1082172134711</v>
      </c>
      <c r="BK127">
        <v>1066.5331894022841</v>
      </c>
      <c r="BL127">
        <v>1046.9376891559591</v>
      </c>
      <c r="BM127">
        <v>202.43070958792339</v>
      </c>
      <c r="BN127">
        <v>216.9317870520068</v>
      </c>
      <c r="BO127">
        <v>196.19380309289451</v>
      </c>
      <c r="BP127">
        <v>182.93228715227909</v>
      </c>
      <c r="BQ127">
        <v>234.0017595290189</v>
      </c>
      <c r="BR127">
        <v>88.404739630729736</v>
      </c>
      <c r="BS127">
        <v>353.1246935142824</v>
      </c>
      <c r="BT127">
        <v>458.1151005477501</v>
      </c>
      <c r="BU127">
        <v>920.81382080439869</v>
      </c>
      <c r="BV127">
        <v>866.75014398976282</v>
      </c>
      <c r="BW127">
        <v>371.51472814694762</v>
      </c>
      <c r="BX127">
        <v>719.55744972449247</v>
      </c>
      <c r="BY127">
        <v>751.7588718337953</v>
      </c>
      <c r="BZ127">
        <v>597.35560887295912</v>
      </c>
      <c r="CA127">
        <v>688.09073833264529</v>
      </c>
      <c r="CB127">
        <v>195.35639882162229</v>
      </c>
      <c r="CC127">
        <v>364.23020937159771</v>
      </c>
      <c r="CD127">
        <v>526.08236146509125</v>
      </c>
      <c r="CE127">
        <v>109.08782589386939</v>
      </c>
      <c r="CF127">
        <v>88.139953410542248</v>
      </c>
      <c r="CG127">
        <v>316.3690204192265</v>
      </c>
    </row>
    <row r="128" spans="1:85" x14ac:dyDescent="0.2">
      <c r="A128" t="s">
        <v>413</v>
      </c>
      <c r="B128">
        <v>2020</v>
      </c>
      <c r="C128" t="s">
        <v>418</v>
      </c>
      <c r="D128">
        <v>48</v>
      </c>
      <c r="E128" t="s">
        <v>102</v>
      </c>
      <c r="F128" t="s">
        <v>100</v>
      </c>
      <c r="G128" t="s">
        <v>193</v>
      </c>
      <c r="H128">
        <v>17.879162288234522</v>
      </c>
      <c r="I128">
        <v>15.189886957795551</v>
      </c>
      <c r="J128">
        <v>15.897881549818511</v>
      </c>
      <c r="K128">
        <v>14.80250846658697</v>
      </c>
      <c r="L128">
        <v>19.6346148347737</v>
      </c>
      <c r="M128">
        <v>15.73223944830815</v>
      </c>
      <c r="N128">
        <v>11.394445038643889</v>
      </c>
      <c r="O128">
        <v>19.337776897517159</v>
      </c>
      <c r="P128">
        <v>11.36435336074031</v>
      </c>
      <c r="Q128">
        <v>21.327766048999379</v>
      </c>
      <c r="R128">
        <v>21.55021831420326</v>
      </c>
      <c r="S128">
        <v>21.18994167821722</v>
      </c>
      <c r="T128">
        <v>24.29223414679263</v>
      </c>
      <c r="U128">
        <v>25.411678703007659</v>
      </c>
      <c r="V128">
        <v>12.45332814791713</v>
      </c>
      <c r="W128" t="s">
        <v>311</v>
      </c>
      <c r="X128" t="s">
        <v>156</v>
      </c>
      <c r="Y128" t="s">
        <v>312</v>
      </c>
      <c r="Z128" t="s">
        <v>158</v>
      </c>
      <c r="AA128" t="s">
        <v>159</v>
      </c>
      <c r="AB128" t="s">
        <v>160</v>
      </c>
      <c r="AC128" t="s">
        <v>162</v>
      </c>
      <c r="AD128" t="s">
        <v>163</v>
      </c>
      <c r="AE128" t="s">
        <v>164</v>
      </c>
      <c r="AF128" t="s">
        <v>165</v>
      </c>
      <c r="AG128" t="s">
        <v>313</v>
      </c>
      <c r="AH128" t="s">
        <v>167</v>
      </c>
      <c r="AI128" t="s">
        <v>314</v>
      </c>
      <c r="AJ128" t="s">
        <v>169</v>
      </c>
      <c r="AK128" t="s">
        <v>315</v>
      </c>
      <c r="AL128" t="s">
        <v>171</v>
      </c>
      <c r="AM128">
        <v>12.32223454513179</v>
      </c>
      <c r="AN128">
        <v>11.005603829959901</v>
      </c>
      <c r="AO128">
        <v>10.73241707200139</v>
      </c>
      <c r="AP128">
        <v>19.473958107844901</v>
      </c>
      <c r="AQ128">
        <v>31.76080955074665</v>
      </c>
      <c r="AR128">
        <v>32.215420486610221</v>
      </c>
      <c r="AS128">
        <v>7.0701596694551867</v>
      </c>
      <c r="AT128">
        <v>2.4721006290757268</v>
      </c>
      <c r="AU128">
        <v>15.34132112156542</v>
      </c>
      <c r="AV128">
        <v>16.93283560055681</v>
      </c>
      <c r="AW128">
        <v>12.552184916221091</v>
      </c>
      <c r="AX128">
        <v>15.727060734786781</v>
      </c>
      <c r="AY128">
        <v>2.5156174789565711</v>
      </c>
      <c r="AZ128">
        <v>6.2293625863065207</v>
      </c>
      <c r="BA128">
        <v>18.64290922654855</v>
      </c>
      <c r="BB128">
        <v>18.434749218436931</v>
      </c>
      <c r="BC128">
        <v>310.47783747389138</v>
      </c>
      <c r="BD128">
        <v>292.50218750910477</v>
      </c>
      <c r="BE128">
        <v>323.17537657957553</v>
      </c>
      <c r="BF128">
        <v>246.18414915918271</v>
      </c>
      <c r="BG128">
        <v>357.85067497441412</v>
      </c>
      <c r="BH128">
        <v>208.78580438446721</v>
      </c>
      <c r="BI128">
        <v>173.75000314265679</v>
      </c>
      <c r="BJ128">
        <v>304.86948989561512</v>
      </c>
      <c r="BK128">
        <v>141.67889514823679</v>
      </c>
      <c r="BL128">
        <v>294.05507745389087</v>
      </c>
      <c r="BM128">
        <v>59.348977217670821</v>
      </c>
      <c r="BN128">
        <v>62.669855257041199</v>
      </c>
      <c r="BO128">
        <v>65.325061294696681</v>
      </c>
      <c r="BP128">
        <v>63.092809931052692</v>
      </c>
      <c r="BQ128">
        <v>33.802140777580853</v>
      </c>
      <c r="BR128">
        <v>12.42440350731674</v>
      </c>
      <c r="BS128">
        <v>43.669608948956949</v>
      </c>
      <c r="BT128">
        <v>56.550141781329742</v>
      </c>
      <c r="BU128">
        <v>229.5068210884844</v>
      </c>
      <c r="BV128">
        <v>457.09412605740181</v>
      </c>
      <c r="BW128">
        <v>194.083988567521</v>
      </c>
      <c r="BX128">
        <v>54.744375356749437</v>
      </c>
      <c r="BY128">
        <v>19.055302041372901</v>
      </c>
      <c r="BZ128">
        <v>108.9062857351723</v>
      </c>
      <c r="CA128">
        <v>141.93300844525891</v>
      </c>
      <c r="CB128">
        <v>28.940808093131029</v>
      </c>
      <c r="CC128">
        <v>69.377295812333472</v>
      </c>
      <c r="CD128">
        <v>13.575733360024641</v>
      </c>
      <c r="CE128">
        <v>8.3159418432537411</v>
      </c>
      <c r="CF128">
        <v>20.197196520222231</v>
      </c>
      <c r="CG128">
        <v>71.815188537639514</v>
      </c>
    </row>
    <row r="129" spans="1:85" x14ac:dyDescent="0.2">
      <c r="A129" t="s">
        <v>413</v>
      </c>
      <c r="B129">
        <v>2020</v>
      </c>
      <c r="C129" t="s">
        <v>418</v>
      </c>
      <c r="D129">
        <v>49</v>
      </c>
      <c r="E129" t="s">
        <v>102</v>
      </c>
      <c r="F129" t="s">
        <v>68</v>
      </c>
      <c r="G129" t="s">
        <v>193</v>
      </c>
      <c r="H129">
        <v>1.5900924362863349</v>
      </c>
      <c r="I129">
        <v>3.300354358702243</v>
      </c>
      <c r="J129">
        <v>2.6400447186010019</v>
      </c>
      <c r="K129">
        <v>2.894290427398281</v>
      </c>
      <c r="L129">
        <v>2.3459939679811792</v>
      </c>
      <c r="M129">
        <v>1.642725272687392</v>
      </c>
      <c r="N129">
        <v>3.201674381123377</v>
      </c>
      <c r="O129">
        <v>2.446552511326757</v>
      </c>
      <c r="P129">
        <v>3.086842615601606</v>
      </c>
      <c r="Q129">
        <v>2.7380168120375812</v>
      </c>
      <c r="R129">
        <v>4.9451285370321214</v>
      </c>
      <c r="S129">
        <v>5.4610471116922916</v>
      </c>
      <c r="T129">
        <v>2.7497661449201871</v>
      </c>
      <c r="U129">
        <v>0.90929970007787631</v>
      </c>
      <c r="V129">
        <v>1.3361351354961359</v>
      </c>
      <c r="W129" t="s">
        <v>311</v>
      </c>
      <c r="X129" t="s">
        <v>156</v>
      </c>
      <c r="Y129" t="s">
        <v>312</v>
      </c>
      <c r="Z129" t="s">
        <v>158</v>
      </c>
      <c r="AA129" t="s">
        <v>159</v>
      </c>
      <c r="AB129" t="s">
        <v>160</v>
      </c>
      <c r="AC129" t="s">
        <v>162</v>
      </c>
      <c r="AD129" t="s">
        <v>163</v>
      </c>
      <c r="AE129" t="s">
        <v>164</v>
      </c>
      <c r="AF129" t="s">
        <v>165</v>
      </c>
      <c r="AG129" t="s">
        <v>313</v>
      </c>
      <c r="AH129" t="s">
        <v>167</v>
      </c>
      <c r="AI129" t="s">
        <v>314</v>
      </c>
      <c r="AJ129" t="s">
        <v>169</v>
      </c>
      <c r="AK129" t="s">
        <v>315</v>
      </c>
      <c r="AL129" t="s">
        <v>171</v>
      </c>
      <c r="AM129">
        <v>0</v>
      </c>
      <c r="AN129">
        <v>0</v>
      </c>
      <c r="AO129">
        <v>2.3238163664164428</v>
      </c>
      <c r="AP129">
        <v>2.393768147855575</v>
      </c>
      <c r="AQ129">
        <v>8.0137692897522914</v>
      </c>
      <c r="AR129">
        <v>6.1179615066250967</v>
      </c>
      <c r="AS129">
        <v>0</v>
      </c>
      <c r="AT129">
        <v>0</v>
      </c>
      <c r="AU129">
        <v>0.51088008403841223</v>
      </c>
      <c r="AV129">
        <v>0.97683546129379417</v>
      </c>
      <c r="AW129">
        <v>2.717988788498471</v>
      </c>
      <c r="AX129">
        <v>1.706004979877729</v>
      </c>
      <c r="AY129">
        <v>0</v>
      </c>
      <c r="AZ129">
        <v>12.05438277248663</v>
      </c>
      <c r="BA129">
        <v>0</v>
      </c>
      <c r="BB129">
        <v>0.35424694420282837</v>
      </c>
      <c r="BC129">
        <v>27.612505163435269</v>
      </c>
      <c r="BD129">
        <v>63.552867256868282</v>
      </c>
      <c r="BE129">
        <v>53.667367154999248</v>
      </c>
      <c r="BF129">
        <v>48.135654027624497</v>
      </c>
      <c r="BG129">
        <v>42.756913338638697</v>
      </c>
      <c r="BH129">
        <v>21.800946938778889</v>
      </c>
      <c r="BI129">
        <v>48.821239814252287</v>
      </c>
      <c r="BJ129">
        <v>38.571094292994459</v>
      </c>
      <c r="BK129">
        <v>38.48353156509377</v>
      </c>
      <c r="BL129">
        <v>37.750214620885707</v>
      </c>
      <c r="BM129">
        <v>13.61880963819943</v>
      </c>
      <c r="BN129">
        <v>16.151202171238481</v>
      </c>
      <c r="BO129">
        <v>7.394488332260285</v>
      </c>
      <c r="BP129">
        <v>2.257634130270445</v>
      </c>
      <c r="BQ129">
        <v>3.6266793431815532</v>
      </c>
      <c r="BR129">
        <v>0</v>
      </c>
      <c r="BS129">
        <v>0</v>
      </c>
      <c r="BT129">
        <v>12.24441280216838</v>
      </c>
      <c r="BU129">
        <v>28.21132278270062</v>
      </c>
      <c r="BV129">
        <v>115.3322891241875</v>
      </c>
      <c r="BW129">
        <v>36.858074585799073</v>
      </c>
      <c r="BX129">
        <v>0</v>
      </c>
      <c r="BY129">
        <v>0</v>
      </c>
      <c r="BZ129">
        <v>3.6266793431815532</v>
      </c>
      <c r="CA129">
        <v>8.187949085909823</v>
      </c>
      <c r="CB129">
        <v>6.2667011721252797</v>
      </c>
      <c r="CC129">
        <v>7.5257553933453334</v>
      </c>
      <c r="CD129">
        <v>0</v>
      </c>
      <c r="CE129">
        <v>16.092103277576989</v>
      </c>
      <c r="CF129">
        <v>0</v>
      </c>
      <c r="CG129">
        <v>1.380019374571446</v>
      </c>
    </row>
    <row r="130" spans="1:85" x14ac:dyDescent="0.2">
      <c r="A130" t="s">
        <v>413</v>
      </c>
      <c r="B130">
        <v>2020</v>
      </c>
      <c r="C130" t="s">
        <v>418</v>
      </c>
      <c r="D130">
        <v>50</v>
      </c>
      <c r="E130" t="s">
        <v>103</v>
      </c>
      <c r="F130" t="s">
        <v>101</v>
      </c>
      <c r="G130" t="s">
        <v>193</v>
      </c>
      <c r="H130">
        <v>80.308864923568407</v>
      </c>
      <c r="I130">
        <v>81.509758683502227</v>
      </c>
      <c r="J130">
        <v>81.462073731580503</v>
      </c>
      <c r="K130">
        <v>82.303201106014839</v>
      </c>
      <c r="L130">
        <v>77.986938399734271</v>
      </c>
      <c r="M130">
        <v>82.427847714263152</v>
      </c>
      <c r="N130">
        <v>85.403880580232723</v>
      </c>
      <c r="O130">
        <v>78.215670591156155</v>
      </c>
      <c r="P130">
        <v>85.548804023658136</v>
      </c>
      <c r="Q130">
        <v>75.887226104605077</v>
      </c>
      <c r="R130">
        <v>73.504653148764618</v>
      </c>
      <c r="S130">
        <v>73.349011210090481</v>
      </c>
      <c r="T130">
        <v>72.957999708287161</v>
      </c>
      <c r="U130">
        <v>73.679021596914467</v>
      </c>
      <c r="V130">
        <v>86.210536716586745</v>
      </c>
      <c r="W130" t="s">
        <v>311</v>
      </c>
      <c r="X130" t="s">
        <v>156</v>
      </c>
      <c r="Y130" t="s">
        <v>312</v>
      </c>
      <c r="Z130" t="s">
        <v>158</v>
      </c>
      <c r="AA130" t="s">
        <v>159</v>
      </c>
      <c r="AB130" t="s">
        <v>160</v>
      </c>
      <c r="AC130" t="s">
        <v>162</v>
      </c>
      <c r="AD130" t="s">
        <v>163</v>
      </c>
      <c r="AE130" t="s">
        <v>164</v>
      </c>
      <c r="AF130" t="s">
        <v>165</v>
      </c>
      <c r="AG130" t="s">
        <v>313</v>
      </c>
      <c r="AH130" t="s">
        <v>167</v>
      </c>
      <c r="AI130" t="s">
        <v>314</v>
      </c>
      <c r="AJ130" t="s">
        <v>169</v>
      </c>
      <c r="AK130" t="s">
        <v>315</v>
      </c>
      <c r="AL130" t="s">
        <v>171</v>
      </c>
      <c r="AM130">
        <v>87.677765454868208</v>
      </c>
      <c r="AN130">
        <v>88.994396170040105</v>
      </c>
      <c r="AO130">
        <v>86.901929512270698</v>
      </c>
      <c r="AP130">
        <v>77.79531609356934</v>
      </c>
      <c r="AQ130">
        <v>60.225421159501067</v>
      </c>
      <c r="AR130">
        <v>61.666618006764693</v>
      </c>
      <c r="AS130">
        <v>92.905220801174764</v>
      </c>
      <c r="AT130">
        <v>97.527899370924274</v>
      </c>
      <c r="AU130">
        <v>84.147798794396195</v>
      </c>
      <c r="AV130">
        <v>82.090328938149398</v>
      </c>
      <c r="AW130">
        <v>84.729826295280446</v>
      </c>
      <c r="AX130">
        <v>82.56693428533552</v>
      </c>
      <c r="AY130">
        <v>97.484382521043415</v>
      </c>
      <c r="AZ130">
        <v>81.716254641206831</v>
      </c>
      <c r="BA130">
        <v>81.357090773451461</v>
      </c>
      <c r="BB130">
        <v>81.211003837360252</v>
      </c>
      <c r="BC130">
        <v>1378.876918645585</v>
      </c>
      <c r="BD130">
        <v>1569.582629844911</v>
      </c>
      <c r="BE130">
        <v>1655.977639074637</v>
      </c>
      <c r="BF130">
        <v>1368.804725435373</v>
      </c>
      <c r="BG130">
        <v>1419.2555256311559</v>
      </c>
      <c r="BH130">
        <v>1081.641526543493</v>
      </c>
      <c r="BI130">
        <v>1302.2946241686011</v>
      </c>
      <c r="BJ130">
        <v>1233.1082172134711</v>
      </c>
      <c r="BK130">
        <v>1066.5331894022841</v>
      </c>
      <c r="BL130">
        <v>1044.25079136963</v>
      </c>
      <c r="BM130">
        <v>202.43070958792339</v>
      </c>
      <c r="BN130">
        <v>216.9317870520068</v>
      </c>
      <c r="BO130">
        <v>196.19380309289451</v>
      </c>
      <c r="BP130">
        <v>182.93228715227909</v>
      </c>
      <c r="BQ130">
        <v>234.0017595290189</v>
      </c>
      <c r="BR130">
        <v>88.404739630729736</v>
      </c>
      <c r="BS130">
        <v>353.1246935142824</v>
      </c>
      <c r="BT130">
        <v>456.43207820907207</v>
      </c>
      <c r="BU130">
        <v>902.92951478135387</v>
      </c>
      <c r="BV130">
        <v>866.75014398976282</v>
      </c>
      <c r="BW130">
        <v>371.51472814694762</v>
      </c>
      <c r="BX130">
        <v>716.87055193816286</v>
      </c>
      <c r="BY130">
        <v>751.7588718337953</v>
      </c>
      <c r="BZ130">
        <v>597.35560887295912</v>
      </c>
      <c r="CA130">
        <v>688.09073833264529</v>
      </c>
      <c r="CB130">
        <v>195.35639882162229</v>
      </c>
      <c r="CC130">
        <v>364.23020937159771</v>
      </c>
      <c r="CD130">
        <v>526.08236146509125</v>
      </c>
      <c r="CE130">
        <v>109.08782589386939</v>
      </c>
      <c r="CF130">
        <v>88.139953410542248</v>
      </c>
      <c r="CG130">
        <v>316.3690204192265</v>
      </c>
    </row>
    <row r="131" spans="1:85" x14ac:dyDescent="0.2">
      <c r="A131" t="s">
        <v>413</v>
      </c>
      <c r="B131">
        <v>2020</v>
      </c>
      <c r="C131" t="s">
        <v>418</v>
      </c>
      <c r="D131">
        <v>51</v>
      </c>
      <c r="E131" t="s">
        <v>103</v>
      </c>
      <c r="F131" t="s">
        <v>100</v>
      </c>
      <c r="G131" t="s">
        <v>193</v>
      </c>
      <c r="H131">
        <v>18.08292123414768</v>
      </c>
      <c r="I131">
        <v>15.189886957795551</v>
      </c>
      <c r="J131">
        <v>15.897881549818511</v>
      </c>
      <c r="K131">
        <v>14.80250846658697</v>
      </c>
      <c r="L131">
        <v>19.663603939905151</v>
      </c>
      <c r="M131">
        <v>15.9107838099546</v>
      </c>
      <c r="N131">
        <v>11.394445038643889</v>
      </c>
      <c r="O131">
        <v>19.337776897517159</v>
      </c>
      <c r="P131">
        <v>11.36435336074031</v>
      </c>
      <c r="Q131">
        <v>21.369410810483931</v>
      </c>
      <c r="R131">
        <v>21.55021831420326</v>
      </c>
      <c r="S131">
        <v>21.18994167821722</v>
      </c>
      <c r="T131">
        <v>24.29223414679263</v>
      </c>
      <c r="U131">
        <v>25.411678703007659</v>
      </c>
      <c r="V131">
        <v>12.45332814791713</v>
      </c>
      <c r="W131" t="s">
        <v>311</v>
      </c>
      <c r="X131" t="s">
        <v>156</v>
      </c>
      <c r="Y131" t="s">
        <v>312</v>
      </c>
      <c r="Z131" t="s">
        <v>158</v>
      </c>
      <c r="AA131" t="s">
        <v>159</v>
      </c>
      <c r="AB131" t="s">
        <v>160</v>
      </c>
      <c r="AC131" t="s">
        <v>162</v>
      </c>
      <c r="AD131" t="s">
        <v>163</v>
      </c>
      <c r="AE131" t="s">
        <v>164</v>
      </c>
      <c r="AF131" t="s">
        <v>165</v>
      </c>
      <c r="AG131" t="s">
        <v>313</v>
      </c>
      <c r="AH131" t="s">
        <v>167</v>
      </c>
      <c r="AI131" t="s">
        <v>314</v>
      </c>
      <c r="AJ131" t="s">
        <v>169</v>
      </c>
      <c r="AK131" t="s">
        <v>315</v>
      </c>
      <c r="AL131" t="s">
        <v>171</v>
      </c>
      <c r="AM131">
        <v>12.32223454513179</v>
      </c>
      <c r="AN131">
        <v>11.005603829959901</v>
      </c>
      <c r="AO131">
        <v>10.76680774557434</v>
      </c>
      <c r="AP131">
        <v>19.774030419785781</v>
      </c>
      <c r="AQ131">
        <v>31.76080955074665</v>
      </c>
      <c r="AR131">
        <v>32.215420486610221</v>
      </c>
      <c r="AS131">
        <v>7.0947791988251696</v>
      </c>
      <c r="AT131">
        <v>2.4721006290757268</v>
      </c>
      <c r="AU131">
        <v>15.34132112156542</v>
      </c>
      <c r="AV131">
        <v>16.93283560055681</v>
      </c>
      <c r="AW131">
        <v>12.552184916221091</v>
      </c>
      <c r="AX131">
        <v>15.727060734786781</v>
      </c>
      <c r="AY131">
        <v>2.5156174789565711</v>
      </c>
      <c r="AZ131">
        <v>6.2293625863065207</v>
      </c>
      <c r="BA131">
        <v>18.64290922654855</v>
      </c>
      <c r="BB131">
        <v>18.434749218436931</v>
      </c>
      <c r="BC131">
        <v>310.47783747389138</v>
      </c>
      <c r="BD131">
        <v>292.50218750910477</v>
      </c>
      <c r="BE131">
        <v>323.17537657957553</v>
      </c>
      <c r="BF131">
        <v>246.18414915918271</v>
      </c>
      <c r="BG131">
        <v>357.85067497441412</v>
      </c>
      <c r="BH131">
        <v>208.78580438446721</v>
      </c>
      <c r="BI131">
        <v>173.75000314265679</v>
      </c>
      <c r="BJ131">
        <v>304.86948989561512</v>
      </c>
      <c r="BK131">
        <v>141.67889514823679</v>
      </c>
      <c r="BL131">
        <v>294.05507745389087</v>
      </c>
      <c r="BM131">
        <v>59.348977217670821</v>
      </c>
      <c r="BN131">
        <v>62.669855257041199</v>
      </c>
      <c r="BO131">
        <v>65.325061294696681</v>
      </c>
      <c r="BP131">
        <v>63.092809931052692</v>
      </c>
      <c r="BQ131">
        <v>33.802140777580853</v>
      </c>
      <c r="BR131">
        <v>12.42440350731674</v>
      </c>
      <c r="BS131">
        <v>43.669608948956949</v>
      </c>
      <c r="BT131">
        <v>56.550141781329742</v>
      </c>
      <c r="BU131">
        <v>229.5068210884844</v>
      </c>
      <c r="BV131">
        <v>457.09412605740181</v>
      </c>
      <c r="BW131">
        <v>194.083988567521</v>
      </c>
      <c r="BX131">
        <v>54.744375356749437</v>
      </c>
      <c r="BY131">
        <v>19.055302041372901</v>
      </c>
      <c r="BZ131">
        <v>108.9062857351723</v>
      </c>
      <c r="CA131">
        <v>141.93300844525891</v>
      </c>
      <c r="CB131">
        <v>28.940808093131029</v>
      </c>
      <c r="CC131">
        <v>69.377295812333472</v>
      </c>
      <c r="CD131">
        <v>13.575733360024641</v>
      </c>
      <c r="CE131">
        <v>8.3159418432537411</v>
      </c>
      <c r="CF131">
        <v>20.197196520222231</v>
      </c>
      <c r="CG131">
        <v>71.815188537639514</v>
      </c>
    </row>
    <row r="132" spans="1:85" x14ac:dyDescent="0.2">
      <c r="A132" t="s">
        <v>413</v>
      </c>
      <c r="B132">
        <v>2020</v>
      </c>
      <c r="C132" t="s">
        <v>418</v>
      </c>
      <c r="D132">
        <v>52</v>
      </c>
      <c r="E132" t="s">
        <v>103</v>
      </c>
      <c r="F132" t="s">
        <v>68</v>
      </c>
      <c r="G132" t="s">
        <v>193</v>
      </c>
      <c r="H132">
        <v>1.608213842283942</v>
      </c>
      <c r="I132">
        <v>3.300354358702243</v>
      </c>
      <c r="J132">
        <v>2.6400447186010019</v>
      </c>
      <c r="K132">
        <v>2.894290427398281</v>
      </c>
      <c r="L132">
        <v>2.3494576603605739</v>
      </c>
      <c r="M132">
        <v>1.6613684757822951</v>
      </c>
      <c r="N132">
        <v>3.201674381123377</v>
      </c>
      <c r="O132">
        <v>2.446552511326757</v>
      </c>
      <c r="P132">
        <v>3.086842615601606</v>
      </c>
      <c r="Q132">
        <v>2.7433630849109818</v>
      </c>
      <c r="R132">
        <v>4.9451285370321214</v>
      </c>
      <c r="S132">
        <v>5.4610471116922916</v>
      </c>
      <c r="T132">
        <v>2.7497661449201871</v>
      </c>
      <c r="U132">
        <v>0.90929970007787631</v>
      </c>
      <c r="V132">
        <v>1.3361351354961359</v>
      </c>
      <c r="W132" t="s">
        <v>311</v>
      </c>
      <c r="X132" t="s">
        <v>156</v>
      </c>
      <c r="Y132" t="s">
        <v>312</v>
      </c>
      <c r="Z132" t="s">
        <v>158</v>
      </c>
      <c r="AA132" t="s">
        <v>159</v>
      </c>
      <c r="AB132" t="s">
        <v>160</v>
      </c>
      <c r="AC132" t="s">
        <v>162</v>
      </c>
      <c r="AD132" t="s">
        <v>163</v>
      </c>
      <c r="AE132" t="s">
        <v>164</v>
      </c>
      <c r="AF132" t="s">
        <v>165</v>
      </c>
      <c r="AG132" t="s">
        <v>313</v>
      </c>
      <c r="AH132" t="s">
        <v>167</v>
      </c>
      <c r="AI132" t="s">
        <v>314</v>
      </c>
      <c r="AJ132" t="s">
        <v>169</v>
      </c>
      <c r="AK132" t="s">
        <v>315</v>
      </c>
      <c r="AL132" t="s">
        <v>171</v>
      </c>
      <c r="AM132">
        <v>0</v>
      </c>
      <c r="AN132">
        <v>0</v>
      </c>
      <c r="AO132">
        <v>2.3312627421549879</v>
      </c>
      <c r="AP132">
        <v>2.4306534866449261</v>
      </c>
      <c r="AQ132">
        <v>8.0137692897522914</v>
      </c>
      <c r="AR132">
        <v>6.1179615066250967</v>
      </c>
      <c r="AS132">
        <v>0</v>
      </c>
      <c r="AT132">
        <v>0</v>
      </c>
      <c r="AU132">
        <v>0.51088008403841223</v>
      </c>
      <c r="AV132">
        <v>0.97683546129379417</v>
      </c>
      <c r="AW132">
        <v>2.717988788498471</v>
      </c>
      <c r="AX132">
        <v>1.706004979877729</v>
      </c>
      <c r="AY132">
        <v>0</v>
      </c>
      <c r="AZ132">
        <v>12.05438277248663</v>
      </c>
      <c r="BA132">
        <v>0</v>
      </c>
      <c r="BB132">
        <v>0.35424694420282837</v>
      </c>
      <c r="BC132">
        <v>27.612505163435269</v>
      </c>
      <c r="BD132">
        <v>63.552867256868282</v>
      </c>
      <c r="BE132">
        <v>53.667367154999248</v>
      </c>
      <c r="BF132">
        <v>48.135654027624497</v>
      </c>
      <c r="BG132">
        <v>42.756913338638697</v>
      </c>
      <c r="BH132">
        <v>21.800946938778889</v>
      </c>
      <c r="BI132">
        <v>48.821239814252287</v>
      </c>
      <c r="BJ132">
        <v>38.571094292994459</v>
      </c>
      <c r="BK132">
        <v>38.48353156509377</v>
      </c>
      <c r="BL132">
        <v>37.750214620885707</v>
      </c>
      <c r="BM132">
        <v>13.61880963819943</v>
      </c>
      <c r="BN132">
        <v>16.151202171238481</v>
      </c>
      <c r="BO132">
        <v>7.394488332260285</v>
      </c>
      <c r="BP132">
        <v>2.257634130270445</v>
      </c>
      <c r="BQ132">
        <v>3.6266793431815532</v>
      </c>
      <c r="BR132">
        <v>0</v>
      </c>
      <c r="BS132">
        <v>0</v>
      </c>
      <c r="BT132">
        <v>12.24441280216838</v>
      </c>
      <c r="BU132">
        <v>28.21132278270062</v>
      </c>
      <c r="BV132">
        <v>115.3322891241875</v>
      </c>
      <c r="BW132">
        <v>36.858074585799073</v>
      </c>
      <c r="BX132">
        <v>0</v>
      </c>
      <c r="BY132">
        <v>0</v>
      </c>
      <c r="BZ132">
        <v>3.6266793431815532</v>
      </c>
      <c r="CA132">
        <v>8.187949085909823</v>
      </c>
      <c r="CB132">
        <v>6.2667011721252797</v>
      </c>
      <c r="CC132">
        <v>7.5257553933453334</v>
      </c>
      <c r="CD132">
        <v>0</v>
      </c>
      <c r="CE132">
        <v>16.092103277576989</v>
      </c>
      <c r="CF132">
        <v>0</v>
      </c>
      <c r="CG132">
        <v>1.380019374571446</v>
      </c>
    </row>
    <row r="133" spans="1:85" x14ac:dyDescent="0.2">
      <c r="A133" t="s">
        <v>413</v>
      </c>
      <c r="B133">
        <v>2020</v>
      </c>
      <c r="C133" t="s">
        <v>418</v>
      </c>
      <c r="D133">
        <v>53</v>
      </c>
      <c r="E133" t="s">
        <v>106</v>
      </c>
      <c r="F133" t="s">
        <v>101</v>
      </c>
      <c r="G133" t="s">
        <v>193</v>
      </c>
      <c r="H133">
        <v>75.65308440133029</v>
      </c>
      <c r="I133">
        <v>79.10283423045108</v>
      </c>
      <c r="J133">
        <v>81.149473028290117</v>
      </c>
      <c r="K133">
        <v>84.036396731034131</v>
      </c>
      <c r="L133">
        <v>82.484237616267478</v>
      </c>
      <c r="M133">
        <v>79.257187621480469</v>
      </c>
      <c r="N133">
        <v>83.234988259613161</v>
      </c>
      <c r="O133">
        <v>76.29448549585662</v>
      </c>
      <c r="P133">
        <v>86.547971365502477</v>
      </c>
      <c r="Q133">
        <v>81.524505286458563</v>
      </c>
      <c r="R133">
        <v>78.417744314029875</v>
      </c>
      <c r="S133">
        <v>80.72594192743901</v>
      </c>
      <c r="T133">
        <v>79.142328405432167</v>
      </c>
      <c r="U133">
        <v>75.072441287479691</v>
      </c>
      <c r="V133">
        <v>87.012891463476791</v>
      </c>
      <c r="W133" t="s">
        <v>311</v>
      </c>
      <c r="X133" t="s">
        <v>156</v>
      </c>
      <c r="Y133" t="s">
        <v>312</v>
      </c>
      <c r="Z133" t="s">
        <v>158</v>
      </c>
      <c r="AA133" t="s">
        <v>159</v>
      </c>
      <c r="AB133" t="s">
        <v>160</v>
      </c>
      <c r="AC133" t="s">
        <v>162</v>
      </c>
      <c r="AD133" t="s">
        <v>163</v>
      </c>
      <c r="AE133" t="s">
        <v>164</v>
      </c>
      <c r="AF133" t="s">
        <v>165</v>
      </c>
      <c r="AG133" t="s">
        <v>313</v>
      </c>
      <c r="AH133" t="s">
        <v>167</v>
      </c>
      <c r="AI133" t="s">
        <v>314</v>
      </c>
      <c r="AJ133" t="s">
        <v>169</v>
      </c>
      <c r="AK133" t="s">
        <v>315</v>
      </c>
      <c r="AL133" t="s">
        <v>171</v>
      </c>
      <c r="AM133">
        <v>89.472285407069847</v>
      </c>
      <c r="AN133">
        <v>88.949796706674206</v>
      </c>
      <c r="AO133">
        <v>0</v>
      </c>
      <c r="AP133">
        <v>100</v>
      </c>
      <c r="AQ133">
        <v>65.925026425149497</v>
      </c>
      <c r="AR133">
        <v>68.103263610087126</v>
      </c>
      <c r="AS133">
        <v>93.155838539036182</v>
      </c>
      <c r="AT133">
        <v>100</v>
      </c>
      <c r="AU133">
        <v>85.023703835406437</v>
      </c>
      <c r="AV133">
        <v>92.46640152271307</v>
      </c>
      <c r="AW133">
        <v>91.714950101484135</v>
      </c>
      <c r="AX133">
        <v>84.877775115360492</v>
      </c>
      <c r="AY133">
        <v>97.351632290402605</v>
      </c>
      <c r="AZ133">
        <v>80.99004156413757</v>
      </c>
      <c r="BA133">
        <v>81.357090773451461</v>
      </c>
      <c r="BB133">
        <v>81.987267714679788</v>
      </c>
      <c r="BC133">
        <v>117.282868730399</v>
      </c>
      <c r="BD133">
        <v>435.48115839150398</v>
      </c>
      <c r="BE133">
        <v>1114.521755148277</v>
      </c>
      <c r="BF133">
        <v>1206.443188267812</v>
      </c>
      <c r="BG133">
        <v>1290.5873955815009</v>
      </c>
      <c r="BH133">
        <v>79.333873523715965</v>
      </c>
      <c r="BI133">
        <v>289.23534633209903</v>
      </c>
      <c r="BJ133">
        <v>710.71953231225564</v>
      </c>
      <c r="BK133">
        <v>916.65706826757219</v>
      </c>
      <c r="BL133">
        <v>957.59715771991671</v>
      </c>
      <c r="BM133">
        <v>182.69030505620759</v>
      </c>
      <c r="BN133">
        <v>211.4487963971433</v>
      </c>
      <c r="BO133">
        <v>186.5727286830022</v>
      </c>
      <c r="BP133">
        <v>169.76155050266391</v>
      </c>
      <c r="BQ133">
        <v>204.50953462874401</v>
      </c>
      <c r="BR133">
        <v>75.209876374900489</v>
      </c>
      <c r="BS133">
        <v>351.5232014433455</v>
      </c>
      <c r="BT133">
        <v>0</v>
      </c>
      <c r="BU133">
        <v>31.436026109617821</v>
      </c>
      <c r="BV133">
        <v>756.76342857246482</v>
      </c>
      <c r="BW133">
        <v>347.84300194776557</v>
      </c>
      <c r="BX133">
        <v>704.31667325949252</v>
      </c>
      <c r="BY133">
        <v>10.419413590439831</v>
      </c>
      <c r="BZ133">
        <v>565.1847137067117</v>
      </c>
      <c r="CA133">
        <v>99.888641254845197</v>
      </c>
      <c r="CB133">
        <v>192.72037399459921</v>
      </c>
      <c r="CC133">
        <v>22.120255642512451</v>
      </c>
      <c r="CD133">
        <v>499.03183660950049</v>
      </c>
      <c r="CE133">
        <v>103.9880542350984</v>
      </c>
      <c r="CF133">
        <v>88.139953410542248</v>
      </c>
      <c r="CG133">
        <v>315.73091596765448</v>
      </c>
    </row>
    <row r="134" spans="1:85" x14ac:dyDescent="0.2">
      <c r="A134" t="s">
        <v>413</v>
      </c>
      <c r="B134">
        <v>2020</v>
      </c>
      <c r="C134" t="s">
        <v>418</v>
      </c>
      <c r="D134">
        <v>54</v>
      </c>
      <c r="E134" t="s">
        <v>106</v>
      </c>
      <c r="F134" t="s">
        <v>100</v>
      </c>
      <c r="G134" t="s">
        <v>193</v>
      </c>
      <c r="H134">
        <v>16.671617559156822</v>
      </c>
      <c r="I134">
        <v>18.661899355538061</v>
      </c>
      <c r="J134">
        <v>17.226132297752891</v>
      </c>
      <c r="K134">
        <v>13.060036717426151</v>
      </c>
      <c r="L134">
        <v>16.50308467641748</v>
      </c>
      <c r="M134">
        <v>14.66145398414224</v>
      </c>
      <c r="N134">
        <v>14.72811527138432</v>
      </c>
      <c r="O134">
        <v>22.0991613705045</v>
      </c>
      <c r="P134">
        <v>9.818530674094605</v>
      </c>
      <c r="Q134">
        <v>17.244040673898699</v>
      </c>
      <c r="R134">
        <v>16.843802401891839</v>
      </c>
      <c r="S134">
        <v>16.469616879742979</v>
      </c>
      <c r="T134">
        <v>19.90734041214839</v>
      </c>
      <c r="U134">
        <v>24.502890288441151</v>
      </c>
      <c r="V134">
        <v>12.98710853652319</v>
      </c>
      <c r="W134" t="s">
        <v>311</v>
      </c>
      <c r="X134" t="s">
        <v>156</v>
      </c>
      <c r="Y134" t="s">
        <v>312</v>
      </c>
      <c r="Z134" t="s">
        <v>158</v>
      </c>
      <c r="AA134" t="s">
        <v>159</v>
      </c>
      <c r="AB134" t="s">
        <v>160</v>
      </c>
      <c r="AC134" t="s">
        <v>162</v>
      </c>
      <c r="AD134" t="s">
        <v>163</v>
      </c>
      <c r="AE134" t="s">
        <v>164</v>
      </c>
      <c r="AF134" t="s">
        <v>165</v>
      </c>
      <c r="AG134" t="s">
        <v>313</v>
      </c>
      <c r="AH134" t="s">
        <v>167</v>
      </c>
      <c r="AI134" t="s">
        <v>314</v>
      </c>
      <c r="AJ134" t="s">
        <v>169</v>
      </c>
      <c r="AK134" t="s">
        <v>315</v>
      </c>
      <c r="AL134" t="s">
        <v>171</v>
      </c>
      <c r="AM134">
        <v>10.52771459293017</v>
      </c>
      <c r="AN134">
        <v>11.05020329332579</v>
      </c>
      <c r="AO134">
        <v>0</v>
      </c>
      <c r="AP134">
        <v>0</v>
      </c>
      <c r="AQ134">
        <v>28.144512004366501</v>
      </c>
      <c r="AR134">
        <v>28.404115762986599</v>
      </c>
      <c r="AS134">
        <v>6.8441614609637798</v>
      </c>
      <c r="AT134">
        <v>0</v>
      </c>
      <c r="AU134">
        <v>14.97629616459359</v>
      </c>
      <c r="AV134">
        <v>7.5335984772869207</v>
      </c>
      <c r="AW134">
        <v>7.9730453479457823</v>
      </c>
      <c r="AX134">
        <v>15.122224884639509</v>
      </c>
      <c r="AY134">
        <v>2.6483677095973679</v>
      </c>
      <c r="AZ134">
        <v>6.4767869779291107</v>
      </c>
      <c r="BA134">
        <v>18.64290922654855</v>
      </c>
      <c r="BB134">
        <v>17.654376444341931</v>
      </c>
      <c r="BC134">
        <v>25.845544159725261</v>
      </c>
      <c r="BD134">
        <v>102.738487542168</v>
      </c>
      <c r="BE134">
        <v>236.58686232275241</v>
      </c>
      <c r="BF134">
        <v>187.49247884455801</v>
      </c>
      <c r="BG134">
        <v>258.21506856478612</v>
      </c>
      <c r="BH134">
        <v>14.675639786851111</v>
      </c>
      <c r="BI134">
        <v>51.179096800628528</v>
      </c>
      <c r="BJ134">
        <v>205.8642316238045</v>
      </c>
      <c r="BK134">
        <v>103.9911785384519</v>
      </c>
      <c r="BL134">
        <v>202.55068434833979</v>
      </c>
      <c r="BM134">
        <v>39.241110873901469</v>
      </c>
      <c r="BN134">
        <v>43.13954824428032</v>
      </c>
      <c r="BO134">
        <v>46.930219218329128</v>
      </c>
      <c r="BP134">
        <v>55.408463822744586</v>
      </c>
      <c r="BQ134">
        <v>30.524069230502288</v>
      </c>
      <c r="BR134">
        <v>8.8495349084035908</v>
      </c>
      <c r="BS134">
        <v>43.669608948956949</v>
      </c>
      <c r="BT134">
        <v>0</v>
      </c>
      <c r="BU134">
        <v>0</v>
      </c>
      <c r="BV134">
        <v>323.07514391527201</v>
      </c>
      <c r="BW134">
        <v>145.07634980955169</v>
      </c>
      <c r="BX134">
        <v>51.746161132099793</v>
      </c>
      <c r="BY134">
        <v>0</v>
      </c>
      <c r="BZ134">
        <v>99.553104350270971</v>
      </c>
      <c r="CA134">
        <v>8.1383173051339632</v>
      </c>
      <c r="CB134">
        <v>16.75373839959321</v>
      </c>
      <c r="CC134">
        <v>3.941049112999814</v>
      </c>
      <c r="CD134">
        <v>13.575733360024641</v>
      </c>
      <c r="CE134">
        <v>8.3159418432537411</v>
      </c>
      <c r="CF134">
        <v>20.197196520222231</v>
      </c>
      <c r="CG134">
        <v>67.986561828207286</v>
      </c>
    </row>
    <row r="135" spans="1:85" x14ac:dyDescent="0.2">
      <c r="A135" t="s">
        <v>413</v>
      </c>
      <c r="B135">
        <v>2020</v>
      </c>
      <c r="C135" t="s">
        <v>418</v>
      </c>
      <c r="D135">
        <v>55</v>
      </c>
      <c r="E135" t="s">
        <v>106</v>
      </c>
      <c r="F135" t="s">
        <v>68</v>
      </c>
      <c r="G135" t="s">
        <v>193</v>
      </c>
      <c r="H135">
        <v>7.6752980395129411</v>
      </c>
      <c r="I135">
        <v>2.2352664140108178</v>
      </c>
      <c r="J135">
        <v>1.624394673956993</v>
      </c>
      <c r="K135">
        <v>2.9035665515397682</v>
      </c>
      <c r="L135">
        <v>1.012677707315063</v>
      </c>
      <c r="M135">
        <v>6.0813583943772738</v>
      </c>
      <c r="N135">
        <v>2.0368964690025129</v>
      </c>
      <c r="O135">
        <v>1.6063531336388339</v>
      </c>
      <c r="P135">
        <v>3.6334979604029232</v>
      </c>
      <c r="Q135">
        <v>1.231454039642746</v>
      </c>
      <c r="R135">
        <v>4.7384532840782807</v>
      </c>
      <c r="S135">
        <v>2.8044411928180182</v>
      </c>
      <c r="T135">
        <v>0.95033118241940762</v>
      </c>
      <c r="U135">
        <v>0.42466842407912481</v>
      </c>
      <c r="V135">
        <v>0</v>
      </c>
      <c r="W135" t="s">
        <v>311</v>
      </c>
      <c r="X135" t="s">
        <v>156</v>
      </c>
      <c r="Y135" t="s">
        <v>312</v>
      </c>
      <c r="Z135" t="s">
        <v>158</v>
      </c>
      <c r="AA135" t="s">
        <v>159</v>
      </c>
      <c r="AB135" t="s">
        <v>160</v>
      </c>
      <c r="AC135" t="s">
        <v>162</v>
      </c>
      <c r="AD135" t="s">
        <v>163</v>
      </c>
      <c r="AE135" t="s">
        <v>164</v>
      </c>
      <c r="AF135" t="s">
        <v>165</v>
      </c>
      <c r="AG135" t="s">
        <v>313</v>
      </c>
      <c r="AH135" t="s">
        <v>167</v>
      </c>
      <c r="AI135" t="s">
        <v>314</v>
      </c>
      <c r="AJ135" t="s">
        <v>169</v>
      </c>
      <c r="AK135" t="s">
        <v>315</v>
      </c>
      <c r="AL135" t="s">
        <v>171</v>
      </c>
      <c r="AM135">
        <v>0</v>
      </c>
      <c r="AN135">
        <v>0</v>
      </c>
      <c r="AO135">
        <v>0</v>
      </c>
      <c r="AP135">
        <v>0</v>
      </c>
      <c r="AQ135">
        <v>5.9304615704839803</v>
      </c>
      <c r="AR135">
        <v>3.4926206269262741</v>
      </c>
      <c r="AS135">
        <v>0</v>
      </c>
      <c r="AT135">
        <v>0</v>
      </c>
      <c r="AU135">
        <v>0</v>
      </c>
      <c r="AV135">
        <v>0</v>
      </c>
      <c r="AW135">
        <v>0.31200455057007143</v>
      </c>
      <c r="AX135">
        <v>0</v>
      </c>
      <c r="AY135">
        <v>0</v>
      </c>
      <c r="AZ135">
        <v>12.5331714579333</v>
      </c>
      <c r="BA135">
        <v>0</v>
      </c>
      <c r="BB135">
        <v>0.35835584097828838</v>
      </c>
      <c r="BC135">
        <v>11.89880068418012</v>
      </c>
      <c r="BD135">
        <v>12.30570834480077</v>
      </c>
      <c r="BE135">
        <v>22.309734561565381</v>
      </c>
      <c r="BF135">
        <v>41.684177618883801</v>
      </c>
      <c r="BG135">
        <v>15.844834390388259</v>
      </c>
      <c r="BH135">
        <v>6.0872424595237362</v>
      </c>
      <c r="BI135">
        <v>7.0780625788882592</v>
      </c>
      <c r="BJ135">
        <v>14.963945827121661</v>
      </c>
      <c r="BK135">
        <v>38.48353156509377</v>
      </c>
      <c r="BL135">
        <v>14.46481501581682</v>
      </c>
      <c r="BM135">
        <v>11.0392039905689</v>
      </c>
      <c r="BN135">
        <v>7.3457887344437118</v>
      </c>
      <c r="BO135">
        <v>2.240341994339945</v>
      </c>
      <c r="BP135">
        <v>0.96030405945008668</v>
      </c>
      <c r="BQ135">
        <v>0</v>
      </c>
      <c r="BR135">
        <v>0</v>
      </c>
      <c r="BS135">
        <v>0</v>
      </c>
      <c r="BT135">
        <v>0</v>
      </c>
      <c r="BU135">
        <v>0</v>
      </c>
      <c r="BV135">
        <v>68.076672463563966</v>
      </c>
      <c r="BW135">
        <v>17.838846174690222</v>
      </c>
      <c r="BX135">
        <v>0</v>
      </c>
      <c r="BY135">
        <v>0</v>
      </c>
      <c r="BZ135">
        <v>0</v>
      </c>
      <c r="CA135">
        <v>0</v>
      </c>
      <c r="CB135">
        <v>0.65561430941571175</v>
      </c>
      <c r="CC135">
        <v>0</v>
      </c>
      <c r="CD135">
        <v>0</v>
      </c>
      <c r="CE135">
        <v>16.092103277576989</v>
      </c>
      <c r="CF135">
        <v>0</v>
      </c>
      <c r="CG135">
        <v>1.380019374571446</v>
      </c>
    </row>
    <row r="136" spans="1:85" x14ac:dyDescent="0.2">
      <c r="A136" t="s">
        <v>413</v>
      </c>
      <c r="B136">
        <v>2020</v>
      </c>
      <c r="C136" t="s">
        <v>418</v>
      </c>
      <c r="D136">
        <v>58</v>
      </c>
      <c r="E136" t="s">
        <v>173</v>
      </c>
      <c r="F136" t="s">
        <v>316</v>
      </c>
      <c r="G136" t="s">
        <v>193</v>
      </c>
      <c r="H136">
        <v>8.7980097507901434</v>
      </c>
      <c r="I136">
        <v>29.577690210367859</v>
      </c>
      <c r="J136">
        <v>64.32828482734601</v>
      </c>
      <c r="K136">
        <v>81.28809800845589</v>
      </c>
      <c r="L136">
        <v>80.961641436268977</v>
      </c>
      <c r="M136">
        <v>7.3425583236495493</v>
      </c>
      <c r="N136">
        <v>22.418992109653281</v>
      </c>
      <c r="O136">
        <v>55.792521480026892</v>
      </c>
      <c r="P136">
        <v>78.444037000637408</v>
      </c>
      <c r="Q136">
        <v>80.155963012967192</v>
      </c>
      <c r="R136">
        <v>76.889043169320985</v>
      </c>
      <c r="S136">
        <v>86.686394616853818</v>
      </c>
      <c r="T136">
        <v>88.685608681621773</v>
      </c>
      <c r="U136">
        <v>87.81817381411679</v>
      </c>
      <c r="V136">
        <v>81.769633952227039</v>
      </c>
      <c r="W136" t="s">
        <v>311</v>
      </c>
      <c r="X136" t="s">
        <v>156</v>
      </c>
      <c r="Y136" t="s">
        <v>312</v>
      </c>
      <c r="Z136" t="s">
        <v>158</v>
      </c>
      <c r="AA136" t="s">
        <v>159</v>
      </c>
      <c r="AB136" t="s">
        <v>160</v>
      </c>
      <c r="AC136" t="s">
        <v>162</v>
      </c>
      <c r="AD136" t="s">
        <v>163</v>
      </c>
      <c r="AE136" t="s">
        <v>164</v>
      </c>
      <c r="AF136" t="s">
        <v>165</v>
      </c>
      <c r="AG136" t="s">
        <v>313</v>
      </c>
      <c r="AH136" t="s">
        <v>167</v>
      </c>
      <c r="AI136" t="s">
        <v>314</v>
      </c>
      <c r="AJ136" t="s">
        <v>169</v>
      </c>
      <c r="AK136" t="s">
        <v>315</v>
      </c>
      <c r="AL136" t="s">
        <v>171</v>
      </c>
      <c r="AM136">
        <v>85.723927637943405</v>
      </c>
      <c r="AN136">
        <v>93.552153098256937</v>
      </c>
      <c r="AO136">
        <v>0.44352154491242712</v>
      </c>
      <c r="AP136">
        <v>3.322696679956894</v>
      </c>
      <c r="AQ136">
        <v>74.881483777318877</v>
      </c>
      <c r="AR136">
        <v>79.519609983615339</v>
      </c>
      <c r="AS136">
        <v>96.052151910482479</v>
      </c>
      <c r="AT136">
        <v>1.7732193065560791</v>
      </c>
      <c r="AU136">
        <v>91.967719792813284</v>
      </c>
      <c r="AV136">
        <v>9.5201165212619046</v>
      </c>
      <c r="AW136">
        <v>92.094570680339061</v>
      </c>
      <c r="AX136">
        <v>4.8213364622151538</v>
      </c>
      <c r="AY136">
        <v>85.021004746547419</v>
      </c>
      <c r="AZ136">
        <v>97.279595840513878</v>
      </c>
      <c r="BA136">
        <v>91.889279249651011</v>
      </c>
      <c r="BB136">
        <v>95.270240561761668</v>
      </c>
      <c r="BC136">
        <v>831.04844768321232</v>
      </c>
      <c r="BD136">
        <v>2786.9201887293002</v>
      </c>
      <c r="BE136">
        <v>6052.5828596544534</v>
      </c>
      <c r="BF136">
        <v>7662.167385284848</v>
      </c>
      <c r="BG136">
        <v>7645.9530147435617</v>
      </c>
      <c r="BH136">
        <v>534.77676565333491</v>
      </c>
      <c r="BI136">
        <v>1631.1836166340461</v>
      </c>
      <c r="BJ136">
        <v>4050.2409668290788</v>
      </c>
      <c r="BK136">
        <v>5713.6745518153002</v>
      </c>
      <c r="BL136">
        <v>5840.8203192932406</v>
      </c>
      <c r="BM136">
        <v>1064.0880004843959</v>
      </c>
      <c r="BN136">
        <v>1197.230322447424</v>
      </c>
      <c r="BO136">
        <v>1230.114197494084</v>
      </c>
      <c r="BP136">
        <v>1206.5518572508879</v>
      </c>
      <c r="BQ136">
        <v>1135.7822215815199</v>
      </c>
      <c r="BR136">
        <v>400.01104253312019</v>
      </c>
      <c r="BS136">
        <v>1909.9213213882661</v>
      </c>
      <c r="BT136">
        <v>12.354070590523349</v>
      </c>
      <c r="BU136">
        <v>214.24839950935009</v>
      </c>
      <c r="BV136">
        <v>5220.7625031263369</v>
      </c>
      <c r="BW136">
        <v>2471.9982504954251</v>
      </c>
      <c r="BX136">
        <v>3889.422820439298</v>
      </c>
      <c r="BY136">
        <v>64.439795334252111</v>
      </c>
      <c r="BZ136">
        <v>3451.9647046100881</v>
      </c>
      <c r="CA136">
        <v>384.52402450954742</v>
      </c>
      <c r="CB136">
        <v>1053.4641723284381</v>
      </c>
      <c r="CC136">
        <v>108.9652224679697</v>
      </c>
      <c r="CD136">
        <v>2807.8206122294491</v>
      </c>
      <c r="CE136">
        <v>689.56202244972906</v>
      </c>
      <c r="CF136">
        <v>520.84585317927304</v>
      </c>
      <c r="CG136">
        <v>1778.3670809042751</v>
      </c>
    </row>
    <row r="137" spans="1:85" x14ac:dyDescent="0.2">
      <c r="A137" t="s">
        <v>413</v>
      </c>
      <c r="B137">
        <v>2020</v>
      </c>
      <c r="C137" t="s">
        <v>418</v>
      </c>
      <c r="D137">
        <v>59</v>
      </c>
      <c r="E137" t="s">
        <v>173</v>
      </c>
      <c r="F137" t="s">
        <v>317</v>
      </c>
      <c r="G137" t="s">
        <v>193</v>
      </c>
      <c r="H137">
        <v>0.72180722903065131</v>
      </c>
      <c r="I137">
        <v>0.7229333982663867</v>
      </c>
      <c r="J137">
        <v>1.8799048105937051</v>
      </c>
      <c r="K137">
        <v>1.125203283039357</v>
      </c>
      <c r="L137">
        <v>0.67353096268671975</v>
      </c>
      <c r="M137">
        <v>0.24039784549196139</v>
      </c>
      <c r="N137">
        <v>0.48389591272838461</v>
      </c>
      <c r="O137">
        <v>1.8791876742510061</v>
      </c>
      <c r="P137">
        <v>1.1119052142009811</v>
      </c>
      <c r="Q137">
        <v>0.80369672823172367</v>
      </c>
      <c r="R137">
        <v>6.4938555648891159</v>
      </c>
      <c r="S137">
        <v>1.49299276052584</v>
      </c>
      <c r="T137">
        <v>1.185976094886223</v>
      </c>
      <c r="U137">
        <v>1.211583052662123</v>
      </c>
      <c r="V137">
        <v>0.36312381290243329</v>
      </c>
      <c r="W137" t="s">
        <v>311</v>
      </c>
      <c r="X137" t="s">
        <v>156</v>
      </c>
      <c r="Y137" t="s">
        <v>312</v>
      </c>
      <c r="Z137" t="s">
        <v>158</v>
      </c>
      <c r="AA137" t="s">
        <v>159</v>
      </c>
      <c r="AB137" t="s">
        <v>160</v>
      </c>
      <c r="AC137" t="s">
        <v>162</v>
      </c>
      <c r="AD137" t="s">
        <v>163</v>
      </c>
      <c r="AE137" t="s">
        <v>164</v>
      </c>
      <c r="AF137" t="s">
        <v>165</v>
      </c>
      <c r="AG137" t="s">
        <v>313</v>
      </c>
      <c r="AH137" t="s">
        <v>167</v>
      </c>
      <c r="AI137" t="s">
        <v>314</v>
      </c>
      <c r="AJ137" t="s">
        <v>169</v>
      </c>
      <c r="AK137" t="s">
        <v>315</v>
      </c>
      <c r="AL137" t="s">
        <v>171</v>
      </c>
      <c r="AM137">
        <v>0.65790117733012266</v>
      </c>
      <c r="AN137">
        <v>0.16475367384408479</v>
      </c>
      <c r="AO137">
        <v>0</v>
      </c>
      <c r="AP137">
        <v>0.22916728849034629</v>
      </c>
      <c r="AQ137">
        <v>5.7756648040522176</v>
      </c>
      <c r="AR137">
        <v>0.63206978853148887</v>
      </c>
      <c r="AS137">
        <v>0.1917307432906703</v>
      </c>
      <c r="AT137">
        <v>1.5539184344881799E-2</v>
      </c>
      <c r="AU137">
        <v>0.59861268818512481</v>
      </c>
      <c r="AV137">
        <v>0</v>
      </c>
      <c r="AW137">
        <v>0</v>
      </c>
      <c r="AX137">
        <v>0</v>
      </c>
      <c r="AY137">
        <v>0.16251800736001129</v>
      </c>
      <c r="AZ137">
        <v>0.4430810098691596</v>
      </c>
      <c r="BA137">
        <v>0</v>
      </c>
      <c r="BB137">
        <v>0</v>
      </c>
      <c r="BC137">
        <v>68.180962990927682</v>
      </c>
      <c r="BD137">
        <v>68.117478694433018</v>
      </c>
      <c r="BE137">
        <v>176.87833065843679</v>
      </c>
      <c r="BF137">
        <v>106.06098688916011</v>
      </c>
      <c r="BG137">
        <v>63.607728342951688</v>
      </c>
      <c r="BH137">
        <v>17.508772367275139</v>
      </c>
      <c r="BI137">
        <v>35.207786377642208</v>
      </c>
      <c r="BJ137">
        <v>136.41905224406091</v>
      </c>
      <c r="BK137">
        <v>80.988495357005434</v>
      </c>
      <c r="BL137">
        <v>58.563929673528342</v>
      </c>
      <c r="BM137">
        <v>89.870201249096255</v>
      </c>
      <c r="BN137">
        <v>20.619800973340979</v>
      </c>
      <c r="BO137">
        <v>16.450087606045361</v>
      </c>
      <c r="BP137">
        <v>16.646187445179979</v>
      </c>
      <c r="BQ137">
        <v>5.0437986694233574</v>
      </c>
      <c r="BR137">
        <v>3.06994491595256</v>
      </c>
      <c r="BS137">
        <v>3.3635415544244549</v>
      </c>
      <c r="BT137">
        <v>0</v>
      </c>
      <c r="BU137">
        <v>14.77677004799342</v>
      </c>
      <c r="BV137">
        <v>402.68131343780351</v>
      </c>
      <c r="BW137">
        <v>19.64893202774504</v>
      </c>
      <c r="BX137">
        <v>7.7637191203119622</v>
      </c>
      <c r="BY137">
        <v>0.56470277260300583</v>
      </c>
      <c r="BZ137">
        <v>22.468643084791271</v>
      </c>
      <c r="CA137">
        <v>0</v>
      </c>
      <c r="CB137">
        <v>0</v>
      </c>
      <c r="CC137">
        <v>0</v>
      </c>
      <c r="CD137">
        <v>5.3671608831749031</v>
      </c>
      <c r="CE137">
        <v>3.1407597311090161</v>
      </c>
      <c r="CF137">
        <v>0</v>
      </c>
      <c r="CG137">
        <v>0</v>
      </c>
    </row>
    <row r="138" spans="1:85" x14ac:dyDescent="0.2">
      <c r="A138" t="s">
        <v>413</v>
      </c>
      <c r="B138">
        <v>2020</v>
      </c>
      <c r="C138" t="s">
        <v>418</v>
      </c>
      <c r="D138">
        <v>60</v>
      </c>
      <c r="E138" t="s">
        <v>173</v>
      </c>
      <c r="F138" t="s">
        <v>318</v>
      </c>
      <c r="G138" t="s">
        <v>193</v>
      </c>
      <c r="H138">
        <v>0.1100768031546517</v>
      </c>
      <c r="I138">
        <v>0</v>
      </c>
      <c r="J138">
        <v>1.33107582541401E-2</v>
      </c>
      <c r="K138">
        <v>0.2073740776669574</v>
      </c>
      <c r="L138">
        <v>0</v>
      </c>
      <c r="M138">
        <v>6.7452998232917102E-2</v>
      </c>
      <c r="N138">
        <v>0</v>
      </c>
      <c r="O138">
        <v>0</v>
      </c>
      <c r="P138">
        <v>0.26836358012510297</v>
      </c>
      <c r="Q138">
        <v>0</v>
      </c>
      <c r="R138">
        <v>0.35274662071078988</v>
      </c>
      <c r="S138">
        <v>0</v>
      </c>
      <c r="T138">
        <v>0</v>
      </c>
      <c r="U138">
        <v>0</v>
      </c>
      <c r="V138">
        <v>0</v>
      </c>
      <c r="W138" t="s">
        <v>311</v>
      </c>
      <c r="X138" t="s">
        <v>156</v>
      </c>
      <c r="Y138" t="s">
        <v>312</v>
      </c>
      <c r="Z138" t="s">
        <v>158</v>
      </c>
      <c r="AA138" t="s">
        <v>159</v>
      </c>
      <c r="AB138" t="s">
        <v>160</v>
      </c>
      <c r="AC138" t="s">
        <v>162</v>
      </c>
      <c r="AD138" t="s">
        <v>163</v>
      </c>
      <c r="AE138" t="s">
        <v>164</v>
      </c>
      <c r="AF138" t="s">
        <v>165</v>
      </c>
      <c r="AG138" t="s">
        <v>313</v>
      </c>
      <c r="AH138" t="s">
        <v>167</v>
      </c>
      <c r="AI138" t="s">
        <v>314</v>
      </c>
      <c r="AJ138" t="s">
        <v>169</v>
      </c>
      <c r="AK138" t="s">
        <v>315</v>
      </c>
      <c r="AL138" t="s">
        <v>171</v>
      </c>
      <c r="AM138">
        <v>0.13011966601531649</v>
      </c>
      <c r="AN138">
        <v>0</v>
      </c>
      <c r="AO138">
        <v>0.46942360281027351</v>
      </c>
      <c r="AP138">
        <v>0</v>
      </c>
      <c r="AQ138">
        <v>9.4769268357968103E-2</v>
      </c>
      <c r="AR138">
        <v>0.1734193960548833</v>
      </c>
      <c r="AS138">
        <v>0</v>
      </c>
      <c r="AT138">
        <v>0</v>
      </c>
      <c r="AU138">
        <v>0</v>
      </c>
      <c r="AV138">
        <v>0.13656504314068471</v>
      </c>
      <c r="AW138">
        <v>0</v>
      </c>
      <c r="AX138">
        <v>0</v>
      </c>
      <c r="AY138">
        <v>0</v>
      </c>
      <c r="AZ138">
        <v>0</v>
      </c>
      <c r="BA138">
        <v>0</v>
      </c>
      <c r="BB138">
        <v>0</v>
      </c>
      <c r="BC138">
        <v>10.397710275257211</v>
      </c>
      <c r="BD138">
        <v>0</v>
      </c>
      <c r="BE138">
        <v>1.25239569925179</v>
      </c>
      <c r="BF138">
        <v>19.546956238144499</v>
      </c>
      <c r="BG138">
        <v>0</v>
      </c>
      <c r="BH138">
        <v>4.912769451545894</v>
      </c>
      <c r="BI138">
        <v>0</v>
      </c>
      <c r="BJ138">
        <v>0</v>
      </c>
      <c r="BK138">
        <v>19.546956238144499</v>
      </c>
      <c r="BL138">
        <v>0</v>
      </c>
      <c r="BM138">
        <v>4.8817546797036933</v>
      </c>
      <c r="BN138">
        <v>0</v>
      </c>
      <c r="BO138">
        <v>0</v>
      </c>
      <c r="BP138">
        <v>0</v>
      </c>
      <c r="BQ138">
        <v>0</v>
      </c>
      <c r="BR138">
        <v>0.60717357091568847</v>
      </c>
      <c r="BS138">
        <v>0</v>
      </c>
      <c r="BT138">
        <v>13.07555944575585</v>
      </c>
      <c r="BU138">
        <v>0</v>
      </c>
      <c r="BV138">
        <v>6.6073456044664987</v>
      </c>
      <c r="BW138">
        <v>5.391027995961938</v>
      </c>
      <c r="BX138">
        <v>0</v>
      </c>
      <c r="BY138">
        <v>0</v>
      </c>
      <c r="BZ138">
        <v>0</v>
      </c>
      <c r="CA138">
        <v>5.515955595553514</v>
      </c>
      <c r="CB138">
        <v>0</v>
      </c>
      <c r="CC138">
        <v>0</v>
      </c>
      <c r="CD138">
        <v>0</v>
      </c>
      <c r="CE138">
        <v>0</v>
      </c>
      <c r="CF138">
        <v>0</v>
      </c>
      <c r="CG138">
        <v>0</v>
      </c>
    </row>
    <row r="139" spans="1:85" x14ac:dyDescent="0.2">
      <c r="A139" t="s">
        <v>413</v>
      </c>
      <c r="B139">
        <v>2020</v>
      </c>
      <c r="C139" t="s">
        <v>418</v>
      </c>
      <c r="D139">
        <v>61</v>
      </c>
      <c r="E139" t="s">
        <v>173</v>
      </c>
      <c r="F139" t="s">
        <v>319</v>
      </c>
      <c r="G139" t="s">
        <v>193</v>
      </c>
      <c r="H139">
        <v>13.694196232691651</v>
      </c>
      <c r="I139">
        <v>6.826646090784255</v>
      </c>
      <c r="J139">
        <v>1.019844113170322</v>
      </c>
      <c r="K139">
        <v>0.3731905618775766</v>
      </c>
      <c r="L139">
        <v>0.25771454797229421</v>
      </c>
      <c r="M139">
        <v>12.123421851162931</v>
      </c>
      <c r="N139">
        <v>8.3441286927093721</v>
      </c>
      <c r="O139">
        <v>1.4598181792502101</v>
      </c>
      <c r="P139">
        <v>0.48294732100126442</v>
      </c>
      <c r="Q139">
        <v>0.33400521319750393</v>
      </c>
      <c r="R139">
        <v>0.13227385930116209</v>
      </c>
      <c r="S139">
        <v>0</v>
      </c>
      <c r="T139">
        <v>0</v>
      </c>
      <c r="U139">
        <v>0</v>
      </c>
      <c r="V139">
        <v>0</v>
      </c>
      <c r="W139" t="s">
        <v>311</v>
      </c>
      <c r="X139" t="s">
        <v>156</v>
      </c>
      <c r="Y139" t="s">
        <v>312</v>
      </c>
      <c r="Z139" t="s">
        <v>158</v>
      </c>
      <c r="AA139" t="s">
        <v>159</v>
      </c>
      <c r="AB139" t="s">
        <v>160</v>
      </c>
      <c r="AC139" t="s">
        <v>162</v>
      </c>
      <c r="AD139" t="s">
        <v>163</v>
      </c>
      <c r="AE139" t="s">
        <v>164</v>
      </c>
      <c r="AF139" t="s">
        <v>165</v>
      </c>
      <c r="AG139" t="s">
        <v>313</v>
      </c>
      <c r="AH139" t="s">
        <v>167</v>
      </c>
      <c r="AI139" t="s">
        <v>314</v>
      </c>
      <c r="AJ139" t="s">
        <v>169</v>
      </c>
      <c r="AK139" t="s">
        <v>315</v>
      </c>
      <c r="AL139" t="s">
        <v>171</v>
      </c>
      <c r="AM139">
        <v>0.61673843523053473</v>
      </c>
      <c r="AN139">
        <v>0</v>
      </c>
      <c r="AO139">
        <v>15.367486600538561</v>
      </c>
      <c r="AP139">
        <v>2.052822912413061</v>
      </c>
      <c r="AQ139">
        <v>0.1112243377013564</v>
      </c>
      <c r="AR139">
        <v>0</v>
      </c>
      <c r="AS139">
        <v>0.1658872834448657</v>
      </c>
      <c r="AT139">
        <v>26.83341058381027</v>
      </c>
      <c r="AU139">
        <v>0</v>
      </c>
      <c r="AV139">
        <v>6.3403015947259194</v>
      </c>
      <c r="AW139">
        <v>0</v>
      </c>
      <c r="AX139">
        <v>12.532332868255031</v>
      </c>
      <c r="AY139">
        <v>0</v>
      </c>
      <c r="AZ139">
        <v>0</v>
      </c>
      <c r="BA139">
        <v>0</v>
      </c>
      <c r="BB139">
        <v>0</v>
      </c>
      <c r="BC139">
        <v>1293.5357931861361</v>
      </c>
      <c r="BD139">
        <v>643.23203321156086</v>
      </c>
      <c r="BE139">
        <v>95.956094826115617</v>
      </c>
      <c r="BF139">
        <v>35.176718631269289</v>
      </c>
      <c r="BG139">
        <v>24.33835690650054</v>
      </c>
      <c r="BH139">
        <v>882.97893464922527</v>
      </c>
      <c r="BI139">
        <v>607.11052272385518</v>
      </c>
      <c r="BJ139">
        <v>105.9750525137619</v>
      </c>
      <c r="BK139">
        <v>35.176718631269289</v>
      </c>
      <c r="BL139">
        <v>24.33835690650054</v>
      </c>
      <c r="BM139">
        <v>1.830573260616255</v>
      </c>
      <c r="BN139">
        <v>0</v>
      </c>
      <c r="BO139">
        <v>0</v>
      </c>
      <c r="BP139">
        <v>0</v>
      </c>
      <c r="BQ139">
        <v>0</v>
      </c>
      <c r="BR139">
        <v>2.8778684230237639</v>
      </c>
      <c r="BS139">
        <v>0</v>
      </c>
      <c r="BT139">
        <v>428.05364573543091</v>
      </c>
      <c r="BU139">
        <v>132.36658829367681</v>
      </c>
      <c r="BV139">
        <v>7.7545986325952798</v>
      </c>
      <c r="BW139">
        <v>0</v>
      </c>
      <c r="BX139">
        <v>6.7172444658236703</v>
      </c>
      <c r="BY139">
        <v>975.14135998157951</v>
      </c>
      <c r="BZ139">
        <v>0</v>
      </c>
      <c r="CA139">
        <v>256.08912247695378</v>
      </c>
      <c r="CB139">
        <v>0</v>
      </c>
      <c r="CC139">
        <v>283.23856875249908</v>
      </c>
      <c r="CD139">
        <v>0</v>
      </c>
      <c r="CE139">
        <v>0</v>
      </c>
      <c r="CF139">
        <v>0</v>
      </c>
      <c r="CG139">
        <v>0</v>
      </c>
    </row>
    <row r="140" spans="1:85" x14ac:dyDescent="0.2">
      <c r="A140" t="s">
        <v>413</v>
      </c>
      <c r="B140">
        <v>2020</v>
      </c>
      <c r="C140" t="s">
        <v>418</v>
      </c>
      <c r="D140">
        <v>62</v>
      </c>
      <c r="E140" t="s">
        <v>173</v>
      </c>
      <c r="F140" t="s">
        <v>320</v>
      </c>
      <c r="G140" t="s">
        <v>193</v>
      </c>
      <c r="H140">
        <v>0.44790481019313422</v>
      </c>
      <c r="I140">
        <v>2.7496226267208702E-2</v>
      </c>
      <c r="J140">
        <v>0.42916473011526812</v>
      </c>
      <c r="K140">
        <v>0.21723598909363659</v>
      </c>
      <c r="L140">
        <v>0.51750732299351598</v>
      </c>
      <c r="M140">
        <v>0.41700401595659697</v>
      </c>
      <c r="N140">
        <v>3.5607919709512499E-2</v>
      </c>
      <c r="O140">
        <v>0.26398670840539012</v>
      </c>
      <c r="P140">
        <v>0.2281671510179446</v>
      </c>
      <c r="Q140">
        <v>0.60453321281107586</v>
      </c>
      <c r="R140">
        <v>0.69681957226096647</v>
      </c>
      <c r="S140">
        <v>1.0473646741482601</v>
      </c>
      <c r="T140">
        <v>0.27810009766666449</v>
      </c>
      <c r="U140">
        <v>0</v>
      </c>
      <c r="V140">
        <v>0.34713661280433072</v>
      </c>
      <c r="W140" t="s">
        <v>311</v>
      </c>
      <c r="X140" t="s">
        <v>156</v>
      </c>
      <c r="Y140" t="s">
        <v>312</v>
      </c>
      <c r="Z140" t="s">
        <v>158</v>
      </c>
      <c r="AA140" t="s">
        <v>159</v>
      </c>
      <c r="AB140" t="s">
        <v>160</v>
      </c>
      <c r="AC140" t="s">
        <v>162</v>
      </c>
      <c r="AD140" t="s">
        <v>163</v>
      </c>
      <c r="AE140" t="s">
        <v>164</v>
      </c>
      <c r="AF140" t="s">
        <v>165</v>
      </c>
      <c r="AG140" t="s">
        <v>313</v>
      </c>
      <c r="AH140" t="s">
        <v>167</v>
      </c>
      <c r="AI140" t="s">
        <v>314</v>
      </c>
      <c r="AJ140" t="s">
        <v>169</v>
      </c>
      <c r="AK140" t="s">
        <v>315</v>
      </c>
      <c r="AL140" t="s">
        <v>171</v>
      </c>
      <c r="AM140">
        <v>0</v>
      </c>
      <c r="AN140">
        <v>0</v>
      </c>
      <c r="AO140">
        <v>0</v>
      </c>
      <c r="AP140">
        <v>0</v>
      </c>
      <c r="AQ140">
        <v>0</v>
      </c>
      <c r="AR140">
        <v>3.096671554806008</v>
      </c>
      <c r="AS140">
        <v>0</v>
      </c>
      <c r="AT140">
        <v>0</v>
      </c>
      <c r="AU140">
        <v>0</v>
      </c>
      <c r="AV140">
        <v>1.250300513732745</v>
      </c>
      <c r="AW140">
        <v>0.46088624772275733</v>
      </c>
      <c r="AX140">
        <v>0.11463385542570199</v>
      </c>
      <c r="AY140">
        <v>0</v>
      </c>
      <c r="AZ140">
        <v>0</v>
      </c>
      <c r="BA140">
        <v>0</v>
      </c>
      <c r="BB140">
        <v>0</v>
      </c>
      <c r="BC140">
        <v>42.308500190900361</v>
      </c>
      <c r="BD140">
        <v>2.590796899721802</v>
      </c>
      <c r="BE140">
        <v>40.379672743267022</v>
      </c>
      <c r="BF140">
        <v>20.476534096913049</v>
      </c>
      <c r="BG140">
        <v>48.87297992233605</v>
      </c>
      <c r="BH140">
        <v>30.371438548802502</v>
      </c>
      <c r="BI140">
        <v>2.590796899721802</v>
      </c>
      <c r="BJ140">
        <v>19.164034044681749</v>
      </c>
      <c r="BK140">
        <v>16.619145242624821</v>
      </c>
      <c r="BL140">
        <v>44.051243854475757</v>
      </c>
      <c r="BM140">
        <v>9.6434721357205824</v>
      </c>
      <c r="BN140">
        <v>14.46520820358087</v>
      </c>
      <c r="BO140">
        <v>3.857388854288232</v>
      </c>
      <c r="BP140">
        <v>0</v>
      </c>
      <c r="BQ140">
        <v>4.8217360678602903</v>
      </c>
      <c r="BR140">
        <v>0</v>
      </c>
      <c r="BS140">
        <v>0</v>
      </c>
      <c r="BT140">
        <v>0</v>
      </c>
      <c r="BU140">
        <v>0</v>
      </c>
      <c r="BV140">
        <v>0</v>
      </c>
      <c r="BW140">
        <v>96.265143496260521</v>
      </c>
      <c r="BX140">
        <v>0</v>
      </c>
      <c r="BY140">
        <v>0</v>
      </c>
      <c r="BZ140">
        <v>0</v>
      </c>
      <c r="CA140">
        <v>50.500493803109777</v>
      </c>
      <c r="CB140">
        <v>5.2720496540461887</v>
      </c>
      <c r="CC140">
        <v>2.590796899721802</v>
      </c>
      <c r="CD140">
        <v>0</v>
      </c>
      <c r="CE140">
        <v>0</v>
      </c>
      <c r="CF140">
        <v>0</v>
      </c>
      <c r="CG140">
        <v>0</v>
      </c>
    </row>
    <row r="141" spans="1:85" x14ac:dyDescent="0.2">
      <c r="A141" t="s">
        <v>413</v>
      </c>
      <c r="B141">
        <v>2020</v>
      </c>
      <c r="C141" t="s">
        <v>418</v>
      </c>
      <c r="D141">
        <v>63</v>
      </c>
      <c r="E141" t="s">
        <v>173</v>
      </c>
      <c r="F141" t="s">
        <v>321</v>
      </c>
      <c r="G141" t="s">
        <v>193</v>
      </c>
      <c r="H141">
        <v>0.47016644100944299</v>
      </c>
      <c r="I141">
        <v>0.3300610189782367</v>
      </c>
      <c r="J141">
        <v>0.49043486194004388</v>
      </c>
      <c r="K141">
        <v>0.3078241235754785</v>
      </c>
      <c r="L141">
        <v>0.62604355468224682</v>
      </c>
      <c r="M141">
        <v>0.26215100167410782</v>
      </c>
      <c r="N141">
        <v>0.39780433830993778</v>
      </c>
      <c r="O141">
        <v>0.22417855676292009</v>
      </c>
      <c r="P141">
        <v>0.4118763524579499</v>
      </c>
      <c r="Q141">
        <v>0.56522059184497841</v>
      </c>
      <c r="R141">
        <v>2.171519292189338</v>
      </c>
      <c r="S141">
        <v>1.4411392416802351</v>
      </c>
      <c r="T141">
        <v>0.46167184675743123</v>
      </c>
      <c r="U141">
        <v>0</v>
      </c>
      <c r="V141">
        <v>1.291318897858093</v>
      </c>
      <c r="W141" t="s">
        <v>311</v>
      </c>
      <c r="X141" t="s">
        <v>156</v>
      </c>
      <c r="Y141" t="s">
        <v>312</v>
      </c>
      <c r="Z141" t="s">
        <v>158</v>
      </c>
      <c r="AA141" t="s">
        <v>159</v>
      </c>
      <c r="AB141" t="s">
        <v>160</v>
      </c>
      <c r="AC141" t="s">
        <v>162</v>
      </c>
      <c r="AD141" t="s">
        <v>163</v>
      </c>
      <c r="AE141" t="s">
        <v>164</v>
      </c>
      <c r="AF141" t="s">
        <v>165</v>
      </c>
      <c r="AG141" t="s">
        <v>313</v>
      </c>
      <c r="AH141" t="s">
        <v>167</v>
      </c>
      <c r="AI141" t="s">
        <v>314</v>
      </c>
      <c r="AJ141" t="s">
        <v>169</v>
      </c>
      <c r="AK141" t="s">
        <v>315</v>
      </c>
      <c r="AL141" t="s">
        <v>171</v>
      </c>
      <c r="AM141">
        <v>0</v>
      </c>
      <c r="AN141">
        <v>0.35877395922421101</v>
      </c>
      <c r="AO141">
        <v>0.1706994919310085</v>
      </c>
      <c r="AP141">
        <v>0.74761215827049698</v>
      </c>
      <c r="AQ141">
        <v>0.28578952004038538</v>
      </c>
      <c r="AR141">
        <v>0.3325043714829154</v>
      </c>
      <c r="AS141">
        <v>0.9202514045452056</v>
      </c>
      <c r="AT141">
        <v>0.13037041239625741</v>
      </c>
      <c r="AU141">
        <v>0.87525251775596147</v>
      </c>
      <c r="AV141">
        <v>0.42971913947942958</v>
      </c>
      <c r="AW141">
        <v>0</v>
      </c>
      <c r="AX141">
        <v>0</v>
      </c>
      <c r="AY141">
        <v>0.21727378012919099</v>
      </c>
      <c r="AZ141">
        <v>0.30354165999135369</v>
      </c>
      <c r="BA141">
        <v>1.885964931142267</v>
      </c>
      <c r="BB141">
        <v>0.37602810906326478</v>
      </c>
      <c r="BC141">
        <v>44.411304604265403</v>
      </c>
      <c r="BD141">
        <v>31.099579134160258</v>
      </c>
      <c r="BE141">
        <v>46.144517098852283</v>
      </c>
      <c r="BF141">
        <v>29.015317344718451</v>
      </c>
      <c r="BG141">
        <v>59.123055305782977</v>
      </c>
      <c r="BH141">
        <v>19.093108778791439</v>
      </c>
      <c r="BI141">
        <v>28.94384886275574</v>
      </c>
      <c r="BJ141">
        <v>16.274173498518842</v>
      </c>
      <c r="BK141">
        <v>30.000080611791748</v>
      </c>
      <c r="BL141">
        <v>41.18660413570263</v>
      </c>
      <c r="BM141">
        <v>30.052235356220638</v>
      </c>
      <c r="BN141">
        <v>19.903649316994571</v>
      </c>
      <c r="BO141">
        <v>6.4036217569234157</v>
      </c>
      <c r="BP141">
        <v>0</v>
      </c>
      <c r="BQ141">
        <v>17.93645117008035</v>
      </c>
      <c r="BR141">
        <v>0</v>
      </c>
      <c r="BS141">
        <v>7.3245779128302289</v>
      </c>
      <c r="BT141">
        <v>4.7547488893657652</v>
      </c>
      <c r="BU141">
        <v>48.206238423563512</v>
      </c>
      <c r="BV141">
        <v>19.925342484536159</v>
      </c>
      <c r="BW141">
        <v>10.336446880929209</v>
      </c>
      <c r="BX141">
        <v>37.263577568935489</v>
      </c>
      <c r="BY141">
        <v>4.7377347299321091</v>
      </c>
      <c r="BZ141">
        <v>32.852187764589907</v>
      </c>
      <c r="CA141">
        <v>17.35665026288012</v>
      </c>
      <c r="CB141">
        <v>0</v>
      </c>
      <c r="CC141">
        <v>0</v>
      </c>
      <c r="CD141">
        <v>7.1754715221537726</v>
      </c>
      <c r="CE141">
        <v>2.1516413504075702</v>
      </c>
      <c r="CF141">
        <v>10.690006730363089</v>
      </c>
      <c r="CG141">
        <v>7.0191489672924501</v>
      </c>
    </row>
    <row r="142" spans="1:85" x14ac:dyDescent="0.2">
      <c r="A142" t="s">
        <v>413</v>
      </c>
      <c r="B142">
        <v>2020</v>
      </c>
      <c r="C142" t="s">
        <v>418</v>
      </c>
      <c r="D142">
        <v>64</v>
      </c>
      <c r="E142" t="s">
        <v>173</v>
      </c>
      <c r="F142" t="s">
        <v>322</v>
      </c>
      <c r="G142" t="s">
        <v>193</v>
      </c>
      <c r="H142">
        <v>0</v>
      </c>
      <c r="I142">
        <v>0</v>
      </c>
      <c r="J142">
        <v>0</v>
      </c>
      <c r="K142">
        <v>0</v>
      </c>
      <c r="L142">
        <v>0.11735144944373881</v>
      </c>
      <c r="M142">
        <v>0</v>
      </c>
      <c r="N142">
        <v>0</v>
      </c>
      <c r="O142">
        <v>0</v>
      </c>
      <c r="P142">
        <v>0</v>
      </c>
      <c r="Q142">
        <v>0.1520907383726971</v>
      </c>
      <c r="R142">
        <v>0</v>
      </c>
      <c r="S142">
        <v>0</v>
      </c>
      <c r="T142">
        <v>0</v>
      </c>
      <c r="U142">
        <v>0</v>
      </c>
      <c r="V142">
        <v>0</v>
      </c>
      <c r="W142" t="s">
        <v>311</v>
      </c>
      <c r="X142" t="s">
        <v>156</v>
      </c>
      <c r="Y142" t="s">
        <v>312</v>
      </c>
      <c r="Z142" t="s">
        <v>158</v>
      </c>
      <c r="AA142" t="s">
        <v>159</v>
      </c>
      <c r="AB142" t="s">
        <v>160</v>
      </c>
      <c r="AC142" t="s">
        <v>162</v>
      </c>
      <c r="AD142" t="s">
        <v>163</v>
      </c>
      <c r="AE142" t="s">
        <v>164</v>
      </c>
      <c r="AF142" t="s">
        <v>165</v>
      </c>
      <c r="AG142" t="s">
        <v>313</v>
      </c>
      <c r="AH142" t="s">
        <v>167</v>
      </c>
      <c r="AI142" t="s">
        <v>314</v>
      </c>
      <c r="AJ142" t="s">
        <v>169</v>
      </c>
      <c r="AK142" t="s">
        <v>315</v>
      </c>
      <c r="AL142" t="s">
        <v>171</v>
      </c>
      <c r="AM142">
        <v>0</v>
      </c>
      <c r="AN142">
        <v>0</v>
      </c>
      <c r="AO142">
        <v>0</v>
      </c>
      <c r="AP142">
        <v>0.17187546636775969</v>
      </c>
      <c r="AQ142">
        <v>0</v>
      </c>
      <c r="AR142">
        <v>0</v>
      </c>
      <c r="AS142">
        <v>0</v>
      </c>
      <c r="AT142">
        <v>0</v>
      </c>
      <c r="AU142">
        <v>0</v>
      </c>
      <c r="AV142">
        <v>0</v>
      </c>
      <c r="AW142">
        <v>0</v>
      </c>
      <c r="AX142">
        <v>0</v>
      </c>
      <c r="AY142">
        <v>0</v>
      </c>
      <c r="AZ142">
        <v>0</v>
      </c>
      <c r="BA142">
        <v>0</v>
      </c>
      <c r="BB142">
        <v>0</v>
      </c>
      <c r="BC142">
        <v>0</v>
      </c>
      <c r="BD142">
        <v>0</v>
      </c>
      <c r="BE142">
        <v>0</v>
      </c>
      <c r="BF142">
        <v>0</v>
      </c>
      <c r="BG142">
        <v>11.08257753599506</v>
      </c>
      <c r="BH142">
        <v>0</v>
      </c>
      <c r="BI142">
        <v>0</v>
      </c>
      <c r="BJ142">
        <v>0</v>
      </c>
      <c r="BK142">
        <v>0</v>
      </c>
      <c r="BL142">
        <v>11.08257753599506</v>
      </c>
      <c r="BM142">
        <v>0</v>
      </c>
      <c r="BN142">
        <v>0</v>
      </c>
      <c r="BO142">
        <v>0</v>
      </c>
      <c r="BP142">
        <v>0</v>
      </c>
      <c r="BQ142">
        <v>0</v>
      </c>
      <c r="BR142">
        <v>0</v>
      </c>
      <c r="BS142">
        <v>0</v>
      </c>
      <c r="BT142">
        <v>0</v>
      </c>
      <c r="BU142">
        <v>11.08257753599506</v>
      </c>
      <c r="BV142">
        <v>0</v>
      </c>
      <c r="BW142">
        <v>0</v>
      </c>
      <c r="BX142">
        <v>0</v>
      </c>
      <c r="BY142">
        <v>0</v>
      </c>
      <c r="BZ142">
        <v>0</v>
      </c>
      <c r="CA142">
        <v>0</v>
      </c>
      <c r="CB142">
        <v>0</v>
      </c>
      <c r="CC142">
        <v>0</v>
      </c>
      <c r="CD142">
        <v>0</v>
      </c>
      <c r="CE142">
        <v>0</v>
      </c>
      <c r="CF142">
        <v>0</v>
      </c>
      <c r="CG142">
        <v>0</v>
      </c>
    </row>
    <row r="143" spans="1:85" x14ac:dyDescent="0.2">
      <c r="A143" t="s">
        <v>413</v>
      </c>
      <c r="B143">
        <v>2020</v>
      </c>
      <c r="C143" t="s">
        <v>418</v>
      </c>
      <c r="D143">
        <v>65</v>
      </c>
      <c r="E143" t="s">
        <v>173</v>
      </c>
      <c r="F143" t="s">
        <v>323</v>
      </c>
      <c r="G143" t="s">
        <v>193</v>
      </c>
      <c r="H143">
        <v>3.9238943001324703E-2</v>
      </c>
      <c r="I143">
        <v>2.3465251046719801E-2</v>
      </c>
      <c r="J143">
        <v>0.46432042498693787</v>
      </c>
      <c r="K143">
        <v>0.23997374761133181</v>
      </c>
      <c r="L143">
        <v>0.26585782613346959</v>
      </c>
      <c r="M143">
        <v>0</v>
      </c>
      <c r="N143">
        <v>0</v>
      </c>
      <c r="O143">
        <v>0.14981765779859441</v>
      </c>
      <c r="P143">
        <v>6.5581057392247996E-2</v>
      </c>
      <c r="Q143">
        <v>0.1321635303675506</v>
      </c>
      <c r="R143">
        <v>1.1940850428848759</v>
      </c>
      <c r="S143">
        <v>1.607672589625335</v>
      </c>
      <c r="T143">
        <v>0.20857507324999841</v>
      </c>
      <c r="U143">
        <v>1.040089591865722</v>
      </c>
      <c r="V143">
        <v>1.1142445226979321</v>
      </c>
      <c r="W143" t="s">
        <v>311</v>
      </c>
      <c r="X143" t="s">
        <v>156</v>
      </c>
      <c r="Y143" t="s">
        <v>312</v>
      </c>
      <c r="Z143" t="s">
        <v>158</v>
      </c>
      <c r="AA143" t="s">
        <v>159</v>
      </c>
      <c r="AB143" t="s">
        <v>160</v>
      </c>
      <c r="AC143" t="s">
        <v>162</v>
      </c>
      <c r="AD143" t="s">
        <v>163</v>
      </c>
      <c r="AE143" t="s">
        <v>164</v>
      </c>
      <c r="AF143" t="s">
        <v>165</v>
      </c>
      <c r="AG143" t="s">
        <v>313</v>
      </c>
      <c r="AH143" t="s">
        <v>167</v>
      </c>
      <c r="AI143" t="s">
        <v>314</v>
      </c>
      <c r="AJ143" t="s">
        <v>169</v>
      </c>
      <c r="AK143" t="s">
        <v>315</v>
      </c>
      <c r="AL143" t="s">
        <v>171</v>
      </c>
      <c r="AM143">
        <v>0.1743185208401595</v>
      </c>
      <c r="AN143">
        <v>0.12352177497372011</v>
      </c>
      <c r="AO143">
        <v>0</v>
      </c>
      <c r="AP143">
        <v>0</v>
      </c>
      <c r="AQ143">
        <v>0</v>
      </c>
      <c r="AR143">
        <v>2.4797509177518871</v>
      </c>
      <c r="AS143">
        <v>9.3891970231157404E-2</v>
      </c>
      <c r="AT143">
        <v>0</v>
      </c>
      <c r="AU143">
        <v>0.1272632619829861</v>
      </c>
      <c r="AV143">
        <v>0</v>
      </c>
      <c r="AW143">
        <v>0.28908261702644639</v>
      </c>
      <c r="AX143">
        <v>0</v>
      </c>
      <c r="AY143">
        <v>0.15213351280687359</v>
      </c>
      <c r="AZ143">
        <v>0</v>
      </c>
      <c r="BA143">
        <v>0</v>
      </c>
      <c r="BB143">
        <v>0</v>
      </c>
      <c r="BC143">
        <v>3.706459028083291</v>
      </c>
      <c r="BD143">
        <v>2.2109833935843182</v>
      </c>
      <c r="BE143">
        <v>43.6874362996965</v>
      </c>
      <c r="BF143">
        <v>22.619781583287299</v>
      </c>
      <c r="BG143">
        <v>25.10740161831442</v>
      </c>
      <c r="BH143">
        <v>0</v>
      </c>
      <c r="BI143">
        <v>0</v>
      </c>
      <c r="BJ143">
        <v>10.87596686927788</v>
      </c>
      <c r="BK143">
        <v>4.7767661256416627</v>
      </c>
      <c r="BL143">
        <v>9.630517863224199</v>
      </c>
      <c r="BM143">
        <v>16.525261770960249</v>
      </c>
      <c r="BN143">
        <v>22.203650081125989</v>
      </c>
      <c r="BO143">
        <v>2.893041640716175</v>
      </c>
      <c r="BP143">
        <v>14.29000370047749</v>
      </c>
      <c r="BQ143">
        <v>15.476883755090221</v>
      </c>
      <c r="BR143">
        <v>0.81341738736711633</v>
      </c>
      <c r="BS143">
        <v>2.5217684881100531</v>
      </c>
      <c r="BT143">
        <v>0</v>
      </c>
      <c r="BU143">
        <v>0</v>
      </c>
      <c r="BV143">
        <v>0</v>
      </c>
      <c r="BW143">
        <v>77.087147831964188</v>
      </c>
      <c r="BX143">
        <v>3.8019509652778218</v>
      </c>
      <c r="BY143">
        <v>0</v>
      </c>
      <c r="BZ143">
        <v>4.7767661256416627</v>
      </c>
      <c r="CA143">
        <v>0</v>
      </c>
      <c r="CB143">
        <v>3.3067984098363241</v>
      </c>
      <c r="CC143">
        <v>0</v>
      </c>
      <c r="CD143">
        <v>5.0242127147686872</v>
      </c>
      <c r="CE143">
        <v>0</v>
      </c>
      <c r="CF143">
        <v>0</v>
      </c>
      <c r="CG143">
        <v>0</v>
      </c>
    </row>
    <row r="144" spans="1:85" x14ac:dyDescent="0.2">
      <c r="A144" t="s">
        <v>413</v>
      </c>
      <c r="B144">
        <v>2020</v>
      </c>
      <c r="C144" t="s">
        <v>418</v>
      </c>
      <c r="D144">
        <v>66</v>
      </c>
      <c r="E144" t="s">
        <v>173</v>
      </c>
      <c r="F144" t="s">
        <v>324</v>
      </c>
      <c r="G144" t="s">
        <v>193</v>
      </c>
      <c r="H144">
        <v>0</v>
      </c>
      <c r="I144">
        <v>0</v>
      </c>
      <c r="J144">
        <v>0</v>
      </c>
      <c r="K144">
        <v>5.8640925522559902E-2</v>
      </c>
      <c r="L144">
        <v>0.1266460722120234</v>
      </c>
      <c r="M144">
        <v>0</v>
      </c>
      <c r="N144">
        <v>0</v>
      </c>
      <c r="O144">
        <v>0</v>
      </c>
      <c r="P144">
        <v>0</v>
      </c>
      <c r="Q144">
        <v>7.31101430155566E-2</v>
      </c>
      <c r="R144">
        <v>0</v>
      </c>
      <c r="S144">
        <v>0</v>
      </c>
      <c r="T144">
        <v>0</v>
      </c>
      <c r="U144">
        <v>0.40231284463875971</v>
      </c>
      <c r="V144">
        <v>0.47753336687054221</v>
      </c>
      <c r="W144" t="s">
        <v>311</v>
      </c>
      <c r="X144" t="s">
        <v>156</v>
      </c>
      <c r="Y144" t="s">
        <v>312</v>
      </c>
      <c r="Z144" t="s">
        <v>158</v>
      </c>
      <c r="AA144" t="s">
        <v>159</v>
      </c>
      <c r="AB144" t="s">
        <v>160</v>
      </c>
      <c r="AC144" t="s">
        <v>162</v>
      </c>
      <c r="AD144" t="s">
        <v>163</v>
      </c>
      <c r="AE144" t="s">
        <v>164</v>
      </c>
      <c r="AF144" t="s">
        <v>165</v>
      </c>
      <c r="AG144" t="s">
        <v>313</v>
      </c>
      <c r="AH144" t="s">
        <v>167</v>
      </c>
      <c r="AI144" t="s">
        <v>314</v>
      </c>
      <c r="AJ144" t="s">
        <v>169</v>
      </c>
      <c r="AK144" t="s">
        <v>315</v>
      </c>
      <c r="AL144" t="s">
        <v>171</v>
      </c>
      <c r="AM144">
        <v>0</v>
      </c>
      <c r="AN144">
        <v>0</v>
      </c>
      <c r="AO144">
        <v>0</v>
      </c>
      <c r="AP144">
        <v>0</v>
      </c>
      <c r="AQ144">
        <v>0</v>
      </c>
      <c r="AR144">
        <v>0.39117784734095767</v>
      </c>
      <c r="AS144">
        <v>0</v>
      </c>
      <c r="AT144">
        <v>0</v>
      </c>
      <c r="AU144">
        <v>0</v>
      </c>
      <c r="AV144">
        <v>0</v>
      </c>
      <c r="AW144">
        <v>0</v>
      </c>
      <c r="AX144">
        <v>0</v>
      </c>
      <c r="AY144">
        <v>0.16131417026845571</v>
      </c>
      <c r="AZ144">
        <v>0</v>
      </c>
      <c r="BA144">
        <v>0</v>
      </c>
      <c r="BB144">
        <v>0</v>
      </c>
      <c r="BC144">
        <v>0</v>
      </c>
      <c r="BD144">
        <v>0</v>
      </c>
      <c r="BE144">
        <v>0</v>
      </c>
      <c r="BF144">
        <v>5.5274584839607943</v>
      </c>
      <c r="BG144">
        <v>11.960354316645081</v>
      </c>
      <c r="BH144">
        <v>0</v>
      </c>
      <c r="BI144">
        <v>0</v>
      </c>
      <c r="BJ144">
        <v>0</v>
      </c>
      <c r="BK144">
        <v>0</v>
      </c>
      <c r="BL144">
        <v>5.3274041358921256</v>
      </c>
      <c r="BM144">
        <v>0</v>
      </c>
      <c r="BN144">
        <v>0</v>
      </c>
      <c r="BO144">
        <v>0</v>
      </c>
      <c r="BP144">
        <v>5.5274584839607943</v>
      </c>
      <c r="BQ144">
        <v>6.6329501807529532</v>
      </c>
      <c r="BR144">
        <v>0</v>
      </c>
      <c r="BS144">
        <v>0</v>
      </c>
      <c r="BT144">
        <v>0</v>
      </c>
      <c r="BU144">
        <v>0</v>
      </c>
      <c r="BV144">
        <v>0</v>
      </c>
      <c r="BW144">
        <v>12.160408664713749</v>
      </c>
      <c r="BX144">
        <v>0</v>
      </c>
      <c r="BY144">
        <v>0</v>
      </c>
      <c r="BZ144">
        <v>0</v>
      </c>
      <c r="CA144">
        <v>0</v>
      </c>
      <c r="CB144">
        <v>0</v>
      </c>
      <c r="CC144">
        <v>0</v>
      </c>
      <c r="CD144">
        <v>5.3274041358921256</v>
      </c>
      <c r="CE144">
        <v>0</v>
      </c>
      <c r="CF144">
        <v>0</v>
      </c>
      <c r="CG144">
        <v>0</v>
      </c>
    </row>
    <row r="145" spans="1:85" x14ac:dyDescent="0.2">
      <c r="A145" t="s">
        <v>413</v>
      </c>
      <c r="B145">
        <v>2020</v>
      </c>
      <c r="C145" t="s">
        <v>418</v>
      </c>
      <c r="D145">
        <v>67</v>
      </c>
      <c r="E145" t="s">
        <v>173</v>
      </c>
      <c r="F145" t="s">
        <v>325</v>
      </c>
      <c r="G145" t="s">
        <v>193</v>
      </c>
      <c r="H145">
        <v>0.62280250006470206</v>
      </c>
      <c r="I145">
        <v>1.270174522184548</v>
      </c>
      <c r="J145">
        <v>1.333109058021219</v>
      </c>
      <c r="K145">
        <v>1.342264735795321</v>
      </c>
      <c r="L145">
        <v>1.0919612966287049</v>
      </c>
      <c r="M145">
        <v>0.73696456050831938</v>
      </c>
      <c r="N145">
        <v>1.1817336771172531</v>
      </c>
      <c r="O145">
        <v>1.0315426550097271</v>
      </c>
      <c r="P145">
        <v>0.6637916161418016</v>
      </c>
      <c r="Q145">
        <v>0.95860219164664406</v>
      </c>
      <c r="R145">
        <v>3.6281283657537728</v>
      </c>
      <c r="S145">
        <v>2.4700097768489728</v>
      </c>
      <c r="T145">
        <v>4.3452455144239543</v>
      </c>
      <c r="U145">
        <v>2.0067302383138061</v>
      </c>
      <c r="V145">
        <v>2.064650051339068</v>
      </c>
      <c r="W145" t="s">
        <v>311</v>
      </c>
      <c r="X145" t="s">
        <v>156</v>
      </c>
      <c r="Y145" t="s">
        <v>312</v>
      </c>
      <c r="Z145" t="s">
        <v>158</v>
      </c>
      <c r="AA145" t="s">
        <v>159</v>
      </c>
      <c r="AB145" t="s">
        <v>160</v>
      </c>
      <c r="AC145" t="s">
        <v>162</v>
      </c>
      <c r="AD145" t="s">
        <v>163</v>
      </c>
      <c r="AE145" t="s">
        <v>164</v>
      </c>
      <c r="AF145" t="s">
        <v>165</v>
      </c>
      <c r="AG145" t="s">
        <v>313</v>
      </c>
      <c r="AH145" t="s">
        <v>167</v>
      </c>
      <c r="AI145" t="s">
        <v>314</v>
      </c>
      <c r="AJ145" t="s">
        <v>169</v>
      </c>
      <c r="AK145" t="s">
        <v>315</v>
      </c>
      <c r="AL145" t="s">
        <v>171</v>
      </c>
      <c r="AM145">
        <v>0</v>
      </c>
      <c r="AN145">
        <v>0.1547910658390648</v>
      </c>
      <c r="AO145">
        <v>0</v>
      </c>
      <c r="AP145">
        <v>0</v>
      </c>
      <c r="AQ145">
        <v>3.3052548710382088</v>
      </c>
      <c r="AR145">
        <v>3.6763643839406992</v>
      </c>
      <c r="AS145">
        <v>0.22598420443520781</v>
      </c>
      <c r="AT145">
        <v>0.28129383436899352</v>
      </c>
      <c r="AU145">
        <v>1.813950639071757</v>
      </c>
      <c r="AV145">
        <v>0.75822471933597302</v>
      </c>
      <c r="AW145">
        <v>3.137315132271322</v>
      </c>
      <c r="AX145">
        <v>0</v>
      </c>
      <c r="AY145">
        <v>0.34531868255821202</v>
      </c>
      <c r="AZ145">
        <v>0.1856869668123407</v>
      </c>
      <c r="BA145">
        <v>2.1811176653983888</v>
      </c>
      <c r="BB145">
        <v>0.35577248028714481</v>
      </c>
      <c r="BC145">
        <v>58.829106303901391</v>
      </c>
      <c r="BD145">
        <v>119.6805766071916</v>
      </c>
      <c r="BE145">
        <v>125.4308747121965</v>
      </c>
      <c r="BF145">
        <v>126.52106929552031</v>
      </c>
      <c r="BG145">
        <v>103.1239562319612</v>
      </c>
      <c r="BH145">
        <v>53.674959965981053</v>
      </c>
      <c r="BI145">
        <v>85.981769559942165</v>
      </c>
      <c r="BJ145">
        <v>74.884522325231472</v>
      </c>
      <c r="BK145">
        <v>48.348981131949436</v>
      </c>
      <c r="BL145">
        <v>69.851611141930562</v>
      </c>
      <c r="BM145">
        <v>50.210637290854777</v>
      </c>
      <c r="BN145">
        <v>34.113434001444148</v>
      </c>
      <c r="BO145">
        <v>60.270750557503497</v>
      </c>
      <c r="BP145">
        <v>27.57087731252534</v>
      </c>
      <c r="BQ145">
        <v>28.678039863408461</v>
      </c>
      <c r="BR145">
        <v>0</v>
      </c>
      <c r="BS145">
        <v>3.160149149062748</v>
      </c>
      <c r="BT145">
        <v>0</v>
      </c>
      <c r="BU145">
        <v>0</v>
      </c>
      <c r="BV145">
        <v>230.4434931512225</v>
      </c>
      <c r="BW145">
        <v>114.285851341042</v>
      </c>
      <c r="BX145">
        <v>9.1507384718279727</v>
      </c>
      <c r="BY145">
        <v>10.22237748512338</v>
      </c>
      <c r="BZ145">
        <v>68.085776140662034</v>
      </c>
      <c r="CA145">
        <v>30.625215553878981</v>
      </c>
      <c r="CB145">
        <v>35.887556288454199</v>
      </c>
      <c r="CC145">
        <v>0</v>
      </c>
      <c r="CD145">
        <v>11.404157332241351</v>
      </c>
      <c r="CE145">
        <v>1.3162336795435949</v>
      </c>
      <c r="CF145">
        <v>12.362988376830939</v>
      </c>
      <c r="CG145">
        <v>6.6410461808812311</v>
      </c>
    </row>
    <row r="146" spans="1:85" x14ac:dyDescent="0.2">
      <c r="A146" t="s">
        <v>413</v>
      </c>
      <c r="B146">
        <v>2020</v>
      </c>
      <c r="C146" t="s">
        <v>418</v>
      </c>
      <c r="D146">
        <v>68</v>
      </c>
      <c r="E146" t="s">
        <v>173</v>
      </c>
      <c r="F146" t="s">
        <v>326</v>
      </c>
      <c r="G146" t="s">
        <v>193</v>
      </c>
      <c r="H146">
        <v>57.598602145028643</v>
      </c>
      <c r="I146">
        <v>52.080312099641773</v>
      </c>
      <c r="J146">
        <v>26.197641624541909</v>
      </c>
      <c r="K146">
        <v>11.25179176727066</v>
      </c>
      <c r="L146">
        <v>6.3287125836254283</v>
      </c>
      <c r="M146">
        <v>60.800718806207662</v>
      </c>
      <c r="N146">
        <v>57.079117805812118</v>
      </c>
      <c r="O146">
        <v>34.851965976603047</v>
      </c>
      <c r="P146">
        <v>14.98402171946671</v>
      </c>
      <c r="Q146">
        <v>7.4074749138072677</v>
      </c>
      <c r="R146">
        <v>6.4094510964735143</v>
      </c>
      <c r="S146">
        <v>3.1713660119244338</v>
      </c>
      <c r="T146">
        <v>1.092004335801344</v>
      </c>
      <c r="U146">
        <v>2.1129754059591348</v>
      </c>
      <c r="V146">
        <v>1.1743865667626421</v>
      </c>
      <c r="W146" t="s">
        <v>311</v>
      </c>
      <c r="X146" t="s">
        <v>156</v>
      </c>
      <c r="Y146" t="s">
        <v>312</v>
      </c>
      <c r="Z146" t="s">
        <v>158</v>
      </c>
      <c r="AA146" t="s">
        <v>159</v>
      </c>
      <c r="AB146" t="s">
        <v>160</v>
      </c>
      <c r="AC146" t="s">
        <v>162</v>
      </c>
      <c r="AD146" t="s">
        <v>163</v>
      </c>
      <c r="AE146" t="s">
        <v>164</v>
      </c>
      <c r="AF146" t="s">
        <v>165</v>
      </c>
      <c r="AG146" t="s">
        <v>313</v>
      </c>
      <c r="AH146" t="s">
        <v>167</v>
      </c>
      <c r="AI146" t="s">
        <v>314</v>
      </c>
      <c r="AJ146" t="s">
        <v>169</v>
      </c>
      <c r="AK146" t="s">
        <v>315</v>
      </c>
      <c r="AL146" t="s">
        <v>171</v>
      </c>
      <c r="AM146">
        <v>8.4230734887819896</v>
      </c>
      <c r="AN146">
        <v>0</v>
      </c>
      <c r="AO146">
        <v>73.19413457457577</v>
      </c>
      <c r="AP146">
        <v>81.290323262803284</v>
      </c>
      <c r="AQ146">
        <v>12.75421830977354</v>
      </c>
      <c r="AR146">
        <v>3.945126185925198</v>
      </c>
      <c r="AS146">
        <v>0.13955803859687241</v>
      </c>
      <c r="AT146">
        <v>42.595511608349497</v>
      </c>
      <c r="AU146">
        <v>1.0642053508422891</v>
      </c>
      <c r="AV146">
        <v>71.247963199945062</v>
      </c>
      <c r="AW146">
        <v>0</v>
      </c>
      <c r="AX146">
        <v>73.30173319756004</v>
      </c>
      <c r="AY146">
        <v>0.34891418736705421</v>
      </c>
      <c r="AZ146">
        <v>0</v>
      </c>
      <c r="BA146">
        <v>0</v>
      </c>
      <c r="BB146">
        <v>0</v>
      </c>
      <c r="BC146">
        <v>5440.6883212478888</v>
      </c>
      <c r="BD146">
        <v>4907.2010759967088</v>
      </c>
      <c r="BE146">
        <v>2464.9094420230358</v>
      </c>
      <c r="BF146">
        <v>1060.587146426154</v>
      </c>
      <c r="BG146">
        <v>597.67858210121688</v>
      </c>
      <c r="BH146">
        <v>4428.2674129880716</v>
      </c>
      <c r="BI146">
        <v>4153.0199645627736</v>
      </c>
      <c r="BJ146">
        <v>2530.0677694501442</v>
      </c>
      <c r="BK146">
        <v>1091.400020395037</v>
      </c>
      <c r="BL146">
        <v>539.76932426376243</v>
      </c>
      <c r="BM146">
        <v>88.702105271747158</v>
      </c>
      <c r="BN146">
        <v>43.799901585904657</v>
      </c>
      <c r="BO146">
        <v>15.146651831828709</v>
      </c>
      <c r="BP146">
        <v>29.030601408106541</v>
      </c>
      <c r="BQ146">
        <v>16.312258222562811</v>
      </c>
      <c r="BR146">
        <v>39.304340111563313</v>
      </c>
      <c r="BS146">
        <v>0</v>
      </c>
      <c r="BT146">
        <v>2038.7859749296231</v>
      </c>
      <c r="BU146">
        <v>5241.6224928720367</v>
      </c>
      <c r="BV146">
        <v>889.22843604925674</v>
      </c>
      <c r="BW146">
        <v>122.6407553004876</v>
      </c>
      <c r="BX146">
        <v>5.6510990050519254</v>
      </c>
      <c r="BY146">
        <v>1547.9450511571531</v>
      </c>
      <c r="BZ146">
        <v>39.944442657062012</v>
      </c>
      <c r="CA146">
        <v>2877.7540155695019</v>
      </c>
      <c r="CB146">
        <v>0</v>
      </c>
      <c r="CC146">
        <v>1656.665061183081</v>
      </c>
      <c r="CD146">
        <v>11.52289896019238</v>
      </c>
      <c r="CE146">
        <v>0</v>
      </c>
      <c r="CF146">
        <v>0</v>
      </c>
      <c r="CG146">
        <v>0</v>
      </c>
    </row>
    <row r="147" spans="1:85" x14ac:dyDescent="0.2">
      <c r="A147" t="s">
        <v>413</v>
      </c>
      <c r="B147">
        <v>2020</v>
      </c>
      <c r="C147" t="s">
        <v>418</v>
      </c>
      <c r="D147">
        <v>69</v>
      </c>
      <c r="E147" t="s">
        <v>173</v>
      </c>
      <c r="F147" t="s">
        <v>327</v>
      </c>
      <c r="G147" t="s">
        <v>193</v>
      </c>
      <c r="H147">
        <v>8.4997005762131614</v>
      </c>
      <c r="I147">
        <v>4.8190644281229824</v>
      </c>
      <c r="J147">
        <v>1.532225075292917</v>
      </c>
      <c r="K147">
        <v>0.2373499573166809</v>
      </c>
      <c r="L147">
        <v>0</v>
      </c>
      <c r="M147">
        <v>9.0903456431979599</v>
      </c>
      <c r="N147">
        <v>5.410876858983042</v>
      </c>
      <c r="O147">
        <v>2.1730204834407698</v>
      </c>
      <c r="P147">
        <v>0.25895185409707011</v>
      </c>
      <c r="Q147">
        <v>0</v>
      </c>
      <c r="R147">
        <v>0.72148636347380746</v>
      </c>
      <c r="S147">
        <v>0</v>
      </c>
      <c r="T147">
        <v>0</v>
      </c>
      <c r="U147">
        <v>0</v>
      </c>
      <c r="V147">
        <v>0</v>
      </c>
      <c r="W147" t="s">
        <v>311</v>
      </c>
      <c r="X147" t="s">
        <v>156</v>
      </c>
      <c r="Y147" t="s">
        <v>312</v>
      </c>
      <c r="Z147" t="s">
        <v>158</v>
      </c>
      <c r="AA147" t="s">
        <v>159</v>
      </c>
      <c r="AB147" t="s">
        <v>160</v>
      </c>
      <c r="AC147" t="s">
        <v>162</v>
      </c>
      <c r="AD147" t="s">
        <v>163</v>
      </c>
      <c r="AE147" t="s">
        <v>164</v>
      </c>
      <c r="AF147" t="s">
        <v>165</v>
      </c>
      <c r="AG147" t="s">
        <v>313</v>
      </c>
      <c r="AH147" t="s">
        <v>167</v>
      </c>
      <c r="AI147" t="s">
        <v>314</v>
      </c>
      <c r="AJ147" t="s">
        <v>169</v>
      </c>
      <c r="AK147" t="s">
        <v>315</v>
      </c>
      <c r="AL147" t="s">
        <v>171</v>
      </c>
      <c r="AM147">
        <v>0.62747118042061001</v>
      </c>
      <c r="AN147">
        <v>0</v>
      </c>
      <c r="AO147">
        <v>4.3045296417514134</v>
      </c>
      <c r="AP147">
        <v>1.679298397374722</v>
      </c>
      <c r="AQ147">
        <v>0.1012171216809698</v>
      </c>
      <c r="AR147">
        <v>0</v>
      </c>
      <c r="AS147">
        <v>0</v>
      </c>
      <c r="AT147">
        <v>25.555512799598159</v>
      </c>
      <c r="AU147">
        <v>0</v>
      </c>
      <c r="AV147">
        <v>2.5325252789416801</v>
      </c>
      <c r="AW147">
        <v>0</v>
      </c>
      <c r="AX147">
        <v>6.8281064659403716</v>
      </c>
      <c r="AY147">
        <v>0</v>
      </c>
      <c r="AZ147">
        <v>0</v>
      </c>
      <c r="BA147">
        <v>0</v>
      </c>
      <c r="BB147">
        <v>0</v>
      </c>
      <c r="BC147">
        <v>802.87055478651507</v>
      </c>
      <c r="BD147">
        <v>454.07020798451072</v>
      </c>
      <c r="BE147">
        <v>144.16549815903551</v>
      </c>
      <c r="BF147">
        <v>22.37246468310089</v>
      </c>
      <c r="BG147">
        <v>0</v>
      </c>
      <c r="BH147">
        <v>662.07245859833006</v>
      </c>
      <c r="BI147">
        <v>393.6900303469497</v>
      </c>
      <c r="BJ147">
        <v>157.74975481151699</v>
      </c>
      <c r="BK147">
        <v>18.861428802903081</v>
      </c>
      <c r="BL147">
        <v>0</v>
      </c>
      <c r="BM147">
        <v>9.9848424462112053</v>
      </c>
      <c r="BN147">
        <v>0</v>
      </c>
      <c r="BO147">
        <v>0</v>
      </c>
      <c r="BP147">
        <v>0</v>
      </c>
      <c r="BQ147">
        <v>0</v>
      </c>
      <c r="BR147">
        <v>2.9279503162713159</v>
      </c>
      <c r="BS147">
        <v>0</v>
      </c>
      <c r="BT147">
        <v>119.9005181669296</v>
      </c>
      <c r="BU147">
        <v>108.28162441261971</v>
      </c>
      <c r="BV147">
        <v>7.0568921299398886</v>
      </c>
      <c r="BW147">
        <v>0</v>
      </c>
      <c r="BX147">
        <v>0</v>
      </c>
      <c r="BY147">
        <v>928.70182970562212</v>
      </c>
      <c r="BZ147">
        <v>0</v>
      </c>
      <c r="CA147">
        <v>102.2904299811803</v>
      </c>
      <c r="CB147">
        <v>0</v>
      </c>
      <c r="CC147">
        <v>154.31948090059939</v>
      </c>
      <c r="CD147">
        <v>0</v>
      </c>
      <c r="CE147">
        <v>0</v>
      </c>
      <c r="CF147">
        <v>0</v>
      </c>
      <c r="CG147">
        <v>0</v>
      </c>
    </row>
    <row r="148" spans="1:85" x14ac:dyDescent="0.2">
      <c r="A148" t="s">
        <v>413</v>
      </c>
      <c r="B148">
        <v>2020</v>
      </c>
      <c r="C148" t="s">
        <v>418</v>
      </c>
      <c r="D148">
        <v>70</v>
      </c>
      <c r="E148" t="s">
        <v>173</v>
      </c>
      <c r="F148" t="s">
        <v>328</v>
      </c>
      <c r="G148" t="s">
        <v>193</v>
      </c>
      <c r="H148">
        <v>8.3726520904899715</v>
      </c>
      <c r="I148">
        <v>3.7566439282481641</v>
      </c>
      <c r="J148">
        <v>0.76532536139520635</v>
      </c>
      <c r="K148">
        <v>0.15596983645437579</v>
      </c>
      <c r="L148">
        <v>6.5748814844356795E-2</v>
      </c>
      <c r="M148">
        <v>8.4038972937149801</v>
      </c>
      <c r="N148">
        <v>4.1482356842395527</v>
      </c>
      <c r="O148">
        <v>0.78709178746939457</v>
      </c>
      <c r="P148">
        <v>0.20184115668326111</v>
      </c>
      <c r="Q148">
        <v>8.5212290467721094E-2</v>
      </c>
      <c r="R148">
        <v>0</v>
      </c>
      <c r="S148">
        <v>0</v>
      </c>
      <c r="T148">
        <v>0</v>
      </c>
      <c r="U148">
        <v>0</v>
      </c>
      <c r="V148">
        <v>0</v>
      </c>
      <c r="W148" t="s">
        <v>311</v>
      </c>
      <c r="X148" t="s">
        <v>156</v>
      </c>
      <c r="Y148" t="s">
        <v>312</v>
      </c>
      <c r="Z148" t="s">
        <v>158</v>
      </c>
      <c r="AA148" t="s">
        <v>159</v>
      </c>
      <c r="AB148" t="s">
        <v>160</v>
      </c>
      <c r="AC148" t="s">
        <v>162</v>
      </c>
      <c r="AD148" t="s">
        <v>163</v>
      </c>
      <c r="AE148" t="s">
        <v>164</v>
      </c>
      <c r="AF148" t="s">
        <v>165</v>
      </c>
      <c r="AG148" t="s">
        <v>313</v>
      </c>
      <c r="AH148" t="s">
        <v>167</v>
      </c>
      <c r="AI148" t="s">
        <v>314</v>
      </c>
      <c r="AJ148" t="s">
        <v>169</v>
      </c>
      <c r="AK148" t="s">
        <v>315</v>
      </c>
      <c r="AL148" t="s">
        <v>171</v>
      </c>
      <c r="AM148">
        <v>0</v>
      </c>
      <c r="AN148">
        <v>0</v>
      </c>
      <c r="AO148">
        <v>5.6574620619665268</v>
      </c>
      <c r="AP148">
        <v>9.4832551264239502</v>
      </c>
      <c r="AQ148">
        <v>0</v>
      </c>
      <c r="AR148">
        <v>0</v>
      </c>
      <c r="AS148">
        <v>0</v>
      </c>
      <c r="AT148">
        <v>2.815142270575806</v>
      </c>
      <c r="AU148">
        <v>0</v>
      </c>
      <c r="AV148">
        <v>7.7547172059558802</v>
      </c>
      <c r="AW148">
        <v>0</v>
      </c>
      <c r="AX148">
        <v>2.352297565375872</v>
      </c>
      <c r="AY148">
        <v>0</v>
      </c>
      <c r="AZ148">
        <v>0</v>
      </c>
      <c r="BA148">
        <v>0</v>
      </c>
      <c r="BB148">
        <v>0</v>
      </c>
      <c r="BC148">
        <v>790.8697216627196</v>
      </c>
      <c r="BD148">
        <v>353.9649895255273</v>
      </c>
      <c r="BE148">
        <v>72.008684467059282</v>
      </c>
      <c r="BF148">
        <v>14.701623278780801</v>
      </c>
      <c r="BG148">
        <v>6.2092657727394123</v>
      </c>
      <c r="BH148">
        <v>612.0767197912985</v>
      </c>
      <c r="BI148">
        <v>301.82151155469262</v>
      </c>
      <c r="BJ148">
        <v>57.138686650046907</v>
      </c>
      <c r="BK148">
        <v>14.701623278780801</v>
      </c>
      <c r="BL148">
        <v>6.2092657727394123</v>
      </c>
      <c r="BM148">
        <v>0</v>
      </c>
      <c r="BN148">
        <v>0</v>
      </c>
      <c r="BO148">
        <v>0</v>
      </c>
      <c r="BP148">
        <v>0</v>
      </c>
      <c r="BQ148">
        <v>0</v>
      </c>
      <c r="BR148">
        <v>0</v>
      </c>
      <c r="BS148">
        <v>0</v>
      </c>
      <c r="BT148">
        <v>157.585773404858</v>
      </c>
      <c r="BU148">
        <v>611.48290941848165</v>
      </c>
      <c r="BV148">
        <v>0</v>
      </c>
      <c r="BW148">
        <v>0</v>
      </c>
      <c r="BX148">
        <v>0</v>
      </c>
      <c r="BY148">
        <v>102.3038668042889</v>
      </c>
      <c r="BZ148">
        <v>0</v>
      </c>
      <c r="CA148">
        <v>313.2183374339977</v>
      </c>
      <c r="CB148">
        <v>0</v>
      </c>
      <c r="CC148">
        <v>53.163397645199858</v>
      </c>
      <c r="CD148">
        <v>0</v>
      </c>
      <c r="CE148">
        <v>0</v>
      </c>
      <c r="CF148">
        <v>0</v>
      </c>
      <c r="CG148">
        <v>0</v>
      </c>
    </row>
    <row r="149" spans="1:85" x14ac:dyDescent="0.2">
      <c r="A149" t="s">
        <v>413</v>
      </c>
      <c r="B149">
        <v>2020</v>
      </c>
      <c r="C149" t="s">
        <v>418</v>
      </c>
      <c r="D149">
        <v>71</v>
      </c>
      <c r="E149" t="s">
        <v>173</v>
      </c>
      <c r="F149" t="s">
        <v>329</v>
      </c>
      <c r="G149" t="s">
        <v>193</v>
      </c>
      <c r="H149">
        <v>3.5316057134853897E-2</v>
      </c>
      <c r="I149">
        <v>0.44798108920641178</v>
      </c>
      <c r="J149">
        <v>1.3663021526580641</v>
      </c>
      <c r="K149">
        <v>2.2082763729867381</v>
      </c>
      <c r="L149">
        <v>6.6232282210384383</v>
      </c>
      <c r="M149">
        <v>4.2935919751777303E-2</v>
      </c>
      <c r="N149">
        <v>0.29444958749055877</v>
      </c>
      <c r="O149">
        <v>1.177073433375518</v>
      </c>
      <c r="P149">
        <v>2.086448197279513</v>
      </c>
      <c r="Q149">
        <v>6.7009042249725219</v>
      </c>
      <c r="R149">
        <v>1.3105910527416951</v>
      </c>
      <c r="S149">
        <v>1.9208466201727361</v>
      </c>
      <c r="T149">
        <v>1.609509546695767</v>
      </c>
      <c r="U149">
        <v>3.8063946774939681</v>
      </c>
      <c r="V149">
        <v>8.1412824617280446</v>
      </c>
      <c r="W149" t="s">
        <v>311</v>
      </c>
      <c r="X149" t="s">
        <v>156</v>
      </c>
      <c r="Y149" t="s">
        <v>312</v>
      </c>
      <c r="Z149" t="s">
        <v>158</v>
      </c>
      <c r="AA149" t="s">
        <v>159</v>
      </c>
      <c r="AB149" t="s">
        <v>160</v>
      </c>
      <c r="AC149" t="s">
        <v>162</v>
      </c>
      <c r="AD149" t="s">
        <v>163</v>
      </c>
      <c r="AE149" t="s">
        <v>164</v>
      </c>
      <c r="AF149" t="s">
        <v>165</v>
      </c>
      <c r="AG149" t="s">
        <v>313</v>
      </c>
      <c r="AH149" t="s">
        <v>167</v>
      </c>
      <c r="AI149" t="s">
        <v>314</v>
      </c>
      <c r="AJ149" t="s">
        <v>169</v>
      </c>
      <c r="AK149" t="s">
        <v>315</v>
      </c>
      <c r="AL149" t="s">
        <v>171</v>
      </c>
      <c r="AM149">
        <v>2.2299176829779501</v>
      </c>
      <c r="AN149">
        <v>4.7293531764753167</v>
      </c>
      <c r="AO149">
        <v>0</v>
      </c>
      <c r="AP149">
        <v>0.2005213774290531</v>
      </c>
      <c r="AQ149">
        <v>2.1293845069895498</v>
      </c>
      <c r="AR149">
        <v>4.8959312274139357</v>
      </c>
      <c r="AS149">
        <v>1.1392185794832299</v>
      </c>
      <c r="AT149">
        <v>0</v>
      </c>
      <c r="AU149">
        <v>2.405043236820021</v>
      </c>
      <c r="AV149">
        <v>2.9566783480774701E-2</v>
      </c>
      <c r="AW149">
        <v>3.388388118292835</v>
      </c>
      <c r="AX149">
        <v>0</v>
      </c>
      <c r="AY149">
        <v>10.11550278259476</v>
      </c>
      <c r="AZ149">
        <v>0.58136564113364098</v>
      </c>
      <c r="BA149">
        <v>2.8821213552942129</v>
      </c>
      <c r="BB149">
        <v>3.0170678177139121</v>
      </c>
      <c r="BC149">
        <v>3.3359083805943879</v>
      </c>
      <c r="BD149">
        <v>42.210447563638979</v>
      </c>
      <c r="BE149">
        <v>128.55397920965149</v>
      </c>
      <c r="BF149">
        <v>208.1508070349241</v>
      </c>
      <c r="BG149">
        <v>625.49240462036278</v>
      </c>
      <c r="BH149">
        <v>3.1271297118950239</v>
      </c>
      <c r="BI149">
        <v>21.423859765419252</v>
      </c>
      <c r="BJ149">
        <v>85.449284498288293</v>
      </c>
      <c r="BK149">
        <v>151.9718569351549</v>
      </c>
      <c r="BL149">
        <v>488.28279373957218</v>
      </c>
      <c r="BM149">
        <v>18.13761955254887</v>
      </c>
      <c r="BN149">
        <v>26.528912969629221</v>
      </c>
      <c r="BO149">
        <v>22.324710557046881</v>
      </c>
      <c r="BP149">
        <v>52.296835245986159</v>
      </c>
      <c r="BQ149">
        <v>113.0826131165811</v>
      </c>
      <c r="BR149">
        <v>10.40539930576201</v>
      </c>
      <c r="BS149">
        <v>96.552480824664485</v>
      </c>
      <c r="BT149">
        <v>0</v>
      </c>
      <c r="BU149">
        <v>12.92967379199424</v>
      </c>
      <c r="BV149">
        <v>148.46141166070851</v>
      </c>
      <c r="BW149">
        <v>152.1980984464949</v>
      </c>
      <c r="BX149">
        <v>46.130176704838149</v>
      </c>
      <c r="BY149">
        <v>0</v>
      </c>
      <c r="BZ149">
        <v>90.272156200752875</v>
      </c>
      <c r="CA149">
        <v>1.1942226285191411</v>
      </c>
      <c r="CB149">
        <v>38.759564849428457</v>
      </c>
      <c r="CC149">
        <v>0</v>
      </c>
      <c r="CD149">
        <v>334.06470907634491</v>
      </c>
      <c r="CE149">
        <v>4.1209840955768016</v>
      </c>
      <c r="CF149">
        <v>16.336410172355532</v>
      </c>
      <c r="CG149">
        <v>56.318259051732007</v>
      </c>
    </row>
    <row r="150" spans="1:85" x14ac:dyDescent="0.2">
      <c r="A150" t="s">
        <v>413</v>
      </c>
      <c r="B150">
        <v>2020</v>
      </c>
      <c r="C150" t="s">
        <v>418</v>
      </c>
      <c r="D150">
        <v>72</v>
      </c>
      <c r="E150" t="s">
        <v>173</v>
      </c>
      <c r="F150" t="s">
        <v>330</v>
      </c>
      <c r="G150" t="s">
        <v>193</v>
      </c>
      <c r="H150">
        <v>0</v>
      </c>
      <c r="I150">
        <v>1.7724894022901502E-2</v>
      </c>
      <c r="J150">
        <v>0.1801322016841975</v>
      </c>
      <c r="K150">
        <v>0.98680661333334385</v>
      </c>
      <c r="L150">
        <v>2.2018004890696812</v>
      </c>
      <c r="M150">
        <v>0</v>
      </c>
      <c r="N150">
        <v>2.2953935463492399E-2</v>
      </c>
      <c r="O150">
        <v>0.19436621289045461</v>
      </c>
      <c r="P150">
        <v>0.7920677794986184</v>
      </c>
      <c r="Q150">
        <v>1.8426562291685871</v>
      </c>
      <c r="R150">
        <v>0</v>
      </c>
      <c r="S150">
        <v>0.16221370822036649</v>
      </c>
      <c r="T150">
        <v>2.1333088088968788</v>
      </c>
      <c r="U150">
        <v>1.601740374949733</v>
      </c>
      <c r="V150">
        <v>3.256689754809913</v>
      </c>
      <c r="W150" t="s">
        <v>311</v>
      </c>
      <c r="X150" t="s">
        <v>156</v>
      </c>
      <c r="Y150" t="s">
        <v>312</v>
      </c>
      <c r="Z150" t="s">
        <v>158</v>
      </c>
      <c r="AA150" t="s">
        <v>159</v>
      </c>
      <c r="AB150" t="s">
        <v>160</v>
      </c>
      <c r="AC150" t="s">
        <v>162</v>
      </c>
      <c r="AD150" t="s">
        <v>163</v>
      </c>
      <c r="AE150" t="s">
        <v>164</v>
      </c>
      <c r="AF150" t="s">
        <v>165</v>
      </c>
      <c r="AG150" t="s">
        <v>313</v>
      </c>
      <c r="AH150" t="s">
        <v>167</v>
      </c>
      <c r="AI150" t="s">
        <v>314</v>
      </c>
      <c r="AJ150" t="s">
        <v>169</v>
      </c>
      <c r="AK150" t="s">
        <v>315</v>
      </c>
      <c r="AL150" t="s">
        <v>171</v>
      </c>
      <c r="AM150">
        <v>1.4165322104599041</v>
      </c>
      <c r="AN150">
        <v>0.91665325138674003</v>
      </c>
      <c r="AO150">
        <v>0</v>
      </c>
      <c r="AP150">
        <v>0</v>
      </c>
      <c r="AQ150">
        <v>0.56099348304696295</v>
      </c>
      <c r="AR150">
        <v>0.85737434313676031</v>
      </c>
      <c r="AS150">
        <v>0.73955129860054847</v>
      </c>
      <c r="AT150">
        <v>0</v>
      </c>
      <c r="AU150">
        <v>1.147952512528601</v>
      </c>
      <c r="AV150">
        <v>0</v>
      </c>
      <c r="AW150">
        <v>0.62975720434758453</v>
      </c>
      <c r="AX150">
        <v>0</v>
      </c>
      <c r="AY150">
        <v>3.47602013036806</v>
      </c>
      <c r="AZ150">
        <v>1.2067288816796251</v>
      </c>
      <c r="BA150">
        <v>1.1615167985141299</v>
      </c>
      <c r="BB150">
        <v>0.98089103117403875</v>
      </c>
      <c r="BC150">
        <v>0</v>
      </c>
      <c r="BD150">
        <v>1.6701055641659319</v>
      </c>
      <c r="BE150">
        <v>16.948455555931751</v>
      </c>
      <c r="BF150">
        <v>93.015799772798374</v>
      </c>
      <c r="BG150">
        <v>207.9362867231165</v>
      </c>
      <c r="BH150">
        <v>0</v>
      </c>
      <c r="BI150">
        <v>1.6701055641659319</v>
      </c>
      <c r="BJ150">
        <v>14.109955548400171</v>
      </c>
      <c r="BK150">
        <v>57.692307638340111</v>
      </c>
      <c r="BL150">
        <v>134.27103287448529</v>
      </c>
      <c r="BM150">
        <v>0</v>
      </c>
      <c r="BN150">
        <v>2.240341994339945</v>
      </c>
      <c r="BO150">
        <v>29.590070953722378</v>
      </c>
      <c r="BP150">
        <v>22.00663872059101</v>
      </c>
      <c r="BQ150">
        <v>45.235500587917663</v>
      </c>
      <c r="BR150">
        <v>6.6099225957188699</v>
      </c>
      <c r="BS150">
        <v>18.7140063714475</v>
      </c>
      <c r="BT150">
        <v>0</v>
      </c>
      <c r="BU150">
        <v>0</v>
      </c>
      <c r="BV150">
        <v>39.112656334367983</v>
      </c>
      <c r="BW150">
        <v>26.652895766093849</v>
      </c>
      <c r="BX150">
        <v>29.946520098198619</v>
      </c>
      <c r="BY150">
        <v>0</v>
      </c>
      <c r="BZ150">
        <v>43.087852615509327</v>
      </c>
      <c r="CA150">
        <v>0</v>
      </c>
      <c r="CB150">
        <v>7.2037542185701469</v>
      </c>
      <c r="CC150">
        <v>0</v>
      </c>
      <c r="CD150">
        <v>114.79564373141891</v>
      </c>
      <c r="CE150">
        <v>8.5538431878738592</v>
      </c>
      <c r="CF150">
        <v>6.5836973893387842</v>
      </c>
      <c r="CG150">
        <v>18.30985530747466</v>
      </c>
    </row>
    <row r="151" spans="1:85" x14ac:dyDescent="0.2">
      <c r="A151" t="s">
        <v>413</v>
      </c>
      <c r="B151">
        <v>2020</v>
      </c>
      <c r="C151" t="s">
        <v>418</v>
      </c>
      <c r="D151">
        <v>73</v>
      </c>
      <c r="E151" t="s">
        <v>173</v>
      </c>
      <c r="F151" t="s">
        <v>331</v>
      </c>
      <c r="G151" t="s">
        <v>193</v>
      </c>
      <c r="H151">
        <v>0.58952642119779453</v>
      </c>
      <c r="I151">
        <v>9.9806842862567205E-2</v>
      </c>
      <c r="J151">
        <v>0</v>
      </c>
      <c r="K151">
        <v>0</v>
      </c>
      <c r="L151">
        <v>0.14225542240008601</v>
      </c>
      <c r="M151">
        <v>0.47215174045146369</v>
      </c>
      <c r="N151">
        <v>0.18220347778359841</v>
      </c>
      <c r="O151">
        <v>1.54291947160683E-2</v>
      </c>
      <c r="P151">
        <v>0</v>
      </c>
      <c r="Q151">
        <v>0.1843669791289769</v>
      </c>
      <c r="R151">
        <v>0</v>
      </c>
      <c r="S151">
        <v>0</v>
      </c>
      <c r="T151">
        <v>0</v>
      </c>
      <c r="U151">
        <v>0</v>
      </c>
      <c r="V151">
        <v>0</v>
      </c>
      <c r="W151" t="s">
        <v>311</v>
      </c>
      <c r="X151" t="s">
        <v>156</v>
      </c>
      <c r="Y151" t="s">
        <v>312</v>
      </c>
      <c r="Z151" t="s">
        <v>158</v>
      </c>
      <c r="AA151" t="s">
        <v>159</v>
      </c>
      <c r="AB151" t="s">
        <v>160</v>
      </c>
      <c r="AC151" t="s">
        <v>162</v>
      </c>
      <c r="AD151" t="s">
        <v>163</v>
      </c>
      <c r="AE151" t="s">
        <v>164</v>
      </c>
      <c r="AF151" t="s">
        <v>165</v>
      </c>
      <c r="AG151" t="s">
        <v>313</v>
      </c>
      <c r="AH151" t="s">
        <v>167</v>
      </c>
      <c r="AI151" t="s">
        <v>314</v>
      </c>
      <c r="AJ151" t="s">
        <v>169</v>
      </c>
      <c r="AK151" t="s">
        <v>315</v>
      </c>
      <c r="AL151" t="s">
        <v>171</v>
      </c>
      <c r="AM151">
        <v>0</v>
      </c>
      <c r="AN151">
        <v>0</v>
      </c>
      <c r="AO151">
        <v>0.39274248151405539</v>
      </c>
      <c r="AP151">
        <v>0.8224273304704609</v>
      </c>
      <c r="AQ151">
        <v>0</v>
      </c>
      <c r="AR151">
        <v>0</v>
      </c>
      <c r="AS151">
        <v>0.33177456688973139</v>
      </c>
      <c r="AT151">
        <v>0</v>
      </c>
      <c r="AU151">
        <v>0</v>
      </c>
      <c r="AV151">
        <v>0</v>
      </c>
      <c r="AW151">
        <v>0</v>
      </c>
      <c r="AX151">
        <v>4.95595852278864E-2</v>
      </c>
      <c r="AY151">
        <v>0</v>
      </c>
      <c r="AZ151">
        <v>0</v>
      </c>
      <c r="BA151">
        <v>0</v>
      </c>
      <c r="BB151">
        <v>0</v>
      </c>
      <c r="BC151">
        <v>55.685891591637173</v>
      </c>
      <c r="BD151">
        <v>9.4041726506933365</v>
      </c>
      <c r="BE151">
        <v>0</v>
      </c>
      <c r="BF151">
        <v>0</v>
      </c>
      <c r="BG151">
        <v>13.434488931647341</v>
      </c>
      <c r="BH151">
        <v>34.387984340957338</v>
      </c>
      <c r="BI151">
        <v>13.2569442194673</v>
      </c>
      <c r="BJ151">
        <v>1.120077653177477</v>
      </c>
      <c r="BK151">
        <v>0</v>
      </c>
      <c r="BL151">
        <v>13.434488931647341</v>
      </c>
      <c r="BM151">
        <v>0</v>
      </c>
      <c r="BN151">
        <v>0</v>
      </c>
      <c r="BO151">
        <v>0</v>
      </c>
      <c r="BP151">
        <v>0</v>
      </c>
      <c r="BQ151">
        <v>0</v>
      </c>
      <c r="BR151">
        <v>0</v>
      </c>
      <c r="BS151">
        <v>0</v>
      </c>
      <c r="BT151">
        <v>10.939645201407229</v>
      </c>
      <c r="BU151">
        <v>53.0303413877458</v>
      </c>
      <c r="BV151">
        <v>0</v>
      </c>
      <c r="BW151">
        <v>0</v>
      </c>
      <c r="BX151">
        <v>13.434488931647341</v>
      </c>
      <c r="BY151">
        <v>0</v>
      </c>
      <c r="BZ151">
        <v>0</v>
      </c>
      <c r="CA151">
        <v>0</v>
      </c>
      <c r="CB151">
        <v>0</v>
      </c>
      <c r="CC151">
        <v>1.120077653177477</v>
      </c>
      <c r="CD151">
        <v>0</v>
      </c>
      <c r="CE151">
        <v>0</v>
      </c>
      <c r="CF151">
        <v>0</v>
      </c>
      <c r="CG151">
        <v>0</v>
      </c>
    </row>
    <row r="152" spans="1:85" x14ac:dyDescent="0.2">
      <c r="A152" t="s">
        <v>413</v>
      </c>
      <c r="B152">
        <v>2020</v>
      </c>
      <c r="C152" t="s">
        <v>418</v>
      </c>
      <c r="D152">
        <v>122</v>
      </c>
      <c r="E152" t="s">
        <v>18</v>
      </c>
      <c r="F152" t="s">
        <v>14</v>
      </c>
      <c r="G152" t="s">
        <v>430</v>
      </c>
      <c r="H152">
        <v>98.537825646702473</v>
      </c>
      <c r="I152">
        <v>99.079891307215007</v>
      </c>
      <c r="J152">
        <v>98.695074141236233</v>
      </c>
      <c r="K152">
        <v>98.463965192642462</v>
      </c>
      <c r="L152">
        <v>99.099474893953428</v>
      </c>
      <c r="M152">
        <v>98.811452244107414</v>
      </c>
      <c r="N152">
        <v>99.474941434626118</v>
      </c>
      <c r="O152">
        <v>98.891087073970681</v>
      </c>
      <c r="P152">
        <v>98.81900951235248</v>
      </c>
      <c r="Q152">
        <v>99.3142749859188</v>
      </c>
      <c r="R152">
        <v>92.65187535636214</v>
      </c>
      <c r="S152">
        <v>98.107974714022703</v>
      </c>
      <c r="T152">
        <v>97.86408766045119</v>
      </c>
      <c r="U152">
        <v>97.886218673968955</v>
      </c>
      <c r="V152">
        <v>98.167704251808146</v>
      </c>
      <c r="W152" t="s">
        <v>311</v>
      </c>
      <c r="X152" t="s">
        <v>156</v>
      </c>
      <c r="Y152" t="s">
        <v>312</v>
      </c>
      <c r="Z152" t="s">
        <v>158</v>
      </c>
      <c r="AA152" t="s">
        <v>159</v>
      </c>
      <c r="AB152" t="s">
        <v>160</v>
      </c>
      <c r="AC152" t="s">
        <v>162</v>
      </c>
      <c r="AD152" t="s">
        <v>163</v>
      </c>
      <c r="AE152" t="s">
        <v>164</v>
      </c>
      <c r="AF152" t="s">
        <v>165</v>
      </c>
      <c r="AG152" t="s">
        <v>313</v>
      </c>
      <c r="AH152" t="s">
        <v>167</v>
      </c>
      <c r="AI152" t="s">
        <v>314</v>
      </c>
      <c r="AJ152" t="s">
        <v>169</v>
      </c>
      <c r="AK152" t="s">
        <v>315</v>
      </c>
      <c r="AL152" t="s">
        <v>171</v>
      </c>
      <c r="AM152">
        <v>91.387193597367101</v>
      </c>
      <c r="AN152">
        <v>97.365831642367311</v>
      </c>
      <c r="AO152">
        <v>99.821541440253938</v>
      </c>
      <c r="AP152">
        <v>100</v>
      </c>
      <c r="AQ152">
        <v>97.923644027354669</v>
      </c>
      <c r="AR152">
        <v>99.658794288379866</v>
      </c>
      <c r="AS152">
        <v>98.724485396476325</v>
      </c>
      <c r="AT152">
        <v>100</v>
      </c>
      <c r="AU152">
        <v>99.719010880899773</v>
      </c>
      <c r="AV152">
        <v>97.910848649259535</v>
      </c>
      <c r="AW152">
        <v>100</v>
      </c>
      <c r="AX152">
        <v>99.450683544685901</v>
      </c>
      <c r="AY152">
        <v>96.515239206503651</v>
      </c>
      <c r="AZ152">
        <v>95.920918648690744</v>
      </c>
      <c r="BA152">
        <v>98.399640039587197</v>
      </c>
      <c r="BB152">
        <v>99.408133839792114</v>
      </c>
      <c r="BC152">
        <v>9307.7536126186551</v>
      </c>
      <c r="BD152">
        <v>9335.6765662651778</v>
      </c>
      <c r="BE152">
        <v>9286.1190949340162</v>
      </c>
      <c r="BF152">
        <v>9281.1543289696256</v>
      </c>
      <c r="BG152">
        <v>9358.8755783981705</v>
      </c>
      <c r="BH152">
        <v>7196.6835687793446</v>
      </c>
      <c r="BI152">
        <v>7237.6980169383178</v>
      </c>
      <c r="BJ152">
        <v>7178.9681035413314</v>
      </c>
      <c r="BK152">
        <v>7197.7384320714464</v>
      </c>
      <c r="BL152">
        <v>7236.8519262851269</v>
      </c>
      <c r="BM152">
        <v>1282.2340443484479</v>
      </c>
      <c r="BN152">
        <v>1354.9743615556561</v>
      </c>
      <c r="BO152">
        <v>1357.4243380129581</v>
      </c>
      <c r="BP152">
        <v>1344.8787854588529</v>
      </c>
      <c r="BQ152">
        <v>1363.5518203226541</v>
      </c>
      <c r="BR152">
        <v>426.43737393197108</v>
      </c>
      <c r="BS152">
        <v>1987.779774914902</v>
      </c>
      <c r="BT152">
        <v>2780.4790625250098</v>
      </c>
      <c r="BU152">
        <v>6448.0276156934551</v>
      </c>
      <c r="BV152">
        <v>6827.269748390785</v>
      </c>
      <c r="BW152">
        <v>3098.0580158544431</v>
      </c>
      <c r="BX152">
        <v>3997.6331482405458</v>
      </c>
      <c r="BY152">
        <v>3634.0567179705558</v>
      </c>
      <c r="BZ152">
        <v>3742.905736001454</v>
      </c>
      <c r="CA152">
        <v>3954.686214362428</v>
      </c>
      <c r="CB152">
        <v>1143.893895748773</v>
      </c>
      <c r="CC152">
        <v>2247.6477097098232</v>
      </c>
      <c r="CD152">
        <v>3187.41796625594</v>
      </c>
      <c r="CE152">
        <v>679.93110052663769</v>
      </c>
      <c r="CF152">
        <v>557.7478122307374</v>
      </c>
      <c r="CG152">
        <v>1855.6072888281119</v>
      </c>
    </row>
    <row r="153" spans="1:85" x14ac:dyDescent="0.2">
      <c r="A153" t="s">
        <v>413</v>
      </c>
      <c r="B153">
        <v>2020</v>
      </c>
      <c r="C153" t="s">
        <v>418</v>
      </c>
      <c r="D153">
        <v>123</v>
      </c>
      <c r="E153" t="s">
        <v>18</v>
      </c>
      <c r="F153" t="s">
        <v>51</v>
      </c>
      <c r="G153" t="s">
        <v>193</v>
      </c>
      <c r="H153">
        <v>1.462174353297506</v>
      </c>
      <c r="I153">
        <v>0.92010869278496499</v>
      </c>
      <c r="J153">
        <v>1.3049258587637691</v>
      </c>
      <c r="K153">
        <v>1.536034807357576</v>
      </c>
      <c r="L153">
        <v>0.90052510604653413</v>
      </c>
      <c r="M153">
        <v>1.1885477558925699</v>
      </c>
      <c r="N153">
        <v>0.52505856537390871</v>
      </c>
      <c r="O153">
        <v>1.1089129260293189</v>
      </c>
      <c r="P153">
        <v>1.180990487647511</v>
      </c>
      <c r="Q153">
        <v>0.68572501408121567</v>
      </c>
      <c r="R153">
        <v>7.348124643637906</v>
      </c>
      <c r="S153">
        <v>1.8920252859772879</v>
      </c>
      <c r="T153">
        <v>2.135912339548788</v>
      </c>
      <c r="U153">
        <v>2.1137813260310581</v>
      </c>
      <c r="V153">
        <v>1.83229574819185</v>
      </c>
      <c r="W153" t="s">
        <v>311</v>
      </c>
      <c r="X153" t="s">
        <v>156</v>
      </c>
      <c r="Y153" t="s">
        <v>312</v>
      </c>
      <c r="Z153" t="s">
        <v>158</v>
      </c>
      <c r="AA153" t="s">
        <v>159</v>
      </c>
      <c r="AB153" t="s">
        <v>160</v>
      </c>
      <c r="AC153" t="s">
        <v>162</v>
      </c>
      <c r="AD153" t="s">
        <v>163</v>
      </c>
      <c r="AE153" t="s">
        <v>164</v>
      </c>
      <c r="AF153" t="s">
        <v>165</v>
      </c>
      <c r="AG153" t="s">
        <v>313</v>
      </c>
      <c r="AH153" t="s">
        <v>167</v>
      </c>
      <c r="AI153" t="s">
        <v>314</v>
      </c>
      <c r="AJ153" t="s">
        <v>169</v>
      </c>
      <c r="AK153" t="s">
        <v>315</v>
      </c>
      <c r="AL153" t="s">
        <v>171</v>
      </c>
      <c r="AM153">
        <v>8.6128064026329074</v>
      </c>
      <c r="AN153">
        <v>2.6341683576327171</v>
      </c>
      <c r="AO153">
        <v>0.1784585597460544</v>
      </c>
      <c r="AP153">
        <v>0</v>
      </c>
      <c r="AQ153">
        <v>2.0763559726453331</v>
      </c>
      <c r="AR153">
        <v>0.34120571162014152</v>
      </c>
      <c r="AS153">
        <v>1.2755146035236711</v>
      </c>
      <c r="AT153">
        <v>0</v>
      </c>
      <c r="AU153">
        <v>0.28098911910023389</v>
      </c>
      <c r="AV153">
        <v>2.0891513507404502</v>
      </c>
      <c r="AW153">
        <v>0</v>
      </c>
      <c r="AX153">
        <v>0.54931645531410489</v>
      </c>
      <c r="AY153">
        <v>3.4847607934963452</v>
      </c>
      <c r="AZ153">
        <v>4.0790813513092594</v>
      </c>
      <c r="BA153">
        <v>1.6003599604128</v>
      </c>
      <c r="BB153">
        <v>0.59186616020789096</v>
      </c>
      <c r="BC153">
        <v>138.11506931337129</v>
      </c>
      <c r="BD153">
        <v>86.696069690015605</v>
      </c>
      <c r="BE153">
        <v>122.77914617297461</v>
      </c>
      <c r="BF153">
        <v>144.7857200739673</v>
      </c>
      <c r="BG153">
        <v>85.044874674987426</v>
      </c>
      <c r="BH153">
        <v>86.564886066146414</v>
      </c>
      <c r="BI153">
        <v>38.202740133108577</v>
      </c>
      <c r="BJ153">
        <v>80.501193394855107</v>
      </c>
      <c r="BK153">
        <v>86.020500132504552</v>
      </c>
      <c r="BL153">
        <v>49.967543837571633</v>
      </c>
      <c r="BM153">
        <v>101.6926591496278</v>
      </c>
      <c r="BN153">
        <v>26.130860018128651</v>
      </c>
      <c r="BO153">
        <v>29.626183239200628</v>
      </c>
      <c r="BP153">
        <v>29.041674108862448</v>
      </c>
      <c r="BQ153">
        <v>25.45063289254254</v>
      </c>
      <c r="BR153">
        <v>40.189685227723842</v>
      </c>
      <c r="BS153">
        <v>53.778070773902627</v>
      </c>
      <c r="BT153">
        <v>4.9708738388823903</v>
      </c>
      <c r="BU153">
        <v>0</v>
      </c>
      <c r="BV153">
        <v>144.76424422044619</v>
      </c>
      <c r="BW153">
        <v>10.606942392673041</v>
      </c>
      <c r="BX153">
        <v>51.649187530666232</v>
      </c>
      <c r="BY153">
        <v>0</v>
      </c>
      <c r="BZ153">
        <v>10.546793197641991</v>
      </c>
      <c r="CA153">
        <v>84.382253452691188</v>
      </c>
      <c r="CB153">
        <v>0</v>
      </c>
      <c r="CC153">
        <v>12.41489579242455</v>
      </c>
      <c r="CD153">
        <v>115.0843043296948</v>
      </c>
      <c r="CE153">
        <v>28.914383967602308</v>
      </c>
      <c r="CF153">
        <v>9.071143617423882</v>
      </c>
      <c r="CG153">
        <v>11.04810158354308</v>
      </c>
    </row>
    <row r="154" spans="1:85" x14ac:dyDescent="0.2">
      <c r="A154" t="s">
        <v>413</v>
      </c>
      <c r="B154">
        <v>2020</v>
      </c>
      <c r="C154" t="s">
        <v>418</v>
      </c>
      <c r="D154">
        <v>124</v>
      </c>
      <c r="E154" t="s">
        <v>50</v>
      </c>
      <c r="F154" t="s">
        <v>15</v>
      </c>
      <c r="G154" t="s">
        <v>431</v>
      </c>
      <c r="H154">
        <v>95.734768290366844</v>
      </c>
      <c r="I154">
        <v>97.038350018405154</v>
      </c>
      <c r="J154">
        <v>98.160238147222557</v>
      </c>
      <c r="K154">
        <v>97.923039943484554</v>
      </c>
      <c r="L154">
        <v>98.937014365064357</v>
      </c>
      <c r="M154">
        <v>96.097146823277399</v>
      </c>
      <c r="N154">
        <v>97.008471420225263</v>
      </c>
      <c r="O154">
        <v>98.270350433568339</v>
      </c>
      <c r="P154">
        <v>98.168532691162667</v>
      </c>
      <c r="Q154">
        <v>99.124169938335854</v>
      </c>
      <c r="R154">
        <v>90.268727702481158</v>
      </c>
      <c r="S154">
        <v>97.512927015618828</v>
      </c>
      <c r="T154">
        <v>97.44070436971009</v>
      </c>
      <c r="U154">
        <v>97.327280099668172</v>
      </c>
      <c r="V154">
        <v>98.056832631035505</v>
      </c>
      <c r="W154" t="s">
        <v>311</v>
      </c>
      <c r="X154" t="s">
        <v>156</v>
      </c>
      <c r="Y154" t="s">
        <v>312</v>
      </c>
      <c r="Z154" t="s">
        <v>158</v>
      </c>
      <c r="AA154" t="s">
        <v>159</v>
      </c>
      <c r="AB154" t="s">
        <v>160</v>
      </c>
      <c r="AC154" t="s">
        <v>162</v>
      </c>
      <c r="AD154" t="s">
        <v>163</v>
      </c>
      <c r="AE154" t="s">
        <v>164</v>
      </c>
      <c r="AF154" t="s">
        <v>165</v>
      </c>
      <c r="AG154" t="s">
        <v>313</v>
      </c>
      <c r="AH154" t="s">
        <v>167</v>
      </c>
      <c r="AI154" t="s">
        <v>314</v>
      </c>
      <c r="AJ154" t="s">
        <v>169</v>
      </c>
      <c r="AK154" t="s">
        <v>315</v>
      </c>
      <c r="AL154" t="s">
        <v>171</v>
      </c>
      <c r="AM154">
        <v>89.846208973980296</v>
      </c>
      <c r="AN154">
        <v>96.615656659282507</v>
      </c>
      <c r="AO154">
        <v>98.533611813039641</v>
      </c>
      <c r="AP154">
        <v>96.518467440428253</v>
      </c>
      <c r="AQ154">
        <v>96.742317040304954</v>
      </c>
      <c r="AR154">
        <v>99.294953267865509</v>
      </c>
      <c r="AS154">
        <v>98.305857204206504</v>
      </c>
      <c r="AT154">
        <v>99.662488875214009</v>
      </c>
      <c r="AU154">
        <v>99.718628033351251</v>
      </c>
      <c r="AV154">
        <v>94.485710646519138</v>
      </c>
      <c r="AW154">
        <v>99.943070625133998</v>
      </c>
      <c r="AX154">
        <v>98.880909977342682</v>
      </c>
      <c r="AY154">
        <v>96.365578576664518</v>
      </c>
      <c r="AZ154">
        <v>94.337254406603648</v>
      </c>
      <c r="BA154">
        <v>98.399640039587197</v>
      </c>
      <c r="BB154">
        <v>99.408133839792114</v>
      </c>
      <c r="BC154">
        <v>9034.5812095693254</v>
      </c>
      <c r="BD154">
        <v>9135.8915442360012</v>
      </c>
      <c r="BE154">
        <v>9229.5476761729551</v>
      </c>
      <c r="BF154">
        <v>9208.1297216591738</v>
      </c>
      <c r="BG154">
        <v>9331.8605962580968</v>
      </c>
      <c r="BH154">
        <v>6990.5628818001433</v>
      </c>
      <c r="BI154">
        <v>7050.818997907556</v>
      </c>
      <c r="BJ154">
        <v>7131.7961865931984</v>
      </c>
      <c r="BK154">
        <v>7140.9864167895848</v>
      </c>
      <c r="BL154">
        <v>7217.9969760193371</v>
      </c>
      <c r="BM154">
        <v>1249.2530275826009</v>
      </c>
      <c r="BN154">
        <v>1342.641562888728</v>
      </c>
      <c r="BO154">
        <v>1351.551797871839</v>
      </c>
      <c r="BP154">
        <v>1324.5887018877929</v>
      </c>
      <c r="BQ154">
        <v>1355.3917884483681</v>
      </c>
      <c r="BR154">
        <v>417.90112317102432</v>
      </c>
      <c r="BS154">
        <v>1972.464518691339</v>
      </c>
      <c r="BT154">
        <v>2727.6589379134298</v>
      </c>
      <c r="BU154">
        <v>6223.53743480291</v>
      </c>
      <c r="BV154">
        <v>6744.907229289789</v>
      </c>
      <c r="BW154">
        <v>3086.7474175459852</v>
      </c>
      <c r="BX154">
        <v>3980.6817107984061</v>
      </c>
      <c r="BY154">
        <v>3613.0474877663501</v>
      </c>
      <c r="BZ154">
        <v>3737.7986170642362</v>
      </c>
      <c r="CA154">
        <v>3816.3425453145892</v>
      </c>
      <c r="CB154">
        <v>1143.2426841047929</v>
      </c>
      <c r="CC154">
        <v>2234.7704703782629</v>
      </c>
      <c r="CD154">
        <v>3158.8501019384621</v>
      </c>
      <c r="CE154">
        <v>668.70536805705331</v>
      </c>
      <c r="CF154">
        <v>557.7478122307374</v>
      </c>
      <c r="CG154">
        <v>1855.6072888281119</v>
      </c>
    </row>
    <row r="155" spans="1:85" x14ac:dyDescent="0.2">
      <c r="A155" t="s">
        <v>413</v>
      </c>
      <c r="B155">
        <v>2020</v>
      </c>
      <c r="C155" t="s">
        <v>418</v>
      </c>
      <c r="D155">
        <v>125</v>
      </c>
      <c r="E155" t="s">
        <v>50</v>
      </c>
      <c r="F155" t="s">
        <v>16</v>
      </c>
      <c r="G155" t="s">
        <v>432</v>
      </c>
      <c r="H155">
        <v>2.8016979993911351</v>
      </c>
      <c r="I155">
        <v>2.0407936519126419</v>
      </c>
      <c r="J155">
        <v>0.53395244036548117</v>
      </c>
      <c r="K155">
        <v>0.53724914033441196</v>
      </c>
      <c r="L155">
        <v>0.16133414747467381</v>
      </c>
      <c r="M155">
        <v>2.7128719539377442</v>
      </c>
      <c r="N155">
        <v>2.4659173812066828</v>
      </c>
      <c r="O155">
        <v>0.62040860128685038</v>
      </c>
      <c r="P155">
        <v>0.64892672039515875</v>
      </c>
      <c r="Q155">
        <v>0.1896298148072505</v>
      </c>
      <c r="R155">
        <v>2.3831476538809979</v>
      </c>
      <c r="S155">
        <v>0.58924953228958643</v>
      </c>
      <c r="T155">
        <v>0.42338329074112968</v>
      </c>
      <c r="U155">
        <v>0.53881437439148683</v>
      </c>
      <c r="V155">
        <v>0.10192229785856741</v>
      </c>
      <c r="W155" t="s">
        <v>311</v>
      </c>
      <c r="X155" t="s">
        <v>156</v>
      </c>
      <c r="Y155" t="s">
        <v>312</v>
      </c>
      <c r="Z155" t="s">
        <v>158</v>
      </c>
      <c r="AA155" t="s">
        <v>159</v>
      </c>
      <c r="AB155" t="s">
        <v>160</v>
      </c>
      <c r="AC155" t="s">
        <v>162</v>
      </c>
      <c r="AD155" t="s">
        <v>163</v>
      </c>
      <c r="AE155" t="s">
        <v>164</v>
      </c>
      <c r="AF155" t="s">
        <v>165</v>
      </c>
      <c r="AG155" t="s">
        <v>313</v>
      </c>
      <c r="AH155" t="s">
        <v>167</v>
      </c>
      <c r="AI155" t="s">
        <v>314</v>
      </c>
      <c r="AJ155" t="s">
        <v>169</v>
      </c>
      <c r="AK155" t="s">
        <v>315</v>
      </c>
      <c r="AL155" t="s">
        <v>171</v>
      </c>
      <c r="AM155">
        <v>1.513252254146578</v>
      </c>
      <c r="AN155">
        <v>0.75017498308481023</v>
      </c>
      <c r="AO155">
        <v>1.2868209593997251</v>
      </c>
      <c r="AP155">
        <v>3.4815325595717388</v>
      </c>
      <c r="AQ155">
        <v>1.181326987049752</v>
      </c>
      <c r="AR155">
        <v>0.36384102051436051</v>
      </c>
      <c r="AS155">
        <v>0.41862819226980941</v>
      </c>
      <c r="AT155">
        <v>0.33751112478599082</v>
      </c>
      <c r="AU155">
        <v>0</v>
      </c>
      <c r="AV155">
        <v>3.4251380027403959</v>
      </c>
      <c r="AW155">
        <v>5.6929374866009602E-2</v>
      </c>
      <c r="AX155">
        <v>0.56977356734321383</v>
      </c>
      <c r="AY155">
        <v>0.1235977964028655</v>
      </c>
      <c r="AZ155">
        <v>1.5836642420870941</v>
      </c>
      <c r="BA155">
        <v>0</v>
      </c>
      <c r="BB155">
        <v>0</v>
      </c>
      <c r="BC155">
        <v>264.39890702419041</v>
      </c>
      <c r="BD155">
        <v>192.13506273038379</v>
      </c>
      <c r="BE155">
        <v>50.205048379882598</v>
      </c>
      <c r="BF155">
        <v>50.51987540321759</v>
      </c>
      <c r="BG155">
        <v>15.21723475598861</v>
      </c>
      <c r="BH155">
        <v>197.3471909540616</v>
      </c>
      <c r="BI155">
        <v>179.2290597319687</v>
      </c>
      <c r="BJ155">
        <v>45.025052594864491</v>
      </c>
      <c r="BK155">
        <v>47.204300286448117</v>
      </c>
      <c r="BL155">
        <v>13.80841252636289</v>
      </c>
      <c r="BM155">
        <v>32.981016765847023</v>
      </c>
      <c r="BN155">
        <v>8.1132926390161799</v>
      </c>
      <c r="BO155">
        <v>5.8725401411193809</v>
      </c>
      <c r="BP155">
        <v>7.3330666592432188</v>
      </c>
      <c r="BQ155">
        <v>1.408822229625714</v>
      </c>
      <c r="BR155">
        <v>7.0385809693103596</v>
      </c>
      <c r="BS155">
        <v>15.315256223562599</v>
      </c>
      <c r="BT155">
        <v>35.622450317369683</v>
      </c>
      <c r="BU155">
        <v>224.49018089054499</v>
      </c>
      <c r="BV155">
        <v>82.362519100998782</v>
      </c>
      <c r="BW155">
        <v>11.310598308458619</v>
      </c>
      <c r="BX155">
        <v>16.951437442139738</v>
      </c>
      <c r="BY155">
        <v>12.23573417906578</v>
      </c>
      <c r="BZ155">
        <v>0</v>
      </c>
      <c r="CA155">
        <v>138.34366904783991</v>
      </c>
      <c r="CB155">
        <v>0.65121164398021947</v>
      </c>
      <c r="CC155">
        <v>12.877239331560141</v>
      </c>
      <c r="CD155">
        <v>4.051518369247928</v>
      </c>
      <c r="CE155">
        <v>11.22573246958429</v>
      </c>
      <c r="CF155">
        <v>0</v>
      </c>
      <c r="CG155">
        <v>0</v>
      </c>
    </row>
    <row r="156" spans="1:85" x14ac:dyDescent="0.2">
      <c r="A156" t="s">
        <v>413</v>
      </c>
      <c r="B156">
        <v>2020</v>
      </c>
      <c r="C156" t="s">
        <v>418</v>
      </c>
      <c r="D156">
        <v>126</v>
      </c>
      <c r="E156" t="s">
        <v>50</v>
      </c>
      <c r="F156" t="s">
        <v>22</v>
      </c>
      <c r="G156" t="s">
        <v>433</v>
      </c>
      <c r="H156">
        <v>1.3044304263918489</v>
      </c>
      <c r="I156">
        <v>0.89709675765777663</v>
      </c>
      <c r="J156">
        <v>1.2694648500292109</v>
      </c>
      <c r="K156">
        <v>1.539710916180993</v>
      </c>
      <c r="L156">
        <v>0.9016514874609487</v>
      </c>
      <c r="M156">
        <v>1.1899812227848261</v>
      </c>
      <c r="N156">
        <v>0.52561119856810512</v>
      </c>
      <c r="O156">
        <v>1.0957779158137391</v>
      </c>
      <c r="P156">
        <v>1.1825405884421749</v>
      </c>
      <c r="Q156">
        <v>0.68620024685688197</v>
      </c>
      <c r="R156">
        <v>6.1015538453076914</v>
      </c>
      <c r="S156">
        <v>1.7205936257850609</v>
      </c>
      <c r="T156">
        <v>2.135912339548788</v>
      </c>
      <c r="U156">
        <v>2.1339055259403659</v>
      </c>
      <c r="V156">
        <v>1.841245071105901</v>
      </c>
      <c r="W156" t="s">
        <v>311</v>
      </c>
      <c r="X156" t="s">
        <v>156</v>
      </c>
      <c r="Y156" t="s">
        <v>312</v>
      </c>
      <c r="Z156" t="s">
        <v>158</v>
      </c>
      <c r="AA156" t="s">
        <v>159</v>
      </c>
      <c r="AB156" t="s">
        <v>160</v>
      </c>
      <c r="AC156" t="s">
        <v>162</v>
      </c>
      <c r="AD156" t="s">
        <v>163</v>
      </c>
      <c r="AE156" t="s">
        <v>164</v>
      </c>
      <c r="AF156" t="s">
        <v>165</v>
      </c>
      <c r="AG156" t="s">
        <v>313</v>
      </c>
      <c r="AH156" t="s">
        <v>167</v>
      </c>
      <c r="AI156" t="s">
        <v>314</v>
      </c>
      <c r="AJ156" t="s">
        <v>169</v>
      </c>
      <c r="AK156" t="s">
        <v>315</v>
      </c>
      <c r="AL156" t="s">
        <v>171</v>
      </c>
      <c r="AM156">
        <v>6.8391469360681976</v>
      </c>
      <c r="AN156">
        <v>2.6341683576327171</v>
      </c>
      <c r="AO156">
        <v>0.17956722756060961</v>
      </c>
      <c r="AP156">
        <v>0</v>
      </c>
      <c r="AQ156">
        <v>1.9485158030972209</v>
      </c>
      <c r="AR156">
        <v>0.34120571162014152</v>
      </c>
      <c r="AS156">
        <v>1.2755146035236711</v>
      </c>
      <c r="AT156">
        <v>0</v>
      </c>
      <c r="AU156">
        <v>0.28137196664874969</v>
      </c>
      <c r="AV156">
        <v>2.0891513507404502</v>
      </c>
      <c r="AW156">
        <v>0</v>
      </c>
      <c r="AX156">
        <v>0.54931645531410489</v>
      </c>
      <c r="AY156">
        <v>3.407800844896721</v>
      </c>
      <c r="AZ156">
        <v>4.0790813513092594</v>
      </c>
      <c r="BA156">
        <v>1.6003599604128</v>
      </c>
      <c r="BB156">
        <v>0.59186616020789096</v>
      </c>
      <c r="BC156">
        <v>123.10034097252991</v>
      </c>
      <c r="BD156">
        <v>84.459171874756024</v>
      </c>
      <c r="BE156">
        <v>119.3618371116581</v>
      </c>
      <c r="BF156">
        <v>144.7857200739673</v>
      </c>
      <c r="BG156">
        <v>85.044874674987426</v>
      </c>
      <c r="BH156">
        <v>86.564886066146414</v>
      </c>
      <c r="BI156">
        <v>38.202740133108577</v>
      </c>
      <c r="BJ156">
        <v>79.524136495640008</v>
      </c>
      <c r="BK156">
        <v>86.020500132504552</v>
      </c>
      <c r="BL156">
        <v>49.967543837571633</v>
      </c>
      <c r="BM156">
        <v>84.44103299352679</v>
      </c>
      <c r="BN156">
        <v>23.690607856027309</v>
      </c>
      <c r="BO156">
        <v>29.626183239200628</v>
      </c>
      <c r="BP156">
        <v>29.041674108862448</v>
      </c>
      <c r="BQ156">
        <v>25.45063289254254</v>
      </c>
      <c r="BR156">
        <v>31.81088238171829</v>
      </c>
      <c r="BS156">
        <v>53.778070773902627</v>
      </c>
      <c r="BT156">
        <v>4.9708738388823903</v>
      </c>
      <c r="BU156">
        <v>0</v>
      </c>
      <c r="BV156">
        <v>135.85118414333999</v>
      </c>
      <c r="BW156">
        <v>10.606942392673041</v>
      </c>
      <c r="BX156">
        <v>51.649187530666232</v>
      </c>
      <c r="BY156">
        <v>0</v>
      </c>
      <c r="BZ156">
        <v>10.546793197641991</v>
      </c>
      <c r="CA156">
        <v>84.382253452691188</v>
      </c>
      <c r="CB156">
        <v>0</v>
      </c>
      <c r="CC156">
        <v>12.41489579242455</v>
      </c>
      <c r="CD156">
        <v>111.7072320353891</v>
      </c>
      <c r="CE156">
        <v>28.914383967602308</v>
      </c>
      <c r="CF156">
        <v>9.071143617423882</v>
      </c>
      <c r="CG156">
        <v>11.04810158354308</v>
      </c>
    </row>
    <row r="157" spans="1:85" x14ac:dyDescent="0.2">
      <c r="A157" t="s">
        <v>413</v>
      </c>
      <c r="B157">
        <v>2020</v>
      </c>
      <c r="C157" t="s">
        <v>418</v>
      </c>
      <c r="D157">
        <v>127</v>
      </c>
      <c r="E157" t="s">
        <v>50</v>
      </c>
      <c r="F157" t="s">
        <v>19</v>
      </c>
      <c r="G157" t="s">
        <v>434</v>
      </c>
      <c r="H157">
        <v>0.15910328385014069</v>
      </c>
      <c r="I157">
        <v>2.37595720244199E-2</v>
      </c>
      <c r="J157">
        <v>3.6344562382777099E-2</v>
      </c>
      <c r="K157">
        <v>0</v>
      </c>
      <c r="L157">
        <v>0</v>
      </c>
      <c r="M157">
        <v>0</v>
      </c>
      <c r="N157">
        <v>0</v>
      </c>
      <c r="O157">
        <v>1.34630493310927E-2</v>
      </c>
      <c r="P157">
        <v>0</v>
      </c>
      <c r="Q157">
        <v>0</v>
      </c>
      <c r="R157">
        <v>1.246570798330215</v>
      </c>
      <c r="S157">
        <v>0.17722982630652831</v>
      </c>
      <c r="T157">
        <v>0</v>
      </c>
      <c r="U157">
        <v>0</v>
      </c>
      <c r="V157">
        <v>0</v>
      </c>
      <c r="W157" t="s">
        <v>311</v>
      </c>
      <c r="X157" t="s">
        <v>156</v>
      </c>
      <c r="Y157" t="s">
        <v>312</v>
      </c>
      <c r="Z157" t="s">
        <v>158</v>
      </c>
      <c r="AA157" t="s">
        <v>159</v>
      </c>
      <c r="AB157" t="s">
        <v>160</v>
      </c>
      <c r="AC157" t="s">
        <v>162</v>
      </c>
      <c r="AD157" t="s">
        <v>163</v>
      </c>
      <c r="AE157" t="s">
        <v>164</v>
      </c>
      <c r="AF157" t="s">
        <v>165</v>
      </c>
      <c r="AG157" t="s">
        <v>313</v>
      </c>
      <c r="AH157" t="s">
        <v>167</v>
      </c>
      <c r="AI157" t="s">
        <v>314</v>
      </c>
      <c r="AJ157" t="s">
        <v>169</v>
      </c>
      <c r="AK157" t="s">
        <v>315</v>
      </c>
      <c r="AL157" t="s">
        <v>171</v>
      </c>
      <c r="AM157">
        <v>1.8013918358049339</v>
      </c>
      <c r="AN157">
        <v>0</v>
      </c>
      <c r="AO157">
        <v>0</v>
      </c>
      <c r="AP157">
        <v>0</v>
      </c>
      <c r="AQ157">
        <v>0.12784016954811159</v>
      </c>
      <c r="AR157">
        <v>0</v>
      </c>
      <c r="AS157">
        <v>0</v>
      </c>
      <c r="AT157">
        <v>0</v>
      </c>
      <c r="AU157">
        <v>0</v>
      </c>
      <c r="AV157">
        <v>0</v>
      </c>
      <c r="AW157">
        <v>0</v>
      </c>
      <c r="AX157">
        <v>0</v>
      </c>
      <c r="AY157">
        <v>0.1030227820358702</v>
      </c>
      <c r="AZ157">
        <v>0</v>
      </c>
      <c r="BA157">
        <v>0</v>
      </c>
      <c r="BB157">
        <v>0</v>
      </c>
      <c r="BC157">
        <v>15.01472834084141</v>
      </c>
      <c r="BD157">
        <v>2.23689781525957</v>
      </c>
      <c r="BE157">
        <v>3.4173090613164439</v>
      </c>
      <c r="BF157">
        <v>0</v>
      </c>
      <c r="BG157">
        <v>0</v>
      </c>
      <c r="BH157">
        <v>0</v>
      </c>
      <c r="BI157">
        <v>0</v>
      </c>
      <c r="BJ157">
        <v>0.97705689921509498</v>
      </c>
      <c r="BK157">
        <v>0</v>
      </c>
      <c r="BL157">
        <v>0</v>
      </c>
      <c r="BM157">
        <v>17.251626156100979</v>
      </c>
      <c r="BN157">
        <v>2.4402521621013489</v>
      </c>
      <c r="BO157">
        <v>0</v>
      </c>
      <c r="BP157">
        <v>0</v>
      </c>
      <c r="BQ157">
        <v>0</v>
      </c>
      <c r="BR157">
        <v>8.3788028460055504</v>
      </c>
      <c r="BS157">
        <v>0</v>
      </c>
      <c r="BT157">
        <v>0</v>
      </c>
      <c r="BU157">
        <v>0</v>
      </c>
      <c r="BV157">
        <v>8.9130600771061701</v>
      </c>
      <c r="BW157">
        <v>0</v>
      </c>
      <c r="BX157">
        <v>0</v>
      </c>
      <c r="BY157">
        <v>0</v>
      </c>
      <c r="BZ157">
        <v>0</v>
      </c>
      <c r="CA157">
        <v>0</v>
      </c>
      <c r="CB157">
        <v>0</v>
      </c>
      <c r="CC157">
        <v>0</v>
      </c>
      <c r="CD157">
        <v>3.3770722943056999</v>
      </c>
      <c r="CE157">
        <v>0</v>
      </c>
      <c r="CF157">
        <v>0</v>
      </c>
      <c r="CG157">
        <v>0</v>
      </c>
    </row>
    <row r="158" spans="1:85" x14ac:dyDescent="0.2">
      <c r="A158" t="s">
        <v>413</v>
      </c>
      <c r="B158">
        <v>2020</v>
      </c>
      <c r="C158" t="s">
        <v>418</v>
      </c>
      <c r="D158">
        <v>128</v>
      </c>
      <c r="E158" t="s">
        <v>109</v>
      </c>
      <c r="F158" t="s">
        <v>49</v>
      </c>
      <c r="G158" t="s">
        <v>435</v>
      </c>
      <c r="H158">
        <v>2.843310811605944</v>
      </c>
      <c r="I158">
        <v>2.0597610923074861</v>
      </c>
      <c r="J158">
        <v>0.54101709248186713</v>
      </c>
      <c r="K158">
        <v>0.54565058190825855</v>
      </c>
      <c r="L158">
        <v>0.16280205462178821</v>
      </c>
      <c r="M158">
        <v>2.7455434049196961</v>
      </c>
      <c r="N158">
        <v>2.478947004267682</v>
      </c>
      <c r="O158">
        <v>0.62736761992915868</v>
      </c>
      <c r="P158">
        <v>0.65669237426201166</v>
      </c>
      <c r="Q158">
        <v>0.19094004587338231</v>
      </c>
      <c r="R158">
        <v>2.572152635567083</v>
      </c>
      <c r="S158">
        <v>0.60064878581141901</v>
      </c>
      <c r="T158">
        <v>0.43262375490598598</v>
      </c>
      <c r="U158">
        <v>0.55056286580875535</v>
      </c>
      <c r="V158">
        <v>0.10383413882174811</v>
      </c>
      <c r="W158" t="s">
        <v>311</v>
      </c>
      <c r="X158" t="s">
        <v>156</v>
      </c>
      <c r="Y158" t="s">
        <v>312</v>
      </c>
      <c r="Z158" t="s">
        <v>158</v>
      </c>
      <c r="AA158" t="s">
        <v>159</v>
      </c>
      <c r="AB158" t="s">
        <v>160</v>
      </c>
      <c r="AC158" t="s">
        <v>162</v>
      </c>
      <c r="AD158" t="s">
        <v>163</v>
      </c>
      <c r="AE158" t="s">
        <v>164</v>
      </c>
      <c r="AF158" t="s">
        <v>165</v>
      </c>
      <c r="AG158" t="s">
        <v>313</v>
      </c>
      <c r="AH158" t="s">
        <v>167</v>
      </c>
      <c r="AI158" t="s">
        <v>314</v>
      </c>
      <c r="AJ158" t="s">
        <v>169</v>
      </c>
      <c r="AK158" t="s">
        <v>315</v>
      </c>
      <c r="AL158" t="s">
        <v>171</v>
      </c>
      <c r="AM158">
        <v>1.656371692438017</v>
      </c>
      <c r="AN158">
        <v>0.77047047247566736</v>
      </c>
      <c r="AO158">
        <v>1.289135824859917</v>
      </c>
      <c r="AP158">
        <v>3.4815325595717388</v>
      </c>
      <c r="AQ158">
        <v>1.2063756396971419</v>
      </c>
      <c r="AR158">
        <v>0.36508671724597019</v>
      </c>
      <c r="AS158">
        <v>0.42403684414115073</v>
      </c>
      <c r="AT158">
        <v>0.33751112478599082</v>
      </c>
      <c r="AU158">
        <v>0</v>
      </c>
      <c r="AV158">
        <v>3.4982211368732732</v>
      </c>
      <c r="AW158">
        <v>5.6929374866009602E-2</v>
      </c>
      <c r="AX158">
        <v>0.57292071510720077</v>
      </c>
      <c r="AY158">
        <v>0.12809498541575781</v>
      </c>
      <c r="AZ158">
        <v>1.65101029514453</v>
      </c>
      <c r="BA158">
        <v>0</v>
      </c>
      <c r="BB158">
        <v>0</v>
      </c>
      <c r="BC158">
        <v>264.39890702419041</v>
      </c>
      <c r="BD158">
        <v>192.13506273038379</v>
      </c>
      <c r="BE158">
        <v>50.205048379882598</v>
      </c>
      <c r="BF158">
        <v>50.51987540321759</v>
      </c>
      <c r="BG158">
        <v>15.21723475598861</v>
      </c>
      <c r="BH158">
        <v>197.3471909540616</v>
      </c>
      <c r="BI158">
        <v>179.2290597319687</v>
      </c>
      <c r="BJ158">
        <v>45.025052594864491</v>
      </c>
      <c r="BK158">
        <v>47.204300286448117</v>
      </c>
      <c r="BL158">
        <v>13.80841252636289</v>
      </c>
      <c r="BM158">
        <v>32.981016765847023</v>
      </c>
      <c r="BN158">
        <v>8.1132926390161799</v>
      </c>
      <c r="BO158">
        <v>5.8725401411193809</v>
      </c>
      <c r="BP158">
        <v>7.3330666592432188</v>
      </c>
      <c r="BQ158">
        <v>1.408822229625714</v>
      </c>
      <c r="BR158">
        <v>7.0385809693103596</v>
      </c>
      <c r="BS158">
        <v>15.315256223562599</v>
      </c>
      <c r="BT158">
        <v>35.622450317369683</v>
      </c>
      <c r="BU158">
        <v>224.49018089054499</v>
      </c>
      <c r="BV158">
        <v>82.362519100998782</v>
      </c>
      <c r="BW158">
        <v>11.310598308458619</v>
      </c>
      <c r="BX158">
        <v>16.951437442139738</v>
      </c>
      <c r="BY158">
        <v>12.23573417906578</v>
      </c>
      <c r="BZ158">
        <v>0</v>
      </c>
      <c r="CA158">
        <v>138.34366904783991</v>
      </c>
      <c r="CB158">
        <v>0.65121164398021947</v>
      </c>
      <c r="CC158">
        <v>12.877239331560141</v>
      </c>
      <c r="CD158">
        <v>4.051518369247928</v>
      </c>
      <c r="CE158">
        <v>11.22573246958429</v>
      </c>
      <c r="CF158">
        <v>0</v>
      </c>
      <c r="CG158">
        <v>0</v>
      </c>
    </row>
    <row r="159" spans="1:85" x14ac:dyDescent="0.2">
      <c r="A159" t="s">
        <v>413</v>
      </c>
      <c r="B159">
        <v>2020</v>
      </c>
      <c r="C159" t="s">
        <v>418</v>
      </c>
      <c r="D159">
        <v>129</v>
      </c>
      <c r="E159" t="s">
        <v>109</v>
      </c>
      <c r="F159" t="s">
        <v>48</v>
      </c>
      <c r="G159" t="s">
        <v>193</v>
      </c>
      <c r="H159">
        <v>97.156689188394068</v>
      </c>
      <c r="I159">
        <v>97.940238907692518</v>
      </c>
      <c r="J159">
        <v>99.458982907518148</v>
      </c>
      <c r="K159">
        <v>99.454349418091709</v>
      </c>
      <c r="L159">
        <v>99.837197945378222</v>
      </c>
      <c r="M159">
        <v>97.254456595080299</v>
      </c>
      <c r="N159">
        <v>97.521052995732333</v>
      </c>
      <c r="O159">
        <v>99.372632380070854</v>
      </c>
      <c r="P159">
        <v>99.343307625737992</v>
      </c>
      <c r="Q159">
        <v>99.80905995412661</v>
      </c>
      <c r="R159">
        <v>97.427847364432935</v>
      </c>
      <c r="S159">
        <v>99.399351214188584</v>
      </c>
      <c r="T159">
        <v>99.567376245094025</v>
      </c>
      <c r="U159">
        <v>99.449437134191243</v>
      </c>
      <c r="V159">
        <v>99.896165861178261</v>
      </c>
      <c r="W159" t="s">
        <v>311</v>
      </c>
      <c r="X159" t="s">
        <v>156</v>
      </c>
      <c r="Y159" t="s">
        <v>312</v>
      </c>
      <c r="Z159" t="s">
        <v>158</v>
      </c>
      <c r="AA159" t="s">
        <v>159</v>
      </c>
      <c r="AB159" t="s">
        <v>160</v>
      </c>
      <c r="AC159" t="s">
        <v>162</v>
      </c>
      <c r="AD159" t="s">
        <v>163</v>
      </c>
      <c r="AE159" t="s">
        <v>164</v>
      </c>
      <c r="AF159" t="s">
        <v>165</v>
      </c>
      <c r="AG159" t="s">
        <v>313</v>
      </c>
      <c r="AH159" t="s">
        <v>167</v>
      </c>
      <c r="AI159" t="s">
        <v>314</v>
      </c>
      <c r="AJ159" t="s">
        <v>169</v>
      </c>
      <c r="AK159" t="s">
        <v>315</v>
      </c>
      <c r="AL159" t="s">
        <v>171</v>
      </c>
      <c r="AM159">
        <v>98.343628307561985</v>
      </c>
      <c r="AN159">
        <v>99.229529527524335</v>
      </c>
      <c r="AO159">
        <v>98.710864175140074</v>
      </c>
      <c r="AP159">
        <v>96.518467440428253</v>
      </c>
      <c r="AQ159">
        <v>98.7936243603029</v>
      </c>
      <c r="AR159">
        <v>99.634913282754027</v>
      </c>
      <c r="AS159">
        <v>99.575963155858844</v>
      </c>
      <c r="AT159">
        <v>99.662488875214009</v>
      </c>
      <c r="AU159">
        <v>100</v>
      </c>
      <c r="AV159">
        <v>96.501778863126731</v>
      </c>
      <c r="AW159">
        <v>99.943070625133998</v>
      </c>
      <c r="AX159">
        <v>99.427079284892798</v>
      </c>
      <c r="AY159">
        <v>99.871905014584257</v>
      </c>
      <c r="AZ159">
        <v>98.348989704855455</v>
      </c>
      <c r="BA159">
        <v>100</v>
      </c>
      <c r="BB159">
        <v>100</v>
      </c>
      <c r="BC159">
        <v>9034.5812095693254</v>
      </c>
      <c r="BD159">
        <v>9135.8915442360012</v>
      </c>
      <c r="BE159">
        <v>9229.5476761729551</v>
      </c>
      <c r="BF159">
        <v>9208.1297216591738</v>
      </c>
      <c r="BG159">
        <v>9331.8605962580968</v>
      </c>
      <c r="BH159">
        <v>6990.5628818001433</v>
      </c>
      <c r="BI159">
        <v>7050.818997907556</v>
      </c>
      <c r="BJ159">
        <v>7131.7961865931984</v>
      </c>
      <c r="BK159">
        <v>7140.9864167895848</v>
      </c>
      <c r="BL159">
        <v>7217.9969760193371</v>
      </c>
      <c r="BM159">
        <v>1249.2530275826009</v>
      </c>
      <c r="BN159">
        <v>1342.641562888728</v>
      </c>
      <c r="BO159">
        <v>1351.551797871839</v>
      </c>
      <c r="BP159">
        <v>1324.5887018877929</v>
      </c>
      <c r="BQ159">
        <v>1355.3917884483681</v>
      </c>
      <c r="BR159">
        <v>417.90112317102432</v>
      </c>
      <c r="BS159">
        <v>1972.464518691339</v>
      </c>
      <c r="BT159">
        <v>2727.6589379134298</v>
      </c>
      <c r="BU159">
        <v>6223.53743480291</v>
      </c>
      <c r="BV159">
        <v>6744.907229289789</v>
      </c>
      <c r="BW159">
        <v>3086.7474175459852</v>
      </c>
      <c r="BX159">
        <v>3980.6817107984061</v>
      </c>
      <c r="BY159">
        <v>3613.0474877663501</v>
      </c>
      <c r="BZ159">
        <v>3737.7986170642362</v>
      </c>
      <c r="CA159">
        <v>3816.3425453145892</v>
      </c>
      <c r="CB159">
        <v>1143.2426841047929</v>
      </c>
      <c r="CC159">
        <v>2234.7704703782629</v>
      </c>
      <c r="CD159">
        <v>3158.8501019384621</v>
      </c>
      <c r="CE159">
        <v>668.70536805705331</v>
      </c>
      <c r="CF159">
        <v>557.7478122307374</v>
      </c>
      <c r="CG159">
        <v>1855.6072888281119</v>
      </c>
    </row>
    <row r="160" spans="1:85" x14ac:dyDescent="0.2">
      <c r="A160" t="s">
        <v>413</v>
      </c>
      <c r="B160">
        <v>2020</v>
      </c>
      <c r="C160" t="s">
        <v>418</v>
      </c>
      <c r="D160">
        <v>135</v>
      </c>
      <c r="E160" t="s">
        <v>45</v>
      </c>
      <c r="F160" t="s">
        <v>44</v>
      </c>
      <c r="G160" t="s">
        <v>436</v>
      </c>
      <c r="H160">
        <v>77.359743678483355</v>
      </c>
      <c r="I160">
        <v>70.020944381704808</v>
      </c>
      <c r="J160">
        <v>51.397458651746113</v>
      </c>
      <c r="K160">
        <v>42.855747844517957</v>
      </c>
      <c r="L160">
        <v>51.202420851105323</v>
      </c>
      <c r="M160">
        <v>76.621814729601994</v>
      </c>
      <c r="N160">
        <v>73.605680257398731</v>
      </c>
      <c r="O160">
        <v>58.303207558623093</v>
      </c>
      <c r="P160">
        <v>51.498379941446963</v>
      </c>
      <c r="Q160">
        <v>59.365341431424227</v>
      </c>
      <c r="R160">
        <v>5.9127682439402518</v>
      </c>
      <c r="S160">
        <v>11.12974100249739</v>
      </c>
      <c r="T160">
        <v>8.1962450215265612</v>
      </c>
      <c r="U160">
        <v>12.86651275249085</v>
      </c>
      <c r="V160">
        <v>12.4962486951025</v>
      </c>
      <c r="W160" t="s">
        <v>311</v>
      </c>
      <c r="X160" t="s">
        <v>156</v>
      </c>
      <c r="Y160" t="s">
        <v>312</v>
      </c>
      <c r="Z160" t="s">
        <v>158</v>
      </c>
      <c r="AA160" t="s">
        <v>159</v>
      </c>
      <c r="AB160" t="s">
        <v>160</v>
      </c>
      <c r="AC160" t="s">
        <v>162</v>
      </c>
      <c r="AD160" t="s">
        <v>163</v>
      </c>
      <c r="AE160" t="s">
        <v>164</v>
      </c>
      <c r="AF160" t="s">
        <v>165</v>
      </c>
      <c r="AG160" t="s">
        <v>313</v>
      </c>
      <c r="AH160" t="s">
        <v>167</v>
      </c>
      <c r="AI160" t="s">
        <v>314</v>
      </c>
      <c r="AJ160" t="s">
        <v>169</v>
      </c>
      <c r="AK160" t="s">
        <v>315</v>
      </c>
      <c r="AL160" t="s">
        <v>171</v>
      </c>
      <c r="AM160">
        <v>20.920079228376839</v>
      </c>
      <c r="AN160">
        <v>38.102847557431673</v>
      </c>
      <c r="AO160">
        <v>90.492782156208889</v>
      </c>
      <c r="AP160">
        <v>100</v>
      </c>
      <c r="AQ160">
        <v>32.432657136887777</v>
      </c>
      <c r="AR160">
        <v>21.279278675563699</v>
      </c>
      <c r="AS160">
        <v>72.973572531224463</v>
      </c>
      <c r="AT160">
        <v>60.640959371054002</v>
      </c>
      <c r="AU160">
        <v>50.733700595442677</v>
      </c>
      <c r="AV160">
        <v>94.291124263779494</v>
      </c>
      <c r="AW160">
        <v>46.573196123138743</v>
      </c>
      <c r="AX160">
        <v>64.560266030876178</v>
      </c>
      <c r="AY160">
        <v>25.440498980606311</v>
      </c>
      <c r="AZ160">
        <v>5.6690663745581942</v>
      </c>
      <c r="BA160">
        <v>13.15357251844774</v>
      </c>
      <c r="BB160">
        <v>55.227578119796412</v>
      </c>
      <c r="BC160">
        <v>7307.2998005487516</v>
      </c>
      <c r="BD160">
        <v>6597.6343028591618</v>
      </c>
      <c r="BE160">
        <v>4835.9345830578322</v>
      </c>
      <c r="BF160">
        <v>4039.557099393553</v>
      </c>
      <c r="BG160">
        <v>4835.5158952261336</v>
      </c>
      <c r="BH160">
        <v>5580.5571373683133</v>
      </c>
      <c r="BI160">
        <v>5355.4762470956466</v>
      </c>
      <c r="BJ160">
        <v>4232.5034518472212</v>
      </c>
      <c r="BK160">
        <v>3751.0178489254708</v>
      </c>
      <c r="BL160">
        <v>4325.8452579298373</v>
      </c>
      <c r="BM160">
        <v>81.828378643843365</v>
      </c>
      <c r="BN160">
        <v>153.71343413312999</v>
      </c>
      <c r="BO160">
        <v>113.6860592941883</v>
      </c>
      <c r="BP160">
        <v>176.77565113936089</v>
      </c>
      <c r="BQ160">
        <v>173.57320093484569</v>
      </c>
      <c r="BR160">
        <v>97.618750477253045</v>
      </c>
      <c r="BS160">
        <v>777.89167373959094</v>
      </c>
      <c r="BT160">
        <v>2520.6311429840362</v>
      </c>
      <c r="BU160">
        <v>6448.0276156934551</v>
      </c>
      <c r="BV160">
        <v>2261.215880290868</v>
      </c>
      <c r="BW160">
        <v>661.50147955499983</v>
      </c>
      <c r="BX160">
        <v>2954.9059822880658</v>
      </c>
      <c r="BY160">
        <v>2203.726857865583</v>
      </c>
      <c r="BZ160">
        <v>1904.2653681559409</v>
      </c>
      <c r="CA160">
        <v>3808.4830680866899</v>
      </c>
      <c r="CB160">
        <v>532.7479475076882</v>
      </c>
      <c r="CC160">
        <v>1459.102430576603</v>
      </c>
      <c r="CD160">
        <v>840.17305648283855</v>
      </c>
      <c r="CE160">
        <v>40.184921009037083</v>
      </c>
      <c r="CF160">
        <v>74.556942405796136</v>
      </c>
      <c r="CG160">
        <v>1030.908563966987</v>
      </c>
    </row>
    <row r="161" spans="1:85" x14ac:dyDescent="0.2">
      <c r="A161" t="s">
        <v>413</v>
      </c>
      <c r="B161">
        <v>2020</v>
      </c>
      <c r="C161" t="s">
        <v>418</v>
      </c>
      <c r="D161">
        <v>136</v>
      </c>
      <c r="E161" t="s">
        <v>45</v>
      </c>
      <c r="F161" t="s">
        <v>43</v>
      </c>
      <c r="G161" t="s">
        <v>437</v>
      </c>
      <c r="H161">
        <v>4.9298454879708506</v>
      </c>
      <c r="I161">
        <v>8.5336322108146341</v>
      </c>
      <c r="J161">
        <v>13.37960132109874</v>
      </c>
      <c r="K161">
        <v>17.860479889491739</v>
      </c>
      <c r="L161">
        <v>14.625908598879191</v>
      </c>
      <c r="M161">
        <v>5.3447528335792764</v>
      </c>
      <c r="N161">
        <v>7.5821627437147274</v>
      </c>
      <c r="O161">
        <v>12.13213324023647</v>
      </c>
      <c r="P161">
        <v>15.45782041547073</v>
      </c>
      <c r="Q161">
        <v>11.490588504491379</v>
      </c>
      <c r="R161">
        <v>19.87473187088754</v>
      </c>
      <c r="S161">
        <v>25.31517140746411</v>
      </c>
      <c r="T161">
        <v>27.058840344362949</v>
      </c>
      <c r="U161">
        <v>25.938407825272311</v>
      </c>
      <c r="V161">
        <v>30.515548392130789</v>
      </c>
      <c r="W161" t="s">
        <v>311</v>
      </c>
      <c r="X161" t="s">
        <v>156</v>
      </c>
      <c r="Y161" t="s">
        <v>312</v>
      </c>
      <c r="Z161" t="s">
        <v>158</v>
      </c>
      <c r="AA161" t="s">
        <v>159</v>
      </c>
      <c r="AB161" t="s">
        <v>160</v>
      </c>
      <c r="AC161" t="s">
        <v>162</v>
      </c>
      <c r="AD161" t="s">
        <v>163</v>
      </c>
      <c r="AE161" t="s">
        <v>164</v>
      </c>
      <c r="AF161" t="s">
        <v>165</v>
      </c>
      <c r="AG161" t="s">
        <v>313</v>
      </c>
      <c r="AH161" t="s">
        <v>167</v>
      </c>
      <c r="AI161" t="s">
        <v>314</v>
      </c>
      <c r="AJ161" t="s">
        <v>169</v>
      </c>
      <c r="AK161" t="s">
        <v>315</v>
      </c>
      <c r="AL161" t="s">
        <v>171</v>
      </c>
      <c r="AM161">
        <v>16.834742938925778</v>
      </c>
      <c r="AN161">
        <v>25.827607805457159</v>
      </c>
      <c r="AO161">
        <v>6.7086509271306909</v>
      </c>
      <c r="AP161">
        <v>0</v>
      </c>
      <c r="AQ161">
        <v>15.19462532563711</v>
      </c>
      <c r="AR161">
        <v>14.818484004370539</v>
      </c>
      <c r="AS161">
        <v>13.828442574146861</v>
      </c>
      <c r="AT161">
        <v>8.2624003740430751</v>
      </c>
      <c r="AU161">
        <v>5.4845327195046298</v>
      </c>
      <c r="AV161">
        <v>1.188748111965428</v>
      </c>
      <c r="AW161">
        <v>19.065375556929229</v>
      </c>
      <c r="AX161">
        <v>5.344925252474015</v>
      </c>
      <c r="AY161">
        <v>28.932685524319179</v>
      </c>
      <c r="AZ161">
        <v>41.469241624063088</v>
      </c>
      <c r="BA161">
        <v>49.244809375538189</v>
      </c>
      <c r="BB161">
        <v>16.022870417517229</v>
      </c>
      <c r="BC161">
        <v>465.66673101587782</v>
      </c>
      <c r="BD161">
        <v>804.07062628485664</v>
      </c>
      <c r="BE161">
        <v>1258.873073367987</v>
      </c>
      <c r="BF161">
        <v>1683.5181268549779</v>
      </c>
      <c r="BG161">
        <v>1381.259173617339</v>
      </c>
      <c r="BH161">
        <v>389.27162816697341</v>
      </c>
      <c r="BI161">
        <v>551.67063647232726</v>
      </c>
      <c r="BJ161">
        <v>880.72848763835543</v>
      </c>
      <c r="BK161">
        <v>1125.9103752358949</v>
      </c>
      <c r="BL161">
        <v>837.29844037695807</v>
      </c>
      <c r="BM161">
        <v>275.05172160985529</v>
      </c>
      <c r="BN161">
        <v>349.62915415884061</v>
      </c>
      <c r="BO161">
        <v>375.31978604127562</v>
      </c>
      <c r="BP161">
        <v>356.3730919975294</v>
      </c>
      <c r="BQ161">
        <v>423.86171577876712</v>
      </c>
      <c r="BR161">
        <v>78.55546589300377</v>
      </c>
      <c r="BS161">
        <v>527.28555350604449</v>
      </c>
      <c r="BT161">
        <v>186.8661129806375</v>
      </c>
      <c r="BU161">
        <v>0</v>
      </c>
      <c r="BV161">
        <v>1059.3744427533341</v>
      </c>
      <c r="BW161">
        <v>460.65701958732109</v>
      </c>
      <c r="BX161">
        <v>559.95268246719456</v>
      </c>
      <c r="BY161">
        <v>300.26031585853673</v>
      </c>
      <c r="BZ161">
        <v>205.85933207499849</v>
      </c>
      <c r="CA161">
        <v>48.014350152143209</v>
      </c>
      <c r="CB161">
        <v>218.08766719729209</v>
      </c>
      <c r="CC161">
        <v>120.79865692321179</v>
      </c>
      <c r="CD161">
        <v>955.50259638204216</v>
      </c>
      <c r="CE161">
        <v>293.95284670617713</v>
      </c>
      <c r="CF161">
        <v>279.128914311843</v>
      </c>
      <c r="CG161">
        <v>299.09177434725967</v>
      </c>
    </row>
    <row r="162" spans="1:85" x14ac:dyDescent="0.2">
      <c r="A162" t="s">
        <v>413</v>
      </c>
      <c r="B162">
        <v>2020</v>
      </c>
      <c r="C162" t="s">
        <v>418</v>
      </c>
      <c r="D162">
        <v>137</v>
      </c>
      <c r="E162" t="s">
        <v>45</v>
      </c>
      <c r="F162" t="s">
        <v>42</v>
      </c>
      <c r="G162" t="s">
        <v>438</v>
      </c>
      <c r="H162">
        <v>16.248236480248341</v>
      </c>
      <c r="I162">
        <v>20.525314714695671</v>
      </c>
      <c r="J162">
        <v>33.918014168391238</v>
      </c>
      <c r="K162">
        <v>37.7477374586324</v>
      </c>
      <c r="L162">
        <v>33.271145443968628</v>
      </c>
      <c r="M162">
        <v>16.844884680926249</v>
      </c>
      <c r="N162">
        <v>18.287098433512689</v>
      </c>
      <c r="O162">
        <v>28.455746275111132</v>
      </c>
      <c r="P162">
        <v>31.862809155434629</v>
      </c>
      <c r="Q162">
        <v>28.458345050003189</v>
      </c>
      <c r="R162">
        <v>66.864375241534333</v>
      </c>
      <c r="S162">
        <v>61.663062304061263</v>
      </c>
      <c r="T162">
        <v>62.60900229456179</v>
      </c>
      <c r="U162">
        <v>59.081298096205828</v>
      </c>
      <c r="V162">
        <v>55.155907164574927</v>
      </c>
      <c r="W162" t="s">
        <v>311</v>
      </c>
      <c r="X162" t="s">
        <v>156</v>
      </c>
      <c r="Y162" t="s">
        <v>312</v>
      </c>
      <c r="Z162" t="s">
        <v>158</v>
      </c>
      <c r="AA162" t="s">
        <v>159</v>
      </c>
      <c r="AB162" t="s">
        <v>160</v>
      </c>
      <c r="AC162" t="s">
        <v>162</v>
      </c>
      <c r="AD162" t="s">
        <v>163</v>
      </c>
      <c r="AE162" t="s">
        <v>164</v>
      </c>
      <c r="AF162" t="s">
        <v>165</v>
      </c>
      <c r="AG162" t="s">
        <v>313</v>
      </c>
      <c r="AH162" t="s">
        <v>167</v>
      </c>
      <c r="AI162" t="s">
        <v>314</v>
      </c>
      <c r="AJ162" t="s">
        <v>169</v>
      </c>
      <c r="AK162" t="s">
        <v>315</v>
      </c>
      <c r="AL162" t="s">
        <v>171</v>
      </c>
      <c r="AM162">
        <v>53.63237143006446</v>
      </c>
      <c r="AN162">
        <v>33.435376279478263</v>
      </c>
      <c r="AO162">
        <v>2.620108356914352</v>
      </c>
      <c r="AP162">
        <v>0</v>
      </c>
      <c r="AQ162">
        <v>50.296361564829709</v>
      </c>
      <c r="AR162">
        <v>63.561031608445823</v>
      </c>
      <c r="AS162">
        <v>11.922470291104981</v>
      </c>
      <c r="AT162">
        <v>31.096640254902852</v>
      </c>
      <c r="AU162">
        <v>43.500777565952667</v>
      </c>
      <c r="AV162">
        <v>2.4309762735145748</v>
      </c>
      <c r="AW162">
        <v>34.36142831993196</v>
      </c>
      <c r="AX162">
        <v>29.545492261335749</v>
      </c>
      <c r="AY162">
        <v>42.142054701578211</v>
      </c>
      <c r="AZ162">
        <v>48.782610650069358</v>
      </c>
      <c r="BA162">
        <v>36.00125814560144</v>
      </c>
      <c r="BB162">
        <v>28.157685302478772</v>
      </c>
      <c r="BC162">
        <v>1534.787081054033</v>
      </c>
      <c r="BD162">
        <v>1933.97163712117</v>
      </c>
      <c r="BE162">
        <v>3191.3114385081831</v>
      </c>
      <c r="BF162">
        <v>3558.0791027210598</v>
      </c>
      <c r="BG162">
        <v>3142.100509554673</v>
      </c>
      <c r="BH162">
        <v>1226.854803244066</v>
      </c>
      <c r="BI162">
        <v>1330.551133370346</v>
      </c>
      <c r="BJ162">
        <v>2065.7361640557551</v>
      </c>
      <c r="BK162">
        <v>2320.8102079100681</v>
      </c>
      <c r="BL162">
        <v>2073.7082279783322</v>
      </c>
      <c r="BM162">
        <v>925.35394409474941</v>
      </c>
      <c r="BN162">
        <v>851.63177326368611</v>
      </c>
      <c r="BO162">
        <v>868.41849267749512</v>
      </c>
      <c r="BP162">
        <v>811.73004232196286</v>
      </c>
      <c r="BQ162">
        <v>766.11690360904208</v>
      </c>
      <c r="BR162">
        <v>250.26315756171419</v>
      </c>
      <c r="BS162">
        <v>682.60254766926153</v>
      </c>
      <c r="BT162">
        <v>72.981806560335841</v>
      </c>
      <c r="BU162">
        <v>0</v>
      </c>
      <c r="BV162">
        <v>3506.6794253465769</v>
      </c>
      <c r="BW162">
        <v>1975.8995167121279</v>
      </c>
      <c r="BX162">
        <v>482.77448348528452</v>
      </c>
      <c r="BY162">
        <v>1130.069544246433</v>
      </c>
      <c r="BZ162">
        <v>1632.7810357705241</v>
      </c>
      <c r="CA162">
        <v>98.188796123594273</v>
      </c>
      <c r="CB162">
        <v>393.05828104379191</v>
      </c>
      <c r="CC162">
        <v>667.74662221000972</v>
      </c>
      <c r="CD162">
        <v>1391.7423133910611</v>
      </c>
      <c r="CE162">
        <v>345.79333281142277</v>
      </c>
      <c r="CF162">
        <v>204.06195551309921</v>
      </c>
      <c r="CG162">
        <v>525.60695051387029</v>
      </c>
    </row>
    <row r="163" spans="1:85" x14ac:dyDescent="0.2">
      <c r="A163" t="s">
        <v>413</v>
      </c>
      <c r="B163">
        <v>2020</v>
      </c>
      <c r="C163" t="s">
        <v>418</v>
      </c>
      <c r="D163">
        <v>138</v>
      </c>
      <c r="E163" t="s">
        <v>45</v>
      </c>
      <c r="F163" t="s">
        <v>41</v>
      </c>
      <c r="G163" t="s">
        <v>193</v>
      </c>
      <c r="H163">
        <v>1.30321884749462</v>
      </c>
      <c r="I163">
        <v>0.89636841099305498</v>
      </c>
      <c r="J163">
        <v>1.2686058883087119</v>
      </c>
      <c r="K163">
        <v>1.536034807357576</v>
      </c>
      <c r="L163">
        <v>0.90052510604653413</v>
      </c>
      <c r="M163">
        <v>1.1885477558925699</v>
      </c>
      <c r="N163">
        <v>0.52505856537390871</v>
      </c>
      <c r="O163">
        <v>1.0954538581656741</v>
      </c>
      <c r="P163">
        <v>1.180990487647511</v>
      </c>
      <c r="Q163">
        <v>0.68572501408121567</v>
      </c>
      <c r="R163">
        <v>6.1015538453076914</v>
      </c>
      <c r="S163">
        <v>1.715336926250383</v>
      </c>
      <c r="T163">
        <v>2.135912339548788</v>
      </c>
      <c r="U163">
        <v>2.1137813260310581</v>
      </c>
      <c r="V163">
        <v>1.83229574819185</v>
      </c>
      <c r="W163" t="s">
        <v>311</v>
      </c>
      <c r="X163" t="s">
        <v>156</v>
      </c>
      <c r="Y163" t="s">
        <v>312</v>
      </c>
      <c r="Z163" t="s">
        <v>158</v>
      </c>
      <c r="AA163" t="s">
        <v>159</v>
      </c>
      <c r="AB163" t="s">
        <v>160</v>
      </c>
      <c r="AC163" t="s">
        <v>162</v>
      </c>
      <c r="AD163" t="s">
        <v>163</v>
      </c>
      <c r="AE163" t="s">
        <v>164</v>
      </c>
      <c r="AF163" t="s">
        <v>165</v>
      </c>
      <c r="AG163" t="s">
        <v>313</v>
      </c>
      <c r="AH163" t="s">
        <v>167</v>
      </c>
      <c r="AI163" t="s">
        <v>314</v>
      </c>
      <c r="AJ163" t="s">
        <v>169</v>
      </c>
      <c r="AK163" t="s">
        <v>315</v>
      </c>
      <c r="AL163" t="s">
        <v>171</v>
      </c>
      <c r="AM163">
        <v>6.8171962506854058</v>
      </c>
      <c r="AN163">
        <v>2.6341683576327171</v>
      </c>
      <c r="AO163">
        <v>0.1784585597460544</v>
      </c>
      <c r="AP163">
        <v>0</v>
      </c>
      <c r="AQ163">
        <v>1.9485158030972209</v>
      </c>
      <c r="AR163">
        <v>0.34120571162014152</v>
      </c>
      <c r="AS163">
        <v>1.2755146035236711</v>
      </c>
      <c r="AT163">
        <v>0</v>
      </c>
      <c r="AU163">
        <v>0.28098911910023389</v>
      </c>
      <c r="AV163">
        <v>2.0891513507404502</v>
      </c>
      <c r="AW163">
        <v>0</v>
      </c>
      <c r="AX163">
        <v>0.54931645531410489</v>
      </c>
      <c r="AY163">
        <v>3.3825028079565849</v>
      </c>
      <c r="AZ163">
        <v>4.0790813513092594</v>
      </c>
      <c r="BA163">
        <v>1.6003599604128</v>
      </c>
      <c r="BB163">
        <v>0.59186616020789096</v>
      </c>
      <c r="BC163">
        <v>123.10034097252991</v>
      </c>
      <c r="BD163">
        <v>84.459171874756024</v>
      </c>
      <c r="BE163">
        <v>119.3618371116581</v>
      </c>
      <c r="BF163">
        <v>144.7857200739673</v>
      </c>
      <c r="BG163">
        <v>85.044874674987426</v>
      </c>
      <c r="BH163">
        <v>86.564886066146414</v>
      </c>
      <c r="BI163">
        <v>38.202740133108577</v>
      </c>
      <c r="BJ163">
        <v>79.524136495640008</v>
      </c>
      <c r="BK163">
        <v>86.020500132504552</v>
      </c>
      <c r="BL163">
        <v>49.967543837571633</v>
      </c>
      <c r="BM163">
        <v>84.44103299352679</v>
      </c>
      <c r="BN163">
        <v>23.690607856027309</v>
      </c>
      <c r="BO163">
        <v>29.626183239200628</v>
      </c>
      <c r="BP163">
        <v>29.041674108862448</v>
      </c>
      <c r="BQ163">
        <v>25.45063289254254</v>
      </c>
      <c r="BR163">
        <v>31.81088238171829</v>
      </c>
      <c r="BS163">
        <v>53.778070773902627</v>
      </c>
      <c r="BT163">
        <v>4.9708738388823903</v>
      </c>
      <c r="BU163">
        <v>0</v>
      </c>
      <c r="BV163">
        <v>135.85118414333999</v>
      </c>
      <c r="BW163">
        <v>10.606942392673041</v>
      </c>
      <c r="BX163">
        <v>51.649187530666232</v>
      </c>
      <c r="BY163">
        <v>0</v>
      </c>
      <c r="BZ163">
        <v>10.546793197641991</v>
      </c>
      <c r="CA163">
        <v>84.382253452691188</v>
      </c>
      <c r="CB163">
        <v>0</v>
      </c>
      <c r="CC163">
        <v>12.41489579242455</v>
      </c>
      <c r="CD163">
        <v>111.7072320353891</v>
      </c>
      <c r="CE163">
        <v>28.914383967602308</v>
      </c>
      <c r="CF163">
        <v>9.071143617423882</v>
      </c>
      <c r="CG163">
        <v>11.04810158354308</v>
      </c>
    </row>
    <row r="164" spans="1:85" x14ac:dyDescent="0.2">
      <c r="A164" t="s">
        <v>413</v>
      </c>
      <c r="B164">
        <v>2020</v>
      </c>
      <c r="C164" t="s">
        <v>418</v>
      </c>
      <c r="D164">
        <v>139</v>
      </c>
      <c r="E164" t="s">
        <v>45</v>
      </c>
      <c r="F164" t="s">
        <v>19</v>
      </c>
      <c r="G164" t="s">
        <v>193</v>
      </c>
      <c r="H164">
        <v>0.15895550580288539</v>
      </c>
      <c r="I164">
        <v>2.3740281791909901E-2</v>
      </c>
      <c r="J164">
        <v>3.6319970455057103E-2</v>
      </c>
      <c r="K164">
        <v>0</v>
      </c>
      <c r="L164">
        <v>0</v>
      </c>
      <c r="M164">
        <v>0</v>
      </c>
      <c r="N164">
        <v>0</v>
      </c>
      <c r="O164">
        <v>1.3459067863644701E-2</v>
      </c>
      <c r="P164">
        <v>0</v>
      </c>
      <c r="Q164">
        <v>0</v>
      </c>
      <c r="R164">
        <v>1.246570798330215</v>
      </c>
      <c r="S164">
        <v>0.17668835972690439</v>
      </c>
      <c r="T164">
        <v>0</v>
      </c>
      <c r="U164">
        <v>0</v>
      </c>
      <c r="V164">
        <v>0</v>
      </c>
      <c r="W164" t="s">
        <v>311</v>
      </c>
      <c r="X164" t="s">
        <v>156</v>
      </c>
      <c r="Y164" t="s">
        <v>312</v>
      </c>
      <c r="Z164" t="s">
        <v>158</v>
      </c>
      <c r="AA164" t="s">
        <v>159</v>
      </c>
      <c r="AB164" t="s">
        <v>160</v>
      </c>
      <c r="AC164" t="s">
        <v>162</v>
      </c>
      <c r="AD164" t="s">
        <v>163</v>
      </c>
      <c r="AE164" t="s">
        <v>164</v>
      </c>
      <c r="AF164" t="s">
        <v>165</v>
      </c>
      <c r="AG164" t="s">
        <v>313</v>
      </c>
      <c r="AH164" t="s">
        <v>167</v>
      </c>
      <c r="AI164" t="s">
        <v>314</v>
      </c>
      <c r="AJ164" t="s">
        <v>169</v>
      </c>
      <c r="AK164" t="s">
        <v>315</v>
      </c>
      <c r="AL164" t="s">
        <v>171</v>
      </c>
      <c r="AM164">
        <v>1.7956101519475001</v>
      </c>
      <c r="AN164">
        <v>0</v>
      </c>
      <c r="AO164">
        <v>0</v>
      </c>
      <c r="AP164">
        <v>0</v>
      </c>
      <c r="AQ164">
        <v>0.12784016954811159</v>
      </c>
      <c r="AR164">
        <v>0</v>
      </c>
      <c r="AS164">
        <v>0</v>
      </c>
      <c r="AT164">
        <v>0</v>
      </c>
      <c r="AU164">
        <v>0</v>
      </c>
      <c r="AV164">
        <v>0</v>
      </c>
      <c r="AW164">
        <v>0</v>
      </c>
      <c r="AX164">
        <v>0</v>
      </c>
      <c r="AY164">
        <v>0.1022579855397599</v>
      </c>
      <c r="AZ164">
        <v>0</v>
      </c>
      <c r="BA164">
        <v>0</v>
      </c>
      <c r="BB164">
        <v>0</v>
      </c>
      <c r="BC164">
        <v>15.01472834084141</v>
      </c>
      <c r="BD164">
        <v>2.23689781525957</v>
      </c>
      <c r="BE164">
        <v>3.4173090613164439</v>
      </c>
      <c r="BF164">
        <v>0</v>
      </c>
      <c r="BG164">
        <v>0</v>
      </c>
      <c r="BH164">
        <v>0</v>
      </c>
      <c r="BI164">
        <v>0</v>
      </c>
      <c r="BJ164">
        <v>0.97705689921509498</v>
      </c>
      <c r="BK164">
        <v>0</v>
      </c>
      <c r="BL164">
        <v>0</v>
      </c>
      <c r="BM164">
        <v>17.251626156100979</v>
      </c>
      <c r="BN164">
        <v>2.4402521621013489</v>
      </c>
      <c r="BO164">
        <v>0</v>
      </c>
      <c r="BP164">
        <v>0</v>
      </c>
      <c r="BQ164">
        <v>0</v>
      </c>
      <c r="BR164">
        <v>8.3788028460055504</v>
      </c>
      <c r="BS164">
        <v>0</v>
      </c>
      <c r="BT164">
        <v>0</v>
      </c>
      <c r="BU164">
        <v>0</v>
      </c>
      <c r="BV164">
        <v>8.9130600771061701</v>
      </c>
      <c r="BW164">
        <v>0</v>
      </c>
      <c r="BX164">
        <v>0</v>
      </c>
      <c r="BY164">
        <v>0</v>
      </c>
      <c r="BZ164">
        <v>0</v>
      </c>
      <c r="CA164">
        <v>0</v>
      </c>
      <c r="CB164">
        <v>0</v>
      </c>
      <c r="CC164">
        <v>0</v>
      </c>
      <c r="CD164">
        <v>3.3770722943056999</v>
      </c>
      <c r="CE164">
        <v>0</v>
      </c>
      <c r="CF164">
        <v>0</v>
      </c>
      <c r="CG164">
        <v>0</v>
      </c>
    </row>
    <row r="165" spans="1:85" x14ac:dyDescent="0.2">
      <c r="A165" t="s">
        <v>413</v>
      </c>
      <c r="B165">
        <v>2020</v>
      </c>
      <c r="C165" t="s">
        <v>418</v>
      </c>
      <c r="D165">
        <v>140</v>
      </c>
      <c r="E165" t="s">
        <v>107</v>
      </c>
      <c r="F165" t="s">
        <v>64</v>
      </c>
      <c r="G165" t="s">
        <v>443</v>
      </c>
      <c r="H165">
        <v>48.414792251189184</v>
      </c>
      <c r="I165">
        <v>29.350139455571821</v>
      </c>
      <c r="J165">
        <v>19.91705748254282</v>
      </c>
      <c r="K165">
        <v>22.47209297075624</v>
      </c>
      <c r="L165">
        <v>20.235649963071399</v>
      </c>
      <c r="M165">
        <v>47.266878827124081</v>
      </c>
      <c r="N165">
        <v>31.90430515784805</v>
      </c>
      <c r="O165">
        <v>20.424677041764468</v>
      </c>
      <c r="P165">
        <v>22.707637041566532</v>
      </c>
      <c r="Q165">
        <v>23.993410427888389</v>
      </c>
      <c r="R165">
        <v>27.74870770804359</v>
      </c>
      <c r="S165">
        <v>23.516232371022731</v>
      </c>
      <c r="T165">
        <v>16.860833249746751</v>
      </c>
      <c r="U165">
        <v>20.60838347871589</v>
      </c>
      <c r="V165">
        <v>16.705612415309702</v>
      </c>
      <c r="W165" t="s">
        <v>311</v>
      </c>
      <c r="X165" t="s">
        <v>156</v>
      </c>
      <c r="Y165" t="s">
        <v>312</v>
      </c>
      <c r="Z165" t="s">
        <v>158</v>
      </c>
      <c r="AA165" t="s">
        <v>159</v>
      </c>
      <c r="AB165" t="s">
        <v>160</v>
      </c>
      <c r="AC165" t="s">
        <v>162</v>
      </c>
      <c r="AD165" t="s">
        <v>163</v>
      </c>
      <c r="AE165" t="s">
        <v>164</v>
      </c>
      <c r="AF165" t="s">
        <v>165</v>
      </c>
      <c r="AG165" t="s">
        <v>313</v>
      </c>
      <c r="AH165" t="s">
        <v>167</v>
      </c>
      <c r="AI165" t="s">
        <v>314</v>
      </c>
      <c r="AJ165" t="s">
        <v>169</v>
      </c>
      <c r="AK165" t="s">
        <v>315</v>
      </c>
      <c r="AL165" t="s">
        <v>171</v>
      </c>
      <c r="AM165">
        <v>19.08818097700529</v>
      </c>
      <c r="AN165">
        <v>27.302469528550649</v>
      </c>
      <c r="AO165">
        <v>41.812349403984364</v>
      </c>
      <c r="AP165">
        <v>0</v>
      </c>
      <c r="AQ165">
        <v>32.492295354065561</v>
      </c>
      <c r="AR165">
        <v>36.848095098038293</v>
      </c>
      <c r="AS165">
        <v>18.01698386877349</v>
      </c>
      <c r="AT165">
        <v>42.552552209019623</v>
      </c>
      <c r="AU165">
        <v>13.029077347188791</v>
      </c>
      <c r="AV165">
        <v>81.925559538052624</v>
      </c>
      <c r="AW165">
        <v>8.2522500544218946</v>
      </c>
      <c r="AX165">
        <v>25.467032464683239</v>
      </c>
      <c r="AY165">
        <v>11.23067020085182</v>
      </c>
      <c r="AZ165">
        <v>10.46212201964031</v>
      </c>
      <c r="BA165">
        <v>30.988102010780661</v>
      </c>
      <c r="BB165">
        <v>17.112232332886599</v>
      </c>
      <c r="BC165">
        <v>225.4515804042411</v>
      </c>
      <c r="BD165">
        <v>235.99585013589521</v>
      </c>
      <c r="BE165">
        <v>250.73047365495549</v>
      </c>
      <c r="BF165">
        <v>377.52215670264138</v>
      </c>
      <c r="BG165">
        <v>279.50677145601719</v>
      </c>
      <c r="BH165">
        <v>183.99654879405631</v>
      </c>
      <c r="BI165">
        <v>176.0066833263738</v>
      </c>
      <c r="BJ165">
        <v>179.88594921495061</v>
      </c>
      <c r="BK165">
        <v>254.85965834975221</v>
      </c>
      <c r="BL165">
        <v>200.8964513059519</v>
      </c>
      <c r="BM165">
        <v>76.323298275460516</v>
      </c>
      <c r="BN165">
        <v>82.219604328834251</v>
      </c>
      <c r="BO165">
        <v>63.282043277725769</v>
      </c>
      <c r="BP165">
        <v>73.442733413807844</v>
      </c>
      <c r="BQ165">
        <v>70.808695414882436</v>
      </c>
      <c r="BR165">
        <v>14.99480949698623</v>
      </c>
      <c r="BS165">
        <v>143.96197757443741</v>
      </c>
      <c r="BT165">
        <v>78.133112077108336</v>
      </c>
      <c r="BU165">
        <v>0</v>
      </c>
      <c r="BV165">
        <v>343.05893209042648</v>
      </c>
      <c r="BW165">
        <v>169.74333665332489</v>
      </c>
      <c r="BX165">
        <v>100.88658447287889</v>
      </c>
      <c r="BY165">
        <v>127.76842766867109</v>
      </c>
      <c r="BZ165">
        <v>26.82157160245777</v>
      </c>
      <c r="CA165">
        <v>39.336025020703147</v>
      </c>
      <c r="CB165">
        <v>17.99713963497598</v>
      </c>
      <c r="CC165">
        <v>30.76383317553567</v>
      </c>
      <c r="CD165">
        <v>107.3093453602434</v>
      </c>
      <c r="CE165">
        <v>30.753705502606479</v>
      </c>
      <c r="CF165">
        <v>86.496752708538452</v>
      </c>
      <c r="CG165">
        <v>51.181279314856013</v>
      </c>
    </row>
    <row r="166" spans="1:85" x14ac:dyDescent="0.2">
      <c r="A166" t="s">
        <v>413</v>
      </c>
      <c r="B166">
        <v>2020</v>
      </c>
      <c r="C166" t="s">
        <v>418</v>
      </c>
      <c r="D166">
        <v>141</v>
      </c>
      <c r="E166" t="s">
        <v>107</v>
      </c>
      <c r="F166" t="s">
        <v>65</v>
      </c>
      <c r="G166" t="s">
        <v>444</v>
      </c>
      <c r="H166">
        <v>2.1548330288852671</v>
      </c>
      <c r="I166">
        <v>2.172889618439922</v>
      </c>
      <c r="J166">
        <v>2.1337053447171619</v>
      </c>
      <c r="K166">
        <v>1.482054920453471</v>
      </c>
      <c r="L166">
        <v>1.138516098287468</v>
      </c>
      <c r="M166">
        <v>2.5777220322248442</v>
      </c>
      <c r="N166">
        <v>1.753815658096934</v>
      </c>
      <c r="O166">
        <v>1.5844601530186639</v>
      </c>
      <c r="P166">
        <v>0.87436670673783456</v>
      </c>
      <c r="Q166">
        <v>1.1962659229020549</v>
      </c>
      <c r="R166">
        <v>3.4812976359184229</v>
      </c>
      <c r="S166">
        <v>3.182446901904032</v>
      </c>
      <c r="T166">
        <v>1.485039234488712</v>
      </c>
      <c r="U166">
        <v>3.5922428130005031</v>
      </c>
      <c r="V166">
        <v>0.5706022011493993</v>
      </c>
      <c r="W166" t="s">
        <v>311</v>
      </c>
      <c r="X166" t="s">
        <v>156</v>
      </c>
      <c r="Y166" t="s">
        <v>312</v>
      </c>
      <c r="Z166" t="s">
        <v>158</v>
      </c>
      <c r="AA166" t="s">
        <v>159</v>
      </c>
      <c r="AB166" t="s">
        <v>160</v>
      </c>
      <c r="AC166" t="s">
        <v>162</v>
      </c>
      <c r="AD166" t="s">
        <v>163</v>
      </c>
      <c r="AE166" t="s">
        <v>164</v>
      </c>
      <c r="AF166" t="s">
        <v>165</v>
      </c>
      <c r="AG166" t="s">
        <v>313</v>
      </c>
      <c r="AH166" t="s">
        <v>167</v>
      </c>
      <c r="AI166" t="s">
        <v>314</v>
      </c>
      <c r="AJ166" t="s">
        <v>169</v>
      </c>
      <c r="AK166" t="s">
        <v>315</v>
      </c>
      <c r="AL166" t="s">
        <v>171</v>
      </c>
      <c r="AM166">
        <v>0</v>
      </c>
      <c r="AN166">
        <v>1.8061556836353689</v>
      </c>
      <c r="AO166">
        <v>0</v>
      </c>
      <c r="AP166">
        <v>0</v>
      </c>
      <c r="AQ166">
        <v>1.8206491379460881</v>
      </c>
      <c r="AR166">
        <v>3.5050751332865802</v>
      </c>
      <c r="AS166">
        <v>3.939793861295215</v>
      </c>
      <c r="AT166">
        <v>0</v>
      </c>
      <c r="AU166">
        <v>0</v>
      </c>
      <c r="AV166">
        <v>0</v>
      </c>
      <c r="AW166">
        <v>4.714785791734883</v>
      </c>
      <c r="AX166">
        <v>8.3066656368861658</v>
      </c>
      <c r="AY166">
        <v>0.1771804118478906</v>
      </c>
      <c r="AZ166">
        <v>2.050329818877711</v>
      </c>
      <c r="BA166">
        <v>0</v>
      </c>
      <c r="BB166">
        <v>0</v>
      </c>
      <c r="BC166">
        <v>10.03434052446045</v>
      </c>
      <c r="BD166">
        <v>17.47156716346851</v>
      </c>
      <c r="BE166">
        <v>26.86064204965794</v>
      </c>
      <c r="BF166">
        <v>24.897928762107959</v>
      </c>
      <c r="BG166">
        <v>15.725858050705851</v>
      </c>
      <c r="BH166">
        <v>10.03434052446045</v>
      </c>
      <c r="BI166">
        <v>9.6752860035746906</v>
      </c>
      <c r="BJ166">
        <v>13.95479194291365</v>
      </c>
      <c r="BK166">
        <v>9.8134737552696691</v>
      </c>
      <c r="BL166">
        <v>10.016315915219931</v>
      </c>
      <c r="BM166">
        <v>9.5753690819568149</v>
      </c>
      <c r="BN166">
        <v>11.12676218468129</v>
      </c>
      <c r="BO166">
        <v>5.5736460775120298</v>
      </c>
      <c r="BP166">
        <v>12.80178678474892</v>
      </c>
      <c r="BQ166">
        <v>2.4185642800632561</v>
      </c>
      <c r="BR166">
        <v>0</v>
      </c>
      <c r="BS166">
        <v>9.5235979936376403</v>
      </c>
      <c r="BT166">
        <v>0</v>
      </c>
      <c r="BU166">
        <v>0</v>
      </c>
      <c r="BV166">
        <v>19.222709327520299</v>
      </c>
      <c r="BW166">
        <v>16.14637464329428</v>
      </c>
      <c r="BX166">
        <v>22.060981410000419</v>
      </c>
      <c r="BY166">
        <v>0</v>
      </c>
      <c r="BZ166">
        <v>0</v>
      </c>
      <c r="CA166">
        <v>0</v>
      </c>
      <c r="CB166">
        <v>10.282366346543981</v>
      </c>
      <c r="CC166">
        <v>10.03434052446045</v>
      </c>
      <c r="CD166">
        <v>1.69296343548699</v>
      </c>
      <c r="CE166">
        <v>6.027002869456636</v>
      </c>
      <c r="CF166">
        <v>0</v>
      </c>
      <c r="CG166">
        <v>0</v>
      </c>
    </row>
    <row r="167" spans="1:85" x14ac:dyDescent="0.2">
      <c r="A167" t="s">
        <v>413</v>
      </c>
      <c r="B167">
        <v>2020</v>
      </c>
      <c r="C167" t="s">
        <v>418</v>
      </c>
      <c r="D167">
        <v>142</v>
      </c>
      <c r="E167" t="s">
        <v>107</v>
      </c>
      <c r="F167" t="s">
        <v>66</v>
      </c>
      <c r="G167" t="s">
        <v>445</v>
      </c>
      <c r="H167">
        <v>1.7074371949841289</v>
      </c>
      <c r="I167">
        <v>12.88872241390049</v>
      </c>
      <c r="J167">
        <v>20.85967162181738</v>
      </c>
      <c r="K167">
        <v>20.55577474970514</v>
      </c>
      <c r="L167">
        <v>19.145663665623971</v>
      </c>
      <c r="M167">
        <v>1.925800488044177</v>
      </c>
      <c r="N167">
        <v>8.1872316789365343</v>
      </c>
      <c r="O167">
        <v>19.8866473070685</v>
      </c>
      <c r="P167">
        <v>19.264304404941509</v>
      </c>
      <c r="Q167">
        <v>20.751326858042791</v>
      </c>
      <c r="R167">
        <v>23.610353437898119</v>
      </c>
      <c r="S167">
        <v>21.922072828251121</v>
      </c>
      <c r="T167">
        <v>20.00093012288642</v>
      </c>
      <c r="U167">
        <v>19.535576595804621</v>
      </c>
      <c r="V167">
        <v>18.853833402135901</v>
      </c>
      <c r="W167" t="s">
        <v>311</v>
      </c>
      <c r="X167" t="s">
        <v>156</v>
      </c>
      <c r="Y167" t="s">
        <v>312</v>
      </c>
      <c r="Z167" t="s">
        <v>158</v>
      </c>
      <c r="AA167" t="s">
        <v>159</v>
      </c>
      <c r="AB167" t="s">
        <v>160</v>
      </c>
      <c r="AC167" t="s">
        <v>162</v>
      </c>
      <c r="AD167" t="s">
        <v>163</v>
      </c>
      <c r="AE167" t="s">
        <v>164</v>
      </c>
      <c r="AF167" t="s">
        <v>165</v>
      </c>
      <c r="AG167" t="s">
        <v>313</v>
      </c>
      <c r="AH167" t="s">
        <v>167</v>
      </c>
      <c r="AI167" t="s">
        <v>314</v>
      </c>
      <c r="AJ167" t="s">
        <v>169</v>
      </c>
      <c r="AK167" t="s">
        <v>315</v>
      </c>
      <c r="AL167" t="s">
        <v>171</v>
      </c>
      <c r="AM167">
        <v>9.3168596599987286</v>
      </c>
      <c r="AN167">
        <v>0.85472388392471343</v>
      </c>
      <c r="AO167">
        <v>0</v>
      </c>
      <c r="AP167">
        <v>0</v>
      </c>
      <c r="AQ167">
        <v>30.607668603746951</v>
      </c>
      <c r="AR167">
        <v>10.700971880198811</v>
      </c>
      <c r="AS167">
        <v>11.509497102544341</v>
      </c>
      <c r="AT167">
        <v>0</v>
      </c>
      <c r="AU167">
        <v>16.63825497391263</v>
      </c>
      <c r="AV167">
        <v>0</v>
      </c>
      <c r="AW167">
        <v>5.9741590182758273</v>
      </c>
      <c r="AX167">
        <v>0</v>
      </c>
      <c r="AY167">
        <v>25.11989050492037</v>
      </c>
      <c r="AZ167">
        <v>14.84197488232239</v>
      </c>
      <c r="BA167">
        <v>21.808587647203382</v>
      </c>
      <c r="BB167">
        <v>47.954919158952301</v>
      </c>
      <c r="BC167">
        <v>7.9509669700317946</v>
      </c>
      <c r="BD167">
        <v>103.6344310335663</v>
      </c>
      <c r="BE167">
        <v>262.59678924004243</v>
      </c>
      <c r="BF167">
        <v>345.3287785121347</v>
      </c>
      <c r="BG167">
        <v>264.45123573135271</v>
      </c>
      <c r="BH167">
        <v>7.4965949150570887</v>
      </c>
      <c r="BI167">
        <v>45.166553112653183</v>
      </c>
      <c r="BJ167">
        <v>175.14736806951819</v>
      </c>
      <c r="BK167">
        <v>216.21333959151201</v>
      </c>
      <c r="BL167">
        <v>173.7505361399171</v>
      </c>
      <c r="BM167">
        <v>64.940683609110422</v>
      </c>
      <c r="BN167">
        <v>76.645957803499414</v>
      </c>
      <c r="BO167">
        <v>75.067448143482352</v>
      </c>
      <c r="BP167">
        <v>69.619538354014608</v>
      </c>
      <c r="BQ167">
        <v>79.914181748363532</v>
      </c>
      <c r="BR167">
        <v>7.3189025125093288</v>
      </c>
      <c r="BS167">
        <v>4.5068355623007861</v>
      </c>
      <c r="BT167">
        <v>0</v>
      </c>
      <c r="BU167">
        <v>0</v>
      </c>
      <c r="BV167">
        <v>323.16073673955691</v>
      </c>
      <c r="BW167">
        <v>49.294778130201173</v>
      </c>
      <c r="BX167">
        <v>64.44773776418107</v>
      </c>
      <c r="BY167">
        <v>0</v>
      </c>
      <c r="BZ167">
        <v>34.251400558231751</v>
      </c>
      <c r="CA167">
        <v>0</v>
      </c>
      <c r="CB167">
        <v>13.028904037614399</v>
      </c>
      <c r="CC167">
        <v>0</v>
      </c>
      <c r="CD167">
        <v>240.0212059828402</v>
      </c>
      <c r="CE167">
        <v>43.628407674002439</v>
      </c>
      <c r="CF167">
        <v>60.874073926385513</v>
      </c>
      <c r="CG167">
        <v>143.42921859930439</v>
      </c>
    </row>
    <row r="168" spans="1:85" x14ac:dyDescent="0.2">
      <c r="A168" t="s">
        <v>413</v>
      </c>
      <c r="B168">
        <v>2020</v>
      </c>
      <c r="C168" t="s">
        <v>418</v>
      </c>
      <c r="D168">
        <v>143</v>
      </c>
      <c r="E168" t="s">
        <v>107</v>
      </c>
      <c r="F168" t="s">
        <v>67</v>
      </c>
      <c r="G168" t="s">
        <v>446</v>
      </c>
      <c r="H168">
        <v>47.722937524941443</v>
      </c>
      <c r="I168">
        <v>55.588248512087773</v>
      </c>
      <c r="J168">
        <v>57.089565550922657</v>
      </c>
      <c r="K168">
        <v>55.490077359085127</v>
      </c>
      <c r="L168">
        <v>59.480170273017187</v>
      </c>
      <c r="M168">
        <v>48.229598652606917</v>
      </c>
      <c r="N168">
        <v>58.154647505118447</v>
      </c>
      <c r="O168">
        <v>58.104215498148328</v>
      </c>
      <c r="P168">
        <v>57.15369184675415</v>
      </c>
      <c r="Q168">
        <v>54.058996791166727</v>
      </c>
      <c r="R168">
        <v>45.159641218139882</v>
      </c>
      <c r="S168">
        <v>51.379247898822094</v>
      </c>
      <c r="T168">
        <v>61.653197392878127</v>
      </c>
      <c r="U168">
        <v>56.263797112478983</v>
      </c>
      <c r="V168">
        <v>63.869951981405002</v>
      </c>
      <c r="W168" t="s">
        <v>311</v>
      </c>
      <c r="X168" t="s">
        <v>156</v>
      </c>
      <c r="Y168" t="s">
        <v>312</v>
      </c>
      <c r="Z168" t="s">
        <v>158</v>
      </c>
      <c r="AA168" t="s">
        <v>159</v>
      </c>
      <c r="AB168" t="s">
        <v>160</v>
      </c>
      <c r="AC168" t="s">
        <v>162</v>
      </c>
      <c r="AD168" t="s">
        <v>163</v>
      </c>
      <c r="AE168" t="s">
        <v>164</v>
      </c>
      <c r="AF168" t="s">
        <v>165</v>
      </c>
      <c r="AG168" t="s">
        <v>313</v>
      </c>
      <c r="AH168" t="s">
        <v>167</v>
      </c>
      <c r="AI168" t="s">
        <v>314</v>
      </c>
      <c r="AJ168" t="s">
        <v>169</v>
      </c>
      <c r="AK168" t="s">
        <v>315</v>
      </c>
      <c r="AL168" t="s">
        <v>171</v>
      </c>
      <c r="AM168">
        <v>71.594959362996008</v>
      </c>
      <c r="AN168">
        <v>70.036650903889324</v>
      </c>
      <c r="AO168">
        <v>58.187650596015608</v>
      </c>
      <c r="AP168">
        <v>0</v>
      </c>
      <c r="AQ168">
        <v>35.079386904241389</v>
      </c>
      <c r="AR168">
        <v>48.945857888476262</v>
      </c>
      <c r="AS168">
        <v>66.533725167386919</v>
      </c>
      <c r="AT168">
        <v>57.447447790980391</v>
      </c>
      <c r="AU168">
        <v>70.332667678898588</v>
      </c>
      <c r="AV168">
        <v>18.074440461947361</v>
      </c>
      <c r="AW168">
        <v>81.058805135567383</v>
      </c>
      <c r="AX168">
        <v>66.226301898430606</v>
      </c>
      <c r="AY168">
        <v>63.472258882379897</v>
      </c>
      <c r="AZ168">
        <v>72.64557327915962</v>
      </c>
      <c r="BA168">
        <v>47.203310342015961</v>
      </c>
      <c r="BB168">
        <v>34.93284850816115</v>
      </c>
      <c r="BC168">
        <v>222.2298431171445</v>
      </c>
      <c r="BD168">
        <v>446.9687779519266</v>
      </c>
      <c r="BE168">
        <v>718.68516842333179</v>
      </c>
      <c r="BF168">
        <v>932.21106318221393</v>
      </c>
      <c r="BG168">
        <v>821.57530837926299</v>
      </c>
      <c r="BH168">
        <v>187.74414393339961</v>
      </c>
      <c r="BI168">
        <v>320.82211402972541</v>
      </c>
      <c r="BJ168">
        <v>511.74037841097271</v>
      </c>
      <c r="BK168">
        <v>641.46570384348138</v>
      </c>
      <c r="BL168">
        <v>452.63513701586879</v>
      </c>
      <c r="BM168">
        <v>124.2123706433276</v>
      </c>
      <c r="BN168">
        <v>179.63682984182549</v>
      </c>
      <c r="BO168">
        <v>231.39664854255551</v>
      </c>
      <c r="BP168">
        <v>200.50903344495799</v>
      </c>
      <c r="BQ168">
        <v>270.72027433545787</v>
      </c>
      <c r="BR168">
        <v>56.241753883508231</v>
      </c>
      <c r="BS168">
        <v>369.29314237566899</v>
      </c>
      <c r="BT168">
        <v>108.7330009035291</v>
      </c>
      <c r="BU168">
        <v>0</v>
      </c>
      <c r="BV168">
        <v>370.37386489994981</v>
      </c>
      <c r="BW168">
        <v>225.47253016050041</v>
      </c>
      <c r="BX168">
        <v>372.55737882013398</v>
      </c>
      <c r="BY168">
        <v>172.4918881898657</v>
      </c>
      <c r="BZ168">
        <v>144.786359914309</v>
      </c>
      <c r="CA168">
        <v>8.678325131440058</v>
      </c>
      <c r="CB168">
        <v>176.77925717815771</v>
      </c>
      <c r="CC168">
        <v>80.000483223215696</v>
      </c>
      <c r="CD168">
        <v>606.4790816034714</v>
      </c>
      <c r="CE168">
        <v>213.54373066011161</v>
      </c>
      <c r="CF168">
        <v>131.75808767691899</v>
      </c>
      <c r="CG168">
        <v>104.4812764330994</v>
      </c>
    </row>
    <row r="169" spans="1:85" x14ac:dyDescent="0.2">
      <c r="A169" t="s">
        <v>413</v>
      </c>
      <c r="B169">
        <v>2020</v>
      </c>
      <c r="C169" t="s">
        <v>418</v>
      </c>
      <c r="D169">
        <v>144</v>
      </c>
      <c r="E169" t="s">
        <v>108</v>
      </c>
      <c r="F169" t="s">
        <v>64</v>
      </c>
      <c r="G169" t="s">
        <v>447</v>
      </c>
      <c r="H169">
        <v>76.272098094472653</v>
      </c>
      <c r="I169">
        <v>68.90655227171294</v>
      </c>
      <c r="J169">
        <v>70.511623025983255</v>
      </c>
      <c r="K169">
        <v>68.94333272077742</v>
      </c>
      <c r="L169">
        <v>67.631725454460124</v>
      </c>
      <c r="M169">
        <v>74.39143689421384</v>
      </c>
      <c r="N169">
        <v>62.725605725631773</v>
      </c>
      <c r="O169">
        <v>70.955135221893741</v>
      </c>
      <c r="P169">
        <v>73.215599024230997</v>
      </c>
      <c r="Q169">
        <v>67.339560416368684</v>
      </c>
      <c r="R169">
        <v>80.262133262084745</v>
      </c>
      <c r="S169">
        <v>72.012966763529988</v>
      </c>
      <c r="T169">
        <v>64.206647487740653</v>
      </c>
      <c r="U169">
        <v>61.220831345554672</v>
      </c>
      <c r="V169">
        <v>71.008450213718788</v>
      </c>
      <c r="W169" t="s">
        <v>311</v>
      </c>
      <c r="X169" t="s">
        <v>156</v>
      </c>
      <c r="Y169" t="s">
        <v>312</v>
      </c>
      <c r="Z169" t="s">
        <v>158</v>
      </c>
      <c r="AA169" t="s">
        <v>159</v>
      </c>
      <c r="AB169" t="s">
        <v>160</v>
      </c>
      <c r="AC169" t="s">
        <v>162</v>
      </c>
      <c r="AD169" t="s">
        <v>163</v>
      </c>
      <c r="AE169" t="s">
        <v>164</v>
      </c>
      <c r="AF169" t="s">
        <v>165</v>
      </c>
      <c r="AG169" t="s">
        <v>313</v>
      </c>
      <c r="AH169" t="s">
        <v>167</v>
      </c>
      <c r="AI169" t="s">
        <v>314</v>
      </c>
      <c r="AJ169" t="s">
        <v>169</v>
      </c>
      <c r="AK169" t="s">
        <v>315</v>
      </c>
      <c r="AL169" t="s">
        <v>171</v>
      </c>
      <c r="AM169">
        <v>53.9710044042465</v>
      </c>
      <c r="AN169">
        <v>75.278066520402959</v>
      </c>
      <c r="AO169">
        <v>74.479473553378938</v>
      </c>
      <c r="AP169">
        <v>0</v>
      </c>
      <c r="AQ169">
        <v>88.282138008501036</v>
      </c>
      <c r="AR169">
        <v>56.656400324763368</v>
      </c>
      <c r="AS169">
        <v>62.418130804525717</v>
      </c>
      <c r="AT169">
        <v>57.565357122095577</v>
      </c>
      <c r="AU169">
        <v>61.919582780487232</v>
      </c>
      <c r="AV169">
        <v>86.32323130976441</v>
      </c>
      <c r="AW169">
        <v>23.738638703771151</v>
      </c>
      <c r="AX169">
        <v>76.66157535339002</v>
      </c>
      <c r="AY169">
        <v>67.282264737175794</v>
      </c>
      <c r="AZ169">
        <v>66.296839503773271</v>
      </c>
      <c r="BA169">
        <v>74.505043842651659</v>
      </c>
      <c r="BB169">
        <v>82.481692186882754</v>
      </c>
      <c r="BC169">
        <v>1157.3271102635481</v>
      </c>
      <c r="BD169">
        <v>1302.468044128329</v>
      </c>
      <c r="BE169">
        <v>2193.0672345163089</v>
      </c>
      <c r="BF169">
        <v>2433.9329776671862</v>
      </c>
      <c r="BG169">
        <v>2098.476898987592</v>
      </c>
      <c r="BH169">
        <v>908.67727299668206</v>
      </c>
      <c r="BI169">
        <v>811.28361062579154</v>
      </c>
      <c r="BJ169">
        <v>1416.620247018393</v>
      </c>
      <c r="BK169">
        <v>1681.572710658332</v>
      </c>
      <c r="BL169">
        <v>1369.9609374525</v>
      </c>
      <c r="BM169">
        <v>730.81122244184007</v>
      </c>
      <c r="BN169">
        <v>606.41385098129979</v>
      </c>
      <c r="BO169">
        <v>556.86967750909707</v>
      </c>
      <c r="BP169">
        <v>495.37974000080322</v>
      </c>
      <c r="BQ169">
        <v>544.0077400781106</v>
      </c>
      <c r="BR169">
        <v>129.24753384431941</v>
      </c>
      <c r="BS169">
        <v>509.05408822969548</v>
      </c>
      <c r="BT169">
        <v>54.356465315883497</v>
      </c>
      <c r="BU169">
        <v>0</v>
      </c>
      <c r="BV169">
        <v>3073.7259334338082</v>
      </c>
      <c r="BW169">
        <v>1119.473540203488</v>
      </c>
      <c r="BX169">
        <v>233.4469366114505</v>
      </c>
      <c r="BY169">
        <v>650.52856887349719</v>
      </c>
      <c r="BZ169">
        <v>981.47603075580071</v>
      </c>
      <c r="CA169">
        <v>84.759741598043263</v>
      </c>
      <c r="CB169">
        <v>93.306685232239175</v>
      </c>
      <c r="CC169">
        <v>511.9050799552432</v>
      </c>
      <c r="CD169">
        <v>929.17565418383583</v>
      </c>
      <c r="CE169">
        <v>229.25005086873759</v>
      </c>
      <c r="CF169">
        <v>152.0364494212069</v>
      </c>
      <c r="CG169">
        <v>433.52950703571162</v>
      </c>
    </row>
    <row r="170" spans="1:85" x14ac:dyDescent="0.2">
      <c r="A170" t="s">
        <v>413</v>
      </c>
      <c r="B170">
        <v>2020</v>
      </c>
      <c r="C170" t="s">
        <v>418</v>
      </c>
      <c r="D170">
        <v>145</v>
      </c>
      <c r="E170" t="s">
        <v>108</v>
      </c>
      <c r="F170" t="s">
        <v>65</v>
      </c>
      <c r="G170" t="s">
        <v>448</v>
      </c>
      <c r="H170">
        <v>4.1094746609089672</v>
      </c>
      <c r="I170">
        <v>1.6316193008758511</v>
      </c>
      <c r="J170">
        <v>0.638177144410492</v>
      </c>
      <c r="K170">
        <v>1.110705189600137</v>
      </c>
      <c r="L170">
        <v>0.51807357692423339</v>
      </c>
      <c r="M170">
        <v>4.6666462127625934</v>
      </c>
      <c r="N170">
        <v>1.7139549659864111</v>
      </c>
      <c r="O170">
        <v>0.63865597484427306</v>
      </c>
      <c r="P170">
        <v>0.50103595094923792</v>
      </c>
      <c r="Q170">
        <v>0.58263979394625365</v>
      </c>
      <c r="R170">
        <v>1.4987023490519169</v>
      </c>
      <c r="S170">
        <v>0.48568645865866772</v>
      </c>
      <c r="T170">
        <v>1.6134586253248819</v>
      </c>
      <c r="U170">
        <v>1.6943923823342979</v>
      </c>
      <c r="V170">
        <v>0.55102795044227471</v>
      </c>
      <c r="W170" t="s">
        <v>311</v>
      </c>
      <c r="X170" t="s">
        <v>156</v>
      </c>
      <c r="Y170" t="s">
        <v>312</v>
      </c>
      <c r="Z170" t="s">
        <v>158</v>
      </c>
      <c r="AA170" t="s">
        <v>159</v>
      </c>
      <c r="AB170" t="s">
        <v>160</v>
      </c>
      <c r="AC170" t="s">
        <v>162</v>
      </c>
      <c r="AD170" t="s">
        <v>163</v>
      </c>
      <c r="AE170" t="s">
        <v>164</v>
      </c>
      <c r="AF170" t="s">
        <v>165</v>
      </c>
      <c r="AG170" t="s">
        <v>313</v>
      </c>
      <c r="AH170" t="s">
        <v>167</v>
      </c>
      <c r="AI170" t="s">
        <v>314</v>
      </c>
      <c r="AJ170" t="s">
        <v>169</v>
      </c>
      <c r="AK170" t="s">
        <v>315</v>
      </c>
      <c r="AL170" t="s">
        <v>171</v>
      </c>
      <c r="AM170">
        <v>2.0895059469109909</v>
      </c>
      <c r="AN170">
        <v>3.339161725393033</v>
      </c>
      <c r="AO170">
        <v>13.478775270543251</v>
      </c>
      <c r="AP170">
        <v>0</v>
      </c>
      <c r="AQ170">
        <v>0.41036349869252392</v>
      </c>
      <c r="AR170">
        <v>0.58360948710194716</v>
      </c>
      <c r="AS170">
        <v>0.75444399091560721</v>
      </c>
      <c r="AT170">
        <v>2.0075112764475662</v>
      </c>
      <c r="AU170">
        <v>0.46616069338004362</v>
      </c>
      <c r="AV170">
        <v>4.8383619941026952</v>
      </c>
      <c r="AW170">
        <v>0</v>
      </c>
      <c r="AX170">
        <v>6.7816733302434384</v>
      </c>
      <c r="AY170">
        <v>1.1452390686179821</v>
      </c>
      <c r="AZ170">
        <v>0.74916240453944605</v>
      </c>
      <c r="BA170">
        <v>1.838963966709438</v>
      </c>
      <c r="BB170">
        <v>0</v>
      </c>
      <c r="BC170">
        <v>62.355783475631327</v>
      </c>
      <c r="BD170">
        <v>30.84078261808779</v>
      </c>
      <c r="BE170">
        <v>19.84871890848547</v>
      </c>
      <c r="BF170">
        <v>39.211652276553522</v>
      </c>
      <c r="BG170">
        <v>16.07478481209856</v>
      </c>
      <c r="BH170">
        <v>57.002197184112063</v>
      </c>
      <c r="BI170">
        <v>22.16803739349551</v>
      </c>
      <c r="BJ170">
        <v>12.75077528940434</v>
      </c>
      <c r="BK170">
        <v>11.507498311884969</v>
      </c>
      <c r="BL170">
        <v>11.85326654014983</v>
      </c>
      <c r="BM170">
        <v>13.646142349726031</v>
      </c>
      <c r="BN170">
        <v>4.0899161498486114</v>
      </c>
      <c r="BO170">
        <v>13.99366295414336</v>
      </c>
      <c r="BP170">
        <v>13.710491010525191</v>
      </c>
      <c r="BQ170">
        <v>4.2215182719487219</v>
      </c>
      <c r="BR170">
        <v>5.0038626031209468</v>
      </c>
      <c r="BS170">
        <v>22.580467407604559</v>
      </c>
      <c r="BT170">
        <v>9.8370536946502547</v>
      </c>
      <c r="BU170">
        <v>0</v>
      </c>
      <c r="BV170">
        <v>14.28765723757598</v>
      </c>
      <c r="BW170">
        <v>11.53153703513351</v>
      </c>
      <c r="BX170">
        <v>2.8216583267404651</v>
      </c>
      <c r="BY170">
        <v>22.686273532446759</v>
      </c>
      <c r="BZ170">
        <v>7.3890282603324886</v>
      </c>
      <c r="CA170">
        <v>4.7507293941109658</v>
      </c>
      <c r="CB170">
        <v>0</v>
      </c>
      <c r="CC170">
        <v>45.284394592017627</v>
      </c>
      <c r="CD170">
        <v>15.81588052864743</v>
      </c>
      <c r="CE170">
        <v>2.5905536468271451</v>
      </c>
      <c r="CF170">
        <v>3.7526258316485368</v>
      </c>
      <c r="CG170">
        <v>0</v>
      </c>
    </row>
    <row r="171" spans="1:85" x14ac:dyDescent="0.2">
      <c r="A171" t="s">
        <v>413</v>
      </c>
      <c r="B171">
        <v>2020</v>
      </c>
      <c r="C171" t="s">
        <v>418</v>
      </c>
      <c r="D171">
        <v>146</v>
      </c>
      <c r="E171" t="s">
        <v>108</v>
      </c>
      <c r="F171" t="s">
        <v>66</v>
      </c>
      <c r="G171" t="s">
        <v>449</v>
      </c>
      <c r="H171">
        <v>0.69185856968263781</v>
      </c>
      <c r="I171">
        <v>2.9592518997996251</v>
      </c>
      <c r="J171">
        <v>3.227943576310274</v>
      </c>
      <c r="K171">
        <v>4.2997311824364228</v>
      </c>
      <c r="L171">
        <v>4.0121262138568738</v>
      </c>
      <c r="M171">
        <v>0.71047565020958803</v>
      </c>
      <c r="N171">
        <v>2.3509907032892841</v>
      </c>
      <c r="O171">
        <v>3.892608334309636</v>
      </c>
      <c r="P171">
        <v>3.4905639421223502</v>
      </c>
      <c r="Q171">
        <v>4.1681438184015009</v>
      </c>
      <c r="R171">
        <v>3.2512879344206671</v>
      </c>
      <c r="S171">
        <v>1.484987809469992</v>
      </c>
      <c r="T171">
        <v>3.834510456701798</v>
      </c>
      <c r="U171">
        <v>8.6868946516386956</v>
      </c>
      <c r="V171">
        <v>1.6674884514152239</v>
      </c>
      <c r="W171" t="s">
        <v>311</v>
      </c>
      <c r="X171" t="s">
        <v>156</v>
      </c>
      <c r="Y171" t="s">
        <v>312</v>
      </c>
      <c r="Z171" t="s">
        <v>158</v>
      </c>
      <c r="AA171" t="s">
        <v>159</v>
      </c>
      <c r="AB171" t="s">
        <v>160</v>
      </c>
      <c r="AC171" t="s">
        <v>162</v>
      </c>
      <c r="AD171" t="s">
        <v>163</v>
      </c>
      <c r="AE171" t="s">
        <v>164</v>
      </c>
      <c r="AF171" t="s">
        <v>165</v>
      </c>
      <c r="AG171" t="s">
        <v>313</v>
      </c>
      <c r="AH171" t="s">
        <v>167</v>
      </c>
      <c r="AI171" t="s">
        <v>314</v>
      </c>
      <c r="AJ171" t="s">
        <v>169</v>
      </c>
      <c r="AK171" t="s">
        <v>315</v>
      </c>
      <c r="AL171" t="s">
        <v>171</v>
      </c>
      <c r="AM171">
        <v>1.1165253184763471</v>
      </c>
      <c r="AN171">
        <v>3.4745156756690991</v>
      </c>
      <c r="AO171">
        <v>0</v>
      </c>
      <c r="AP171">
        <v>0</v>
      </c>
      <c r="AQ171">
        <v>1.7967137322000759</v>
      </c>
      <c r="AR171">
        <v>2.7501047829172882</v>
      </c>
      <c r="AS171">
        <v>2.0734265481231149</v>
      </c>
      <c r="AT171">
        <v>4.9970621319555E-2</v>
      </c>
      <c r="AU171">
        <v>11.004332591141189</v>
      </c>
      <c r="AV171">
        <v>8.8384066961329211</v>
      </c>
      <c r="AW171">
        <v>1.6679824367894891</v>
      </c>
      <c r="AX171">
        <v>0</v>
      </c>
      <c r="AY171">
        <v>2.3461396537116102</v>
      </c>
      <c r="AZ171">
        <v>4.2166320610648418</v>
      </c>
      <c r="BA171">
        <v>2.78326968253088</v>
      </c>
      <c r="BB171">
        <v>9.3997000428639481</v>
      </c>
      <c r="BC171">
        <v>10.498028757122979</v>
      </c>
      <c r="BD171">
        <v>55.935624508052982</v>
      </c>
      <c r="BE171">
        <v>100.3961756697167</v>
      </c>
      <c r="BF171">
        <v>151.79506280064149</v>
      </c>
      <c r="BG171">
        <v>124.4882356471946</v>
      </c>
      <c r="BH171">
        <v>8.678325131440058</v>
      </c>
      <c r="BI171">
        <v>30.407362419982249</v>
      </c>
      <c r="BJ171">
        <v>77.715978735730417</v>
      </c>
      <c r="BK171">
        <v>80.16921459508012</v>
      </c>
      <c r="BL171">
        <v>84.797022397938747</v>
      </c>
      <c r="BM171">
        <v>29.603969061046811</v>
      </c>
      <c r="BN171">
        <v>12.504930940534971</v>
      </c>
      <c r="BO171">
        <v>33.257033110730482</v>
      </c>
      <c r="BP171">
        <v>70.291623281845787</v>
      </c>
      <c r="BQ171">
        <v>12.77491089202068</v>
      </c>
      <c r="BR171">
        <v>2.673808751212658</v>
      </c>
      <c r="BS171">
        <v>23.49577361738076</v>
      </c>
      <c r="BT171">
        <v>0</v>
      </c>
      <c r="BU171">
        <v>0</v>
      </c>
      <c r="BV171">
        <v>62.556319072021417</v>
      </c>
      <c r="BW171">
        <v>54.33930711473981</v>
      </c>
      <c r="BX171">
        <v>7.7547191770936488</v>
      </c>
      <c r="BY171">
        <v>0.56470277260300583</v>
      </c>
      <c r="BZ171">
        <v>174.42767195249121</v>
      </c>
      <c r="CA171">
        <v>8.678325131440058</v>
      </c>
      <c r="CB171">
        <v>6.5561430941571182</v>
      </c>
      <c r="CC171">
        <v>0</v>
      </c>
      <c r="CD171">
        <v>32.400452869114119</v>
      </c>
      <c r="CE171">
        <v>14.5808325363511</v>
      </c>
      <c r="CF171">
        <v>5.6795945413757423</v>
      </c>
      <c r="CG171">
        <v>49.405476752748157</v>
      </c>
    </row>
    <row r="172" spans="1:85" x14ac:dyDescent="0.2">
      <c r="A172" t="s">
        <v>413</v>
      </c>
      <c r="B172">
        <v>2020</v>
      </c>
      <c r="C172" t="s">
        <v>418</v>
      </c>
      <c r="D172">
        <v>147</v>
      </c>
      <c r="E172" t="s">
        <v>108</v>
      </c>
      <c r="F172" t="s">
        <v>67</v>
      </c>
      <c r="G172" t="s">
        <v>450</v>
      </c>
      <c r="H172">
        <v>18.926568674935691</v>
      </c>
      <c r="I172">
        <v>26.502576527611609</v>
      </c>
      <c r="J172">
        <v>25.622256253295891</v>
      </c>
      <c r="K172">
        <v>25.646230907186009</v>
      </c>
      <c r="L172">
        <v>27.83807475475875</v>
      </c>
      <c r="M172">
        <v>20.231441242813879</v>
      </c>
      <c r="N172">
        <v>33.209448605092589</v>
      </c>
      <c r="O172">
        <v>24.513600468952319</v>
      </c>
      <c r="P172">
        <v>22.792801082697419</v>
      </c>
      <c r="Q172">
        <v>27.90965597128357</v>
      </c>
      <c r="R172">
        <v>14.987876454442681</v>
      </c>
      <c r="S172">
        <v>26.0163589683414</v>
      </c>
      <c r="T172">
        <v>30.345383430232651</v>
      </c>
      <c r="U172">
        <v>28.397881620472312</v>
      </c>
      <c r="V172">
        <v>26.773033384423719</v>
      </c>
      <c r="W172" t="s">
        <v>311</v>
      </c>
      <c r="X172" t="s">
        <v>156</v>
      </c>
      <c r="Y172" t="s">
        <v>312</v>
      </c>
      <c r="Z172" t="s">
        <v>158</v>
      </c>
      <c r="AA172" t="s">
        <v>159</v>
      </c>
      <c r="AB172" t="s">
        <v>160</v>
      </c>
      <c r="AC172" t="s">
        <v>162</v>
      </c>
      <c r="AD172" t="s">
        <v>163</v>
      </c>
      <c r="AE172" t="s">
        <v>164</v>
      </c>
      <c r="AF172" t="s">
        <v>165</v>
      </c>
      <c r="AG172" t="s">
        <v>313</v>
      </c>
      <c r="AH172" t="s">
        <v>167</v>
      </c>
      <c r="AI172" t="s">
        <v>314</v>
      </c>
      <c r="AJ172" t="s">
        <v>169</v>
      </c>
      <c r="AK172" t="s">
        <v>315</v>
      </c>
      <c r="AL172" t="s">
        <v>171</v>
      </c>
      <c r="AM172">
        <v>42.822964330366119</v>
      </c>
      <c r="AN172">
        <v>17.90825607853489</v>
      </c>
      <c r="AO172">
        <v>12.04175117607782</v>
      </c>
      <c r="AP172">
        <v>0</v>
      </c>
      <c r="AQ172">
        <v>9.510784760606402</v>
      </c>
      <c r="AR172">
        <v>40.009885405217432</v>
      </c>
      <c r="AS172">
        <v>34.75399865643557</v>
      </c>
      <c r="AT172">
        <v>40.377160980137319</v>
      </c>
      <c r="AU172">
        <v>26.609923934991571</v>
      </c>
      <c r="AV172">
        <v>0</v>
      </c>
      <c r="AW172">
        <v>74.593378859439355</v>
      </c>
      <c r="AX172">
        <v>16.55675131636653</v>
      </c>
      <c r="AY172">
        <v>29.226356540494749</v>
      </c>
      <c r="AZ172">
        <v>28.737366030622471</v>
      </c>
      <c r="BA172">
        <v>20.872722508107991</v>
      </c>
      <c r="BB172">
        <v>8.1186077702532913</v>
      </c>
      <c r="BC172">
        <v>287.185374193283</v>
      </c>
      <c r="BD172">
        <v>500.95031424827312</v>
      </c>
      <c r="BE172">
        <v>796.90876839946714</v>
      </c>
      <c r="BF172">
        <v>905.39874842829613</v>
      </c>
      <c r="BG172">
        <v>863.75966889217409</v>
      </c>
      <c r="BH172">
        <v>247.12321235917159</v>
      </c>
      <c r="BI172">
        <v>429.52604537737699</v>
      </c>
      <c r="BJ172">
        <v>489.41436927770548</v>
      </c>
      <c r="BK172">
        <v>523.49161669008447</v>
      </c>
      <c r="BL172">
        <v>567.79608037213052</v>
      </c>
      <c r="BM172">
        <v>136.4691899941412</v>
      </c>
      <c r="BN172">
        <v>219.08110635560811</v>
      </c>
      <c r="BO172">
        <v>263.18807391259708</v>
      </c>
      <c r="BP172">
        <v>229.78673932601919</v>
      </c>
      <c r="BQ172">
        <v>205.11273436696209</v>
      </c>
      <c r="BR172">
        <v>102.5506675797124</v>
      </c>
      <c r="BS172">
        <v>121.1012900732733</v>
      </c>
      <c r="BT172">
        <v>8.788287549802078</v>
      </c>
      <c r="BU172">
        <v>0</v>
      </c>
      <c r="BV172">
        <v>331.13771851750948</v>
      </c>
      <c r="BW172">
        <v>790.55513235876754</v>
      </c>
      <c r="BX172">
        <v>129.98169629192239</v>
      </c>
      <c r="BY172">
        <v>456.28999906788653</v>
      </c>
      <c r="BZ172">
        <v>421.78905847956679</v>
      </c>
      <c r="CA172">
        <v>0</v>
      </c>
      <c r="CB172">
        <v>293.1954527173956</v>
      </c>
      <c r="CC172">
        <v>110.5571476627488</v>
      </c>
      <c r="CD172">
        <v>403.61927565912288</v>
      </c>
      <c r="CE172">
        <v>99.371895759507126</v>
      </c>
      <c r="CF172">
        <v>42.593285718867961</v>
      </c>
      <c r="CG172">
        <v>42.671966725410449</v>
      </c>
    </row>
    <row r="173" spans="1:85" x14ac:dyDescent="0.2">
      <c r="A173" t="s">
        <v>413</v>
      </c>
      <c r="B173">
        <v>2020</v>
      </c>
      <c r="C173" t="s">
        <v>418</v>
      </c>
      <c r="D173">
        <v>148</v>
      </c>
      <c r="E173" t="s">
        <v>109</v>
      </c>
      <c r="F173" t="s">
        <v>49</v>
      </c>
      <c r="G173" t="s">
        <v>193</v>
      </c>
      <c r="H173">
        <v>2.7990957309191709</v>
      </c>
      <c r="I173">
        <v>2.0391367456346199</v>
      </c>
      <c r="J173">
        <v>0.53359115056149009</v>
      </c>
      <c r="K173">
        <v>0.53596644091051304</v>
      </c>
      <c r="L173">
        <v>0.1611326019909109</v>
      </c>
      <c r="M173">
        <v>2.7096039930200089</v>
      </c>
      <c r="N173">
        <v>2.4633246894932772</v>
      </c>
      <c r="O173">
        <v>0.62022512601392277</v>
      </c>
      <c r="P173">
        <v>0.64807609265789967</v>
      </c>
      <c r="Q173">
        <v>0.18949848535400021</v>
      </c>
      <c r="R173">
        <v>2.3831476538809979</v>
      </c>
      <c r="S173">
        <v>0.58744927701967509</v>
      </c>
      <c r="T173">
        <v>0.42338329074112968</v>
      </c>
      <c r="U173">
        <v>0.53373298346182763</v>
      </c>
      <c r="V173">
        <v>0.1014269072286114</v>
      </c>
      <c r="W173" t="s">
        <v>311</v>
      </c>
      <c r="X173" t="s">
        <v>156</v>
      </c>
      <c r="Y173" t="s">
        <v>312</v>
      </c>
      <c r="Z173" t="s">
        <v>158</v>
      </c>
      <c r="AA173" t="s">
        <v>159</v>
      </c>
      <c r="AB173" t="s">
        <v>160</v>
      </c>
      <c r="AC173" t="s">
        <v>162</v>
      </c>
      <c r="AD173" t="s">
        <v>163</v>
      </c>
      <c r="AE173" t="s">
        <v>164</v>
      </c>
      <c r="AF173" t="s">
        <v>165</v>
      </c>
      <c r="AG173" t="s">
        <v>313</v>
      </c>
      <c r="AH173" t="s">
        <v>167</v>
      </c>
      <c r="AI173" t="s">
        <v>314</v>
      </c>
      <c r="AJ173" t="s">
        <v>169</v>
      </c>
      <c r="AK173" t="s">
        <v>315</v>
      </c>
      <c r="AL173" t="s">
        <v>171</v>
      </c>
      <c r="AM173">
        <v>1.5083953729527571</v>
      </c>
      <c r="AN173">
        <v>0.75017498308481023</v>
      </c>
      <c r="AO173">
        <v>1.278875985251811</v>
      </c>
      <c r="AP173">
        <v>3.4815325595717388</v>
      </c>
      <c r="AQ173">
        <v>1.181326987049752</v>
      </c>
      <c r="AR173">
        <v>0.36384102051436051</v>
      </c>
      <c r="AS173">
        <v>0.41862819226980941</v>
      </c>
      <c r="AT173">
        <v>0.3366962909125657</v>
      </c>
      <c r="AU173">
        <v>0</v>
      </c>
      <c r="AV173">
        <v>3.4251380027403959</v>
      </c>
      <c r="AW173">
        <v>5.6929374866009602E-2</v>
      </c>
      <c r="AX173">
        <v>0.56977356734321383</v>
      </c>
      <c r="AY173">
        <v>0.1226802599148394</v>
      </c>
      <c r="AZ173">
        <v>1.5836642420870941</v>
      </c>
      <c r="BA173">
        <v>0</v>
      </c>
      <c r="BB173">
        <v>0</v>
      </c>
      <c r="BC173">
        <v>264.39890702419041</v>
      </c>
      <c r="BD173">
        <v>192.13506273038379</v>
      </c>
      <c r="BE173">
        <v>50.205048379882598</v>
      </c>
      <c r="BF173">
        <v>50.51987540321759</v>
      </c>
      <c r="BG173">
        <v>15.21723475598861</v>
      </c>
      <c r="BH173">
        <v>197.3471909540616</v>
      </c>
      <c r="BI173">
        <v>179.2290597319687</v>
      </c>
      <c r="BJ173">
        <v>45.025052594864491</v>
      </c>
      <c r="BK173">
        <v>47.204300286448117</v>
      </c>
      <c r="BL173">
        <v>13.80841252636289</v>
      </c>
      <c r="BM173">
        <v>32.981016765847023</v>
      </c>
      <c r="BN173">
        <v>8.1132926390161799</v>
      </c>
      <c r="BO173">
        <v>5.8725401411193809</v>
      </c>
      <c r="BP173">
        <v>7.3330666592432188</v>
      </c>
      <c r="BQ173">
        <v>1.408822229625714</v>
      </c>
      <c r="BR173">
        <v>7.0385809693103596</v>
      </c>
      <c r="BS173">
        <v>15.315256223562599</v>
      </c>
      <c r="BT173">
        <v>35.622450317369683</v>
      </c>
      <c r="BU173">
        <v>224.49018089054499</v>
      </c>
      <c r="BV173">
        <v>82.362519100998782</v>
      </c>
      <c r="BW173">
        <v>11.310598308458619</v>
      </c>
      <c r="BX173">
        <v>16.951437442139738</v>
      </c>
      <c r="BY173">
        <v>12.23573417906578</v>
      </c>
      <c r="BZ173">
        <v>0</v>
      </c>
      <c r="CA173">
        <v>138.34366904783991</v>
      </c>
      <c r="CB173">
        <v>0.65121164398021947</v>
      </c>
      <c r="CC173">
        <v>12.877239331560141</v>
      </c>
      <c r="CD173">
        <v>4.051518369247928</v>
      </c>
      <c r="CE173">
        <v>11.22573246958429</v>
      </c>
      <c r="CF173">
        <v>0</v>
      </c>
      <c r="CG173">
        <v>0</v>
      </c>
    </row>
    <row r="174" spans="1:85" x14ac:dyDescent="0.2">
      <c r="A174" t="s">
        <v>413</v>
      </c>
      <c r="B174">
        <v>2020</v>
      </c>
      <c r="C174" t="s">
        <v>418</v>
      </c>
      <c r="D174">
        <v>149</v>
      </c>
      <c r="E174" t="s">
        <v>109</v>
      </c>
      <c r="F174" t="s">
        <v>48</v>
      </c>
      <c r="G174" t="s">
        <v>193</v>
      </c>
      <c r="H174">
        <v>95.645848082247738</v>
      </c>
      <c r="I174">
        <v>96.959565251898439</v>
      </c>
      <c r="J174">
        <v>98.093819697714864</v>
      </c>
      <c r="K174">
        <v>97.689245568599645</v>
      </c>
      <c r="L174">
        <v>98.813418035741719</v>
      </c>
      <c r="M174">
        <v>95.981386947597144</v>
      </c>
      <c r="N174">
        <v>96.906475683507466</v>
      </c>
      <c r="O174">
        <v>98.241288651818238</v>
      </c>
      <c r="P174">
        <v>98.039851171033121</v>
      </c>
      <c r="Q174">
        <v>99.05552080183206</v>
      </c>
      <c r="R174">
        <v>90.268727702481158</v>
      </c>
      <c r="S174">
        <v>97.215008814373505</v>
      </c>
      <c r="T174">
        <v>97.44070436971009</v>
      </c>
      <c r="U174">
        <v>96.409416765258456</v>
      </c>
      <c r="V174">
        <v>97.580229992464908</v>
      </c>
      <c r="W174" t="s">
        <v>311</v>
      </c>
      <c r="X174" t="s">
        <v>156</v>
      </c>
      <c r="Y174" t="s">
        <v>312</v>
      </c>
      <c r="Z174" t="s">
        <v>158</v>
      </c>
      <c r="AA174" t="s">
        <v>159</v>
      </c>
      <c r="AB174" t="s">
        <v>160</v>
      </c>
      <c r="AC174" t="s">
        <v>162</v>
      </c>
      <c r="AD174" t="s">
        <v>163</v>
      </c>
      <c r="AE174" t="s">
        <v>164</v>
      </c>
      <c r="AF174" t="s">
        <v>165</v>
      </c>
      <c r="AG174" t="s">
        <v>313</v>
      </c>
      <c r="AH174" t="s">
        <v>167</v>
      </c>
      <c r="AI174" t="s">
        <v>314</v>
      </c>
      <c r="AJ174" t="s">
        <v>169</v>
      </c>
      <c r="AK174" t="s">
        <v>315</v>
      </c>
      <c r="AL174" t="s">
        <v>171</v>
      </c>
      <c r="AM174">
        <v>89.557841742736358</v>
      </c>
      <c r="AN174">
        <v>96.615656659282507</v>
      </c>
      <c r="AO174">
        <v>97.925254455447075</v>
      </c>
      <c r="AP174">
        <v>96.518467440428253</v>
      </c>
      <c r="AQ174">
        <v>96.742317040304954</v>
      </c>
      <c r="AR174">
        <v>99.294953267865509</v>
      </c>
      <c r="AS174">
        <v>98.305857204206504</v>
      </c>
      <c r="AT174">
        <v>99.421879408202003</v>
      </c>
      <c r="AU174">
        <v>99.582946313744898</v>
      </c>
      <c r="AV174">
        <v>94.485710646519138</v>
      </c>
      <c r="AW174">
        <v>99.943070625133998</v>
      </c>
      <c r="AX174">
        <v>98.880909977342682</v>
      </c>
      <c r="AY174">
        <v>95.650202274601355</v>
      </c>
      <c r="AZ174">
        <v>94.337254406603648</v>
      </c>
      <c r="BA174">
        <v>98.399640039587197</v>
      </c>
      <c r="BB174">
        <v>99.408133839792114</v>
      </c>
      <c r="BC174">
        <v>9034.5812095693254</v>
      </c>
      <c r="BD174">
        <v>9135.8915442360012</v>
      </c>
      <c r="BE174">
        <v>9229.5476761729551</v>
      </c>
      <c r="BF174">
        <v>9208.1297216591738</v>
      </c>
      <c r="BG174">
        <v>9331.8605962580968</v>
      </c>
      <c r="BH174">
        <v>6990.5628818001433</v>
      </c>
      <c r="BI174">
        <v>7050.818997907556</v>
      </c>
      <c r="BJ174">
        <v>7131.7961865931984</v>
      </c>
      <c r="BK174">
        <v>7140.9864167895848</v>
      </c>
      <c r="BL174">
        <v>7217.9969760193371</v>
      </c>
      <c r="BM174">
        <v>1249.2530275826009</v>
      </c>
      <c r="BN174">
        <v>1342.641562888728</v>
      </c>
      <c r="BO174">
        <v>1351.551797871839</v>
      </c>
      <c r="BP174">
        <v>1324.5887018877929</v>
      </c>
      <c r="BQ174">
        <v>1355.3917884483681</v>
      </c>
      <c r="BR174">
        <v>417.90112317102432</v>
      </c>
      <c r="BS174">
        <v>1972.464518691339</v>
      </c>
      <c r="BT174">
        <v>2727.6589379134298</v>
      </c>
      <c r="BU174">
        <v>6223.53743480291</v>
      </c>
      <c r="BV174">
        <v>6744.907229289789</v>
      </c>
      <c r="BW174">
        <v>3086.7474175459852</v>
      </c>
      <c r="BX174">
        <v>3980.6817107984061</v>
      </c>
      <c r="BY174">
        <v>3613.0474877663501</v>
      </c>
      <c r="BZ174">
        <v>3737.7986170642362</v>
      </c>
      <c r="CA174">
        <v>3816.3425453145892</v>
      </c>
      <c r="CB174">
        <v>1143.2426841047929</v>
      </c>
      <c r="CC174">
        <v>2234.7704703782629</v>
      </c>
      <c r="CD174">
        <v>3158.8501019384621</v>
      </c>
      <c r="CE174">
        <v>668.70536805705331</v>
      </c>
      <c r="CF174">
        <v>557.7478122307374</v>
      </c>
      <c r="CG174">
        <v>1855.6072888281119</v>
      </c>
    </row>
    <row r="175" spans="1:85" x14ac:dyDescent="0.2">
      <c r="A175" t="s">
        <v>413</v>
      </c>
      <c r="B175">
        <v>2020</v>
      </c>
      <c r="C175" t="s">
        <v>418</v>
      </c>
      <c r="D175">
        <v>150</v>
      </c>
      <c r="E175" t="s">
        <v>109</v>
      </c>
      <c r="F175" t="s">
        <v>111</v>
      </c>
      <c r="G175" t="s">
        <v>193</v>
      </c>
      <c r="H175">
        <v>1.5550561868330739</v>
      </c>
      <c r="I175">
        <v>1.001298002466936</v>
      </c>
      <c r="J175">
        <v>1.3725891517237021</v>
      </c>
      <c r="K175">
        <v>1.774787990489846</v>
      </c>
      <c r="L175">
        <v>1.0254493622673291</v>
      </c>
      <c r="M175">
        <v>1.3090090593828221</v>
      </c>
      <c r="N175">
        <v>0.63019962699930243</v>
      </c>
      <c r="O175">
        <v>1.138486222167868</v>
      </c>
      <c r="P175">
        <v>1.3120727363089899</v>
      </c>
      <c r="Q175">
        <v>0.75498071281393941</v>
      </c>
      <c r="R175">
        <v>7.348124643637906</v>
      </c>
      <c r="S175">
        <v>2.1975419086068109</v>
      </c>
      <c r="T175">
        <v>2.135912339548788</v>
      </c>
      <c r="U175">
        <v>3.0568502512797191</v>
      </c>
      <c r="V175">
        <v>2.318343100306469</v>
      </c>
      <c r="W175" t="s">
        <v>311</v>
      </c>
      <c r="X175" t="s">
        <v>156</v>
      </c>
      <c r="Y175" t="s">
        <v>312</v>
      </c>
      <c r="Z175" t="s">
        <v>158</v>
      </c>
      <c r="AA175" t="s">
        <v>159</v>
      </c>
      <c r="AB175" t="s">
        <v>160</v>
      </c>
      <c r="AC175" t="s">
        <v>162</v>
      </c>
      <c r="AD175" t="s">
        <v>163</v>
      </c>
      <c r="AE175" t="s">
        <v>164</v>
      </c>
      <c r="AF175" t="s">
        <v>165</v>
      </c>
      <c r="AG175" t="s">
        <v>313</v>
      </c>
      <c r="AH175" t="s">
        <v>167</v>
      </c>
      <c r="AI175" t="s">
        <v>314</v>
      </c>
      <c r="AJ175" t="s">
        <v>169</v>
      </c>
      <c r="AK175" t="s">
        <v>315</v>
      </c>
      <c r="AL175" t="s">
        <v>171</v>
      </c>
      <c r="AM175">
        <v>8.933762884310898</v>
      </c>
      <c r="AN175">
        <v>2.6341683576327171</v>
      </c>
      <c r="AO175">
        <v>0.79586955930108605</v>
      </c>
      <c r="AP175">
        <v>0</v>
      </c>
      <c r="AQ175">
        <v>2.0763559726453331</v>
      </c>
      <c r="AR175">
        <v>0.34120571162014152</v>
      </c>
      <c r="AS175">
        <v>1.2755146035236711</v>
      </c>
      <c r="AT175">
        <v>0.2414243008854321</v>
      </c>
      <c r="AU175">
        <v>0.41705368625510703</v>
      </c>
      <c r="AV175">
        <v>2.0891513507404502</v>
      </c>
      <c r="AW175">
        <v>0</v>
      </c>
      <c r="AX175">
        <v>0.54931645531410489</v>
      </c>
      <c r="AY175">
        <v>4.2271174654837917</v>
      </c>
      <c r="AZ175">
        <v>4.0790813513092594</v>
      </c>
      <c r="BA175">
        <v>1.6003599604128</v>
      </c>
      <c r="BB175">
        <v>0.59186616020789096</v>
      </c>
      <c r="BC175">
        <v>146.8885653385118</v>
      </c>
      <c r="BD175">
        <v>94.346028988810559</v>
      </c>
      <c r="BE175">
        <v>129.14551655415681</v>
      </c>
      <c r="BF175">
        <v>167.29045198119829</v>
      </c>
      <c r="BG175">
        <v>96.842622059072625</v>
      </c>
      <c r="BH175">
        <v>95.338382091286888</v>
      </c>
      <c r="BI175">
        <v>45.852699431903538</v>
      </c>
      <c r="BJ175">
        <v>82.648057748125069</v>
      </c>
      <c r="BK175">
        <v>95.56821512791889</v>
      </c>
      <c r="BL175">
        <v>55.014081576997263</v>
      </c>
      <c r="BM175">
        <v>101.6926591496278</v>
      </c>
      <c r="BN175">
        <v>30.350366046040879</v>
      </c>
      <c r="BO175">
        <v>29.626183239200628</v>
      </c>
      <c r="BP175">
        <v>41.998691020679168</v>
      </c>
      <c r="BQ175">
        <v>32.201842537202097</v>
      </c>
      <c r="BR175">
        <v>41.687355019360282</v>
      </c>
      <c r="BS175">
        <v>53.778070773902627</v>
      </c>
      <c r="BT175">
        <v>22.16854813309169</v>
      </c>
      <c r="BU175">
        <v>0</v>
      </c>
      <c r="BV175">
        <v>144.76424422044619</v>
      </c>
      <c r="BW175">
        <v>10.606942392673041</v>
      </c>
      <c r="BX175">
        <v>51.649187530666232</v>
      </c>
      <c r="BY175">
        <v>8.7734960251404939</v>
      </c>
      <c r="BZ175">
        <v>15.653912134860381</v>
      </c>
      <c r="CA175">
        <v>84.382253452691188</v>
      </c>
      <c r="CB175">
        <v>0</v>
      </c>
      <c r="CC175">
        <v>12.41489579242455</v>
      </c>
      <c r="CD175">
        <v>139.6006502779241</v>
      </c>
      <c r="CE175">
        <v>28.914383967602308</v>
      </c>
      <c r="CF175">
        <v>9.071143617423882</v>
      </c>
      <c r="CG175">
        <v>11.04810158354308</v>
      </c>
    </row>
    <row r="176" spans="1:85" x14ac:dyDescent="0.2">
      <c r="A176" t="s">
        <v>413</v>
      </c>
      <c r="B176">
        <v>2020</v>
      </c>
      <c r="C176" t="s">
        <v>418</v>
      </c>
      <c r="D176">
        <v>151</v>
      </c>
      <c r="E176" t="s">
        <v>110</v>
      </c>
      <c r="F176" t="s">
        <v>49</v>
      </c>
      <c r="G176" t="s">
        <v>193</v>
      </c>
      <c r="H176">
        <v>2.957880974247562</v>
      </c>
      <c r="I176">
        <v>2.0412786509839411</v>
      </c>
      <c r="J176">
        <v>0.53414657360013884</v>
      </c>
      <c r="K176">
        <v>0.53759471175799778</v>
      </c>
      <c r="L176">
        <v>0.16133414747467381</v>
      </c>
      <c r="M176">
        <v>2.8515998762987529</v>
      </c>
      <c r="N176">
        <v>2.4659173812066828</v>
      </c>
      <c r="O176">
        <v>0.62049213844954532</v>
      </c>
      <c r="P176">
        <v>0.64946640516184173</v>
      </c>
      <c r="Q176">
        <v>0.1896298148072505</v>
      </c>
      <c r="R176">
        <v>2.7206532219755641</v>
      </c>
      <c r="S176">
        <v>0.59029571235528866</v>
      </c>
      <c r="T176">
        <v>0.42338329074112968</v>
      </c>
      <c r="U176">
        <v>0.53881437439148683</v>
      </c>
      <c r="V176">
        <v>0.10192229785856741</v>
      </c>
      <c r="W176" t="s">
        <v>311</v>
      </c>
      <c r="X176" t="s">
        <v>156</v>
      </c>
      <c r="Y176" t="s">
        <v>312</v>
      </c>
      <c r="Z176" t="s">
        <v>158</v>
      </c>
      <c r="AA176" t="s">
        <v>159</v>
      </c>
      <c r="AB176" t="s">
        <v>160</v>
      </c>
      <c r="AC176" t="s">
        <v>162</v>
      </c>
      <c r="AD176" t="s">
        <v>163</v>
      </c>
      <c r="AE176" t="s">
        <v>164</v>
      </c>
      <c r="AF176" t="s">
        <v>165</v>
      </c>
      <c r="AG176" t="s">
        <v>313</v>
      </c>
      <c r="AH176" t="s">
        <v>167</v>
      </c>
      <c r="AI176" t="s">
        <v>314</v>
      </c>
      <c r="AJ176" t="s">
        <v>169</v>
      </c>
      <c r="AK176" t="s">
        <v>315</v>
      </c>
      <c r="AL176" t="s">
        <v>171</v>
      </c>
      <c r="AM176">
        <v>2.4608734089851261</v>
      </c>
      <c r="AN176">
        <v>0.75017498308481023</v>
      </c>
      <c r="AO176">
        <v>1.2868209593997251</v>
      </c>
      <c r="AP176">
        <v>3.4815325595717388</v>
      </c>
      <c r="AQ176">
        <v>1.1828391305997921</v>
      </c>
      <c r="AR176">
        <v>0.36384102051436051</v>
      </c>
      <c r="AS176">
        <v>0.41862819226980941</v>
      </c>
      <c r="AT176">
        <v>0.33751112478599082</v>
      </c>
      <c r="AU176">
        <v>0</v>
      </c>
      <c r="AV176">
        <v>3.6753396157278702</v>
      </c>
      <c r="AW176">
        <v>5.6929374866009602E-2</v>
      </c>
      <c r="AX176">
        <v>0.56977356734321383</v>
      </c>
      <c r="AY176">
        <v>0.1237252616094567</v>
      </c>
      <c r="AZ176">
        <v>1.5972849663947239</v>
      </c>
      <c r="BA176">
        <v>0</v>
      </c>
      <c r="BB176">
        <v>0</v>
      </c>
      <c r="BC176">
        <v>278.64334355209991</v>
      </c>
      <c r="BD176">
        <v>192.13506273038379</v>
      </c>
      <c r="BE176">
        <v>50.205048379882598</v>
      </c>
      <c r="BF176">
        <v>50.51987540321759</v>
      </c>
      <c r="BG176">
        <v>15.21723475598861</v>
      </c>
      <c r="BH176">
        <v>207.39015472217659</v>
      </c>
      <c r="BI176">
        <v>179.2290597319687</v>
      </c>
      <c r="BJ176">
        <v>45.025052594864491</v>
      </c>
      <c r="BK176">
        <v>47.204300286448117</v>
      </c>
      <c r="BL176">
        <v>13.80841252636289</v>
      </c>
      <c r="BM176">
        <v>37.182489525641451</v>
      </c>
      <c r="BN176">
        <v>8.1132926390161799</v>
      </c>
      <c r="BO176">
        <v>5.8725401411193809</v>
      </c>
      <c r="BP176">
        <v>7.3330666592432188</v>
      </c>
      <c r="BQ176">
        <v>1.408822229625714</v>
      </c>
      <c r="BR176">
        <v>11.240053729104799</v>
      </c>
      <c r="BS176">
        <v>15.315256223562599</v>
      </c>
      <c r="BT176">
        <v>35.622450317369683</v>
      </c>
      <c r="BU176">
        <v>224.49018089054499</v>
      </c>
      <c r="BV176">
        <v>82.362519100998782</v>
      </c>
      <c r="BW176">
        <v>11.310598308458619</v>
      </c>
      <c r="BX176">
        <v>16.951437442139738</v>
      </c>
      <c r="BY176">
        <v>12.23573417906578</v>
      </c>
      <c r="BZ176">
        <v>0</v>
      </c>
      <c r="CA176">
        <v>148.3866328159549</v>
      </c>
      <c r="CB176">
        <v>0.65121164398021947</v>
      </c>
      <c r="CC176">
        <v>12.877239331560141</v>
      </c>
      <c r="CD176">
        <v>4.051518369247928</v>
      </c>
      <c r="CE176">
        <v>11.22573246958429</v>
      </c>
      <c r="CF176">
        <v>0</v>
      </c>
      <c r="CG176">
        <v>0</v>
      </c>
    </row>
    <row r="177" spans="1:85" x14ac:dyDescent="0.2">
      <c r="A177" t="s">
        <v>413</v>
      </c>
      <c r="B177">
        <v>2020</v>
      </c>
      <c r="C177" t="s">
        <v>418</v>
      </c>
      <c r="D177">
        <v>152</v>
      </c>
      <c r="E177" t="s">
        <v>110</v>
      </c>
      <c r="F177" t="s">
        <v>48</v>
      </c>
      <c r="G177" t="s">
        <v>193</v>
      </c>
      <c r="H177">
        <v>97.042119025752484</v>
      </c>
      <c r="I177">
        <v>97.958721349016059</v>
      </c>
      <c r="J177">
        <v>99.465853426399818</v>
      </c>
      <c r="K177">
        <v>99.462405288242024</v>
      </c>
      <c r="L177">
        <v>99.83866585252531</v>
      </c>
      <c r="M177">
        <v>97.148400123701222</v>
      </c>
      <c r="N177">
        <v>97.534082618793335</v>
      </c>
      <c r="O177">
        <v>99.379507861550465</v>
      </c>
      <c r="P177">
        <v>99.350533594838154</v>
      </c>
      <c r="Q177">
        <v>99.810370185192738</v>
      </c>
      <c r="R177">
        <v>97.279346778024461</v>
      </c>
      <c r="S177">
        <v>99.409704287644672</v>
      </c>
      <c r="T177">
        <v>99.576616709258886</v>
      </c>
      <c r="U177">
        <v>99.461185625608536</v>
      </c>
      <c r="V177">
        <v>99.898077702141421</v>
      </c>
      <c r="W177" t="s">
        <v>311</v>
      </c>
      <c r="X177" t="s">
        <v>156</v>
      </c>
      <c r="Y177" t="s">
        <v>312</v>
      </c>
      <c r="Z177" t="s">
        <v>158</v>
      </c>
      <c r="AA177" t="s">
        <v>159</v>
      </c>
      <c r="AB177" t="s">
        <v>160</v>
      </c>
      <c r="AC177" t="s">
        <v>162</v>
      </c>
      <c r="AD177" t="s">
        <v>163</v>
      </c>
      <c r="AE177" t="s">
        <v>164</v>
      </c>
      <c r="AF177" t="s">
        <v>165</v>
      </c>
      <c r="AG177" t="s">
        <v>313</v>
      </c>
      <c r="AH177" t="s">
        <v>167</v>
      </c>
      <c r="AI177" t="s">
        <v>314</v>
      </c>
      <c r="AJ177" t="s">
        <v>169</v>
      </c>
      <c r="AK177" t="s">
        <v>315</v>
      </c>
      <c r="AL177" t="s">
        <v>171</v>
      </c>
      <c r="AM177">
        <v>97.539126591014863</v>
      </c>
      <c r="AN177">
        <v>99.249825016915182</v>
      </c>
      <c r="AO177">
        <v>98.713179040600281</v>
      </c>
      <c r="AP177">
        <v>96.518467440428253</v>
      </c>
      <c r="AQ177">
        <v>98.817160869400226</v>
      </c>
      <c r="AR177">
        <v>99.636158979485643</v>
      </c>
      <c r="AS177">
        <v>99.581371807730193</v>
      </c>
      <c r="AT177">
        <v>99.662488875214009</v>
      </c>
      <c r="AU177">
        <v>100</v>
      </c>
      <c r="AV177">
        <v>96.324660384272093</v>
      </c>
      <c r="AW177">
        <v>99.943070625133998</v>
      </c>
      <c r="AX177">
        <v>99.430226432656795</v>
      </c>
      <c r="AY177">
        <v>99.876274738390549</v>
      </c>
      <c r="AZ177">
        <v>98.402715033605261</v>
      </c>
      <c r="BA177">
        <v>100</v>
      </c>
      <c r="BB177">
        <v>100</v>
      </c>
      <c r="BC177">
        <v>9141.7270492417629</v>
      </c>
      <c r="BD177">
        <v>9220.3507161107591</v>
      </c>
      <c r="BE177">
        <v>9348.9095132846069</v>
      </c>
      <c r="BF177">
        <v>9346.8708165572152</v>
      </c>
      <c r="BG177">
        <v>9416.9054709330849</v>
      </c>
      <c r="BH177">
        <v>7065.3747393259864</v>
      </c>
      <c r="BI177">
        <v>7089.021738040663</v>
      </c>
      <c r="BJ177">
        <v>7211.3203230888366</v>
      </c>
      <c r="BK177">
        <v>7220.9622917461593</v>
      </c>
      <c r="BL177">
        <v>7267.9645198569096</v>
      </c>
      <c r="BM177">
        <v>1329.4925878163331</v>
      </c>
      <c r="BN177">
        <v>1366.332170744754</v>
      </c>
      <c r="BO177">
        <v>1381.1779811110389</v>
      </c>
      <c r="BP177">
        <v>1353.6303759966549</v>
      </c>
      <c r="BQ177">
        <v>1380.842421340911</v>
      </c>
      <c r="BR177">
        <v>445.51053279294808</v>
      </c>
      <c r="BS177">
        <v>2026.2425894652411</v>
      </c>
      <c r="BT177">
        <v>2732.6298117523129</v>
      </c>
      <c r="BU177">
        <v>6223.53743480291</v>
      </c>
      <c r="BV177">
        <v>6880.7584134331273</v>
      </c>
      <c r="BW177">
        <v>3097.354359938658</v>
      </c>
      <c r="BX177">
        <v>4032.3308983290731</v>
      </c>
      <c r="BY177">
        <v>3613.0474877663501</v>
      </c>
      <c r="BZ177">
        <v>3748.345410261878</v>
      </c>
      <c r="CA177">
        <v>3888.971770226975</v>
      </c>
      <c r="CB177">
        <v>1143.2426841047929</v>
      </c>
      <c r="CC177">
        <v>2247.1853661706882</v>
      </c>
      <c r="CD177">
        <v>3270.5573339738521</v>
      </c>
      <c r="CE177">
        <v>691.57512684872552</v>
      </c>
      <c r="CF177">
        <v>566.81895584816129</v>
      </c>
      <c r="CG177">
        <v>1866.6553904116549</v>
      </c>
    </row>
    <row r="178" spans="1:85" x14ac:dyDescent="0.2">
      <c r="A178" t="s">
        <v>413</v>
      </c>
      <c r="B178">
        <v>2020</v>
      </c>
      <c r="C178" t="s">
        <v>418</v>
      </c>
      <c r="D178">
        <v>153</v>
      </c>
      <c r="E178" t="s">
        <v>62</v>
      </c>
      <c r="F178" t="s">
        <v>332</v>
      </c>
      <c r="G178" t="s">
        <v>193</v>
      </c>
      <c r="H178">
        <v>77.359743678483355</v>
      </c>
      <c r="I178">
        <v>70.020944381704808</v>
      </c>
      <c r="J178">
        <v>51.397458651746113</v>
      </c>
      <c r="K178">
        <v>42.855747844517957</v>
      </c>
      <c r="L178">
        <v>51.202420851105323</v>
      </c>
      <c r="M178">
        <v>76.621814729601994</v>
      </c>
      <c r="N178">
        <v>73.605680257398731</v>
      </c>
      <c r="O178">
        <v>58.303207558623093</v>
      </c>
      <c r="P178">
        <v>51.498379941446963</v>
      </c>
      <c r="Q178">
        <v>59.365341431424227</v>
      </c>
      <c r="R178">
        <v>5.9127682439402518</v>
      </c>
      <c r="S178">
        <v>11.12974100249739</v>
      </c>
      <c r="T178">
        <v>8.1962450215265612</v>
      </c>
      <c r="U178">
        <v>12.86651275249085</v>
      </c>
      <c r="V178">
        <v>12.4962486951025</v>
      </c>
      <c r="W178" t="s">
        <v>311</v>
      </c>
      <c r="X178" t="s">
        <v>156</v>
      </c>
      <c r="Y178" t="s">
        <v>312</v>
      </c>
      <c r="Z178" t="s">
        <v>158</v>
      </c>
      <c r="AA178" t="s">
        <v>159</v>
      </c>
      <c r="AB178" t="s">
        <v>160</v>
      </c>
      <c r="AC178" t="s">
        <v>162</v>
      </c>
      <c r="AD178" t="s">
        <v>163</v>
      </c>
      <c r="AE178" t="s">
        <v>164</v>
      </c>
      <c r="AF178" t="s">
        <v>165</v>
      </c>
      <c r="AG178" t="s">
        <v>313</v>
      </c>
      <c r="AH178" t="s">
        <v>167</v>
      </c>
      <c r="AI178" t="s">
        <v>314</v>
      </c>
      <c r="AJ178" t="s">
        <v>169</v>
      </c>
      <c r="AK178" t="s">
        <v>315</v>
      </c>
      <c r="AL178" t="s">
        <v>171</v>
      </c>
      <c r="AM178">
        <v>20.920079228376839</v>
      </c>
      <c r="AN178">
        <v>38.102847557431673</v>
      </c>
      <c r="AO178">
        <v>90.492782156208889</v>
      </c>
      <c r="AP178">
        <v>100</v>
      </c>
      <c r="AQ178">
        <v>32.432657136887777</v>
      </c>
      <c r="AR178">
        <v>21.279278675563699</v>
      </c>
      <c r="AS178">
        <v>72.973572531224463</v>
      </c>
      <c r="AT178">
        <v>60.640959371054002</v>
      </c>
      <c r="AU178">
        <v>50.733700595442677</v>
      </c>
      <c r="AV178">
        <v>94.291124263779494</v>
      </c>
      <c r="AW178">
        <v>46.573196123138743</v>
      </c>
      <c r="AX178">
        <v>64.560266030876178</v>
      </c>
      <c r="AY178">
        <v>25.440498980606311</v>
      </c>
      <c r="AZ178">
        <v>5.6690663745581942</v>
      </c>
      <c r="BA178">
        <v>13.15357251844774</v>
      </c>
      <c r="BB178">
        <v>55.227578119796412</v>
      </c>
      <c r="BC178">
        <v>7307.2998005487516</v>
      </c>
      <c r="BD178">
        <v>6597.6343028591618</v>
      </c>
      <c r="BE178">
        <v>4835.9345830578322</v>
      </c>
      <c r="BF178">
        <v>4039.557099393553</v>
      </c>
      <c r="BG178">
        <v>4835.5158952261336</v>
      </c>
      <c r="BH178">
        <v>5580.5571373683133</v>
      </c>
      <c r="BI178">
        <v>5355.4762470956466</v>
      </c>
      <c r="BJ178">
        <v>4232.5034518472212</v>
      </c>
      <c r="BK178">
        <v>3751.0178489254708</v>
      </c>
      <c r="BL178">
        <v>4325.8452579298373</v>
      </c>
      <c r="BM178">
        <v>81.828378643843365</v>
      </c>
      <c r="BN178">
        <v>153.71343413312999</v>
      </c>
      <c r="BO178">
        <v>113.6860592941883</v>
      </c>
      <c r="BP178">
        <v>176.77565113936089</v>
      </c>
      <c r="BQ178">
        <v>173.57320093484569</v>
      </c>
      <c r="BR178">
        <v>97.618750477253045</v>
      </c>
      <c r="BS178">
        <v>777.89167373959094</v>
      </c>
      <c r="BT178">
        <v>2520.6311429840362</v>
      </c>
      <c r="BU178">
        <v>6448.0276156934551</v>
      </c>
      <c r="BV178">
        <v>2261.215880290868</v>
      </c>
      <c r="BW178">
        <v>661.50147955499983</v>
      </c>
      <c r="BX178">
        <v>2954.9059822880658</v>
      </c>
      <c r="BY178">
        <v>2203.726857865583</v>
      </c>
      <c r="BZ178">
        <v>1904.2653681559409</v>
      </c>
      <c r="CA178">
        <v>3808.4830680866899</v>
      </c>
      <c r="CB178">
        <v>532.7479475076882</v>
      </c>
      <c r="CC178">
        <v>1459.102430576603</v>
      </c>
      <c r="CD178">
        <v>840.17305648283855</v>
      </c>
      <c r="CE178">
        <v>40.184921009037083</v>
      </c>
      <c r="CF178">
        <v>74.556942405796136</v>
      </c>
      <c r="CG178">
        <v>1030.908563966987</v>
      </c>
    </row>
    <row r="179" spans="1:85" x14ac:dyDescent="0.2">
      <c r="A179" t="s">
        <v>413</v>
      </c>
      <c r="B179">
        <v>2020</v>
      </c>
      <c r="C179" t="s">
        <v>418</v>
      </c>
      <c r="D179">
        <v>154</v>
      </c>
      <c r="E179" t="s">
        <v>62</v>
      </c>
      <c r="F179" t="s">
        <v>333</v>
      </c>
      <c r="G179" t="s">
        <v>193</v>
      </c>
      <c r="H179">
        <v>4.9298454879708506</v>
      </c>
      <c r="I179">
        <v>8.5336322108146341</v>
      </c>
      <c r="J179">
        <v>13.37960132109874</v>
      </c>
      <c r="K179">
        <v>17.860479889491739</v>
      </c>
      <c r="L179">
        <v>14.625908598879191</v>
      </c>
      <c r="M179">
        <v>5.3447528335792764</v>
      </c>
      <c r="N179">
        <v>7.5821627437147274</v>
      </c>
      <c r="O179">
        <v>12.13213324023647</v>
      </c>
      <c r="P179">
        <v>15.45782041547073</v>
      </c>
      <c r="Q179">
        <v>11.490588504491379</v>
      </c>
      <c r="R179">
        <v>19.87473187088754</v>
      </c>
      <c r="S179">
        <v>25.31517140746411</v>
      </c>
      <c r="T179">
        <v>27.058840344362949</v>
      </c>
      <c r="U179">
        <v>25.938407825272311</v>
      </c>
      <c r="V179">
        <v>30.515548392130789</v>
      </c>
      <c r="W179" t="s">
        <v>311</v>
      </c>
      <c r="X179" t="s">
        <v>156</v>
      </c>
      <c r="Y179" t="s">
        <v>312</v>
      </c>
      <c r="Z179" t="s">
        <v>158</v>
      </c>
      <c r="AA179" t="s">
        <v>159</v>
      </c>
      <c r="AB179" t="s">
        <v>160</v>
      </c>
      <c r="AC179" t="s">
        <v>162</v>
      </c>
      <c r="AD179" t="s">
        <v>163</v>
      </c>
      <c r="AE179" t="s">
        <v>164</v>
      </c>
      <c r="AF179" t="s">
        <v>165</v>
      </c>
      <c r="AG179" t="s">
        <v>313</v>
      </c>
      <c r="AH179" t="s">
        <v>167</v>
      </c>
      <c r="AI179" t="s">
        <v>314</v>
      </c>
      <c r="AJ179" t="s">
        <v>169</v>
      </c>
      <c r="AK179" t="s">
        <v>315</v>
      </c>
      <c r="AL179" t="s">
        <v>171</v>
      </c>
      <c r="AM179">
        <v>16.834742938925778</v>
      </c>
      <c r="AN179">
        <v>25.827607805457159</v>
      </c>
      <c r="AO179">
        <v>6.7086509271306909</v>
      </c>
      <c r="AP179">
        <v>0</v>
      </c>
      <c r="AQ179">
        <v>15.19462532563711</v>
      </c>
      <c r="AR179">
        <v>14.818484004370539</v>
      </c>
      <c r="AS179">
        <v>13.828442574146861</v>
      </c>
      <c r="AT179">
        <v>8.2624003740430751</v>
      </c>
      <c r="AU179">
        <v>5.4845327195046298</v>
      </c>
      <c r="AV179">
        <v>1.188748111965428</v>
      </c>
      <c r="AW179">
        <v>19.065375556929229</v>
      </c>
      <c r="AX179">
        <v>5.344925252474015</v>
      </c>
      <c r="AY179">
        <v>28.932685524319179</v>
      </c>
      <c r="AZ179">
        <v>41.469241624063088</v>
      </c>
      <c r="BA179">
        <v>49.244809375538189</v>
      </c>
      <c r="BB179">
        <v>16.022870417517229</v>
      </c>
      <c r="BC179">
        <v>465.66673101587782</v>
      </c>
      <c r="BD179">
        <v>804.07062628485664</v>
      </c>
      <c r="BE179">
        <v>1258.873073367987</v>
      </c>
      <c r="BF179">
        <v>1683.5181268549779</v>
      </c>
      <c r="BG179">
        <v>1381.259173617339</v>
      </c>
      <c r="BH179">
        <v>389.27162816697341</v>
      </c>
      <c r="BI179">
        <v>551.67063647232726</v>
      </c>
      <c r="BJ179">
        <v>880.72848763835543</v>
      </c>
      <c r="BK179">
        <v>1125.9103752358949</v>
      </c>
      <c r="BL179">
        <v>837.29844037695807</v>
      </c>
      <c r="BM179">
        <v>275.05172160985529</v>
      </c>
      <c r="BN179">
        <v>349.62915415884061</v>
      </c>
      <c r="BO179">
        <v>375.31978604127562</v>
      </c>
      <c r="BP179">
        <v>356.3730919975294</v>
      </c>
      <c r="BQ179">
        <v>423.86171577876712</v>
      </c>
      <c r="BR179">
        <v>78.55546589300377</v>
      </c>
      <c r="BS179">
        <v>527.28555350604449</v>
      </c>
      <c r="BT179">
        <v>186.8661129806375</v>
      </c>
      <c r="BU179">
        <v>0</v>
      </c>
      <c r="BV179">
        <v>1059.3744427533341</v>
      </c>
      <c r="BW179">
        <v>460.65701958732109</v>
      </c>
      <c r="BX179">
        <v>559.95268246719456</v>
      </c>
      <c r="BY179">
        <v>300.26031585853673</v>
      </c>
      <c r="BZ179">
        <v>205.85933207499849</v>
      </c>
      <c r="CA179">
        <v>48.014350152143209</v>
      </c>
      <c r="CB179">
        <v>218.08766719729209</v>
      </c>
      <c r="CC179">
        <v>120.79865692321179</v>
      </c>
      <c r="CD179">
        <v>955.50259638204216</v>
      </c>
      <c r="CE179">
        <v>293.95284670617713</v>
      </c>
      <c r="CF179">
        <v>279.128914311843</v>
      </c>
      <c r="CG179">
        <v>299.09177434725967</v>
      </c>
    </row>
    <row r="180" spans="1:85" x14ac:dyDescent="0.2">
      <c r="A180" t="s">
        <v>413</v>
      </c>
      <c r="B180">
        <v>2020</v>
      </c>
      <c r="C180" t="s">
        <v>418</v>
      </c>
      <c r="D180">
        <v>155</v>
      </c>
      <c r="E180" t="s">
        <v>62</v>
      </c>
      <c r="F180" t="s">
        <v>334</v>
      </c>
      <c r="G180" t="s">
        <v>193</v>
      </c>
      <c r="H180">
        <v>16.063808928362409</v>
      </c>
      <c r="I180">
        <v>20.06070910727809</v>
      </c>
      <c r="J180">
        <v>33.157011055624757</v>
      </c>
      <c r="K180">
        <v>37.453436185719077</v>
      </c>
      <c r="L180">
        <v>32.854994954233987</v>
      </c>
      <c r="M180">
        <v>16.771101730832271</v>
      </c>
      <c r="N180">
        <v>17.776287761479001</v>
      </c>
      <c r="O180">
        <v>27.63273485694328</v>
      </c>
      <c r="P180">
        <v>31.532359344029299</v>
      </c>
      <c r="Q180">
        <v>27.919002455106291</v>
      </c>
      <c r="R180">
        <v>65.793262139191071</v>
      </c>
      <c r="S180">
        <v>60.972168613461648</v>
      </c>
      <c r="T180">
        <v>62.528973112212697</v>
      </c>
      <c r="U180">
        <v>58.894864545054332</v>
      </c>
      <c r="V180">
        <v>55.155907164574927</v>
      </c>
      <c r="W180" t="s">
        <v>311</v>
      </c>
      <c r="X180" t="s">
        <v>156</v>
      </c>
      <c r="Y180" t="s">
        <v>312</v>
      </c>
      <c r="Z180" t="s">
        <v>158</v>
      </c>
      <c r="AA180" t="s">
        <v>159</v>
      </c>
      <c r="AB180" t="s">
        <v>160</v>
      </c>
      <c r="AC180" t="s">
        <v>162</v>
      </c>
      <c r="AD180" t="s">
        <v>163</v>
      </c>
      <c r="AE180" t="s">
        <v>164</v>
      </c>
      <c r="AF180" t="s">
        <v>165</v>
      </c>
      <c r="AG180" t="s">
        <v>313</v>
      </c>
      <c r="AH180" t="s">
        <v>167</v>
      </c>
      <c r="AI180" t="s">
        <v>314</v>
      </c>
      <c r="AJ180" t="s">
        <v>169</v>
      </c>
      <c r="AK180" t="s">
        <v>315</v>
      </c>
      <c r="AL180" t="s">
        <v>171</v>
      </c>
      <c r="AM180">
        <v>51.32061419875977</v>
      </c>
      <c r="AN180">
        <v>33.123314176767778</v>
      </c>
      <c r="AO180">
        <v>2.620108356914352</v>
      </c>
      <c r="AP180">
        <v>0</v>
      </c>
      <c r="AQ180">
        <v>50.074284842603092</v>
      </c>
      <c r="AR180">
        <v>63.561031608445823</v>
      </c>
      <c r="AS180">
        <v>9.23632830201195</v>
      </c>
      <c r="AT180">
        <v>31.096640254902852</v>
      </c>
      <c r="AU180">
        <v>42.229967666233208</v>
      </c>
      <c r="AV180">
        <v>2.4309762735145748</v>
      </c>
      <c r="AW180">
        <v>34.36142831993196</v>
      </c>
      <c r="AX180">
        <v>29.545492261335749</v>
      </c>
      <c r="AY180">
        <v>41.817117751619989</v>
      </c>
      <c r="AZ180">
        <v>48.782610650069358</v>
      </c>
      <c r="BA180">
        <v>36.00125814560144</v>
      </c>
      <c r="BB180">
        <v>28.157685302478772</v>
      </c>
      <c r="BC180">
        <v>1517.3662966895861</v>
      </c>
      <c r="BD180">
        <v>1890.1947655027429</v>
      </c>
      <c r="BE180">
        <v>3119.709430016328</v>
      </c>
      <c r="BF180">
        <v>3530.3384411726779</v>
      </c>
      <c r="BG180">
        <v>3102.7995883390599</v>
      </c>
      <c r="BH180">
        <v>1221.481007671407</v>
      </c>
      <c r="BI180">
        <v>1293.385055816645</v>
      </c>
      <c r="BJ180">
        <v>2005.9899028435809</v>
      </c>
      <c r="BK180">
        <v>2296.741040255381</v>
      </c>
      <c r="BL180">
        <v>2034.4073067627189</v>
      </c>
      <c r="BM180">
        <v>910.53052384675414</v>
      </c>
      <c r="BN180">
        <v>842.08980442729114</v>
      </c>
      <c r="BO180">
        <v>867.30844748656818</v>
      </c>
      <c r="BP180">
        <v>809.16859361919364</v>
      </c>
      <c r="BQ180">
        <v>766.11690360904208</v>
      </c>
      <c r="BR180">
        <v>239.47587277836561</v>
      </c>
      <c r="BS180">
        <v>676.23161932795426</v>
      </c>
      <c r="BT180">
        <v>72.981806560335841</v>
      </c>
      <c r="BU180">
        <v>0</v>
      </c>
      <c r="BV180">
        <v>3491.1961607832609</v>
      </c>
      <c r="BW180">
        <v>1975.8995167121279</v>
      </c>
      <c r="BX180">
        <v>374.00501040720712</v>
      </c>
      <c r="BY180">
        <v>1130.069544246433</v>
      </c>
      <c r="BZ180">
        <v>1585.0817894481911</v>
      </c>
      <c r="CA180">
        <v>98.188796123594273</v>
      </c>
      <c r="CB180">
        <v>393.05828104379191</v>
      </c>
      <c r="CC180">
        <v>667.74662221000972</v>
      </c>
      <c r="CD180">
        <v>1381.011263240719</v>
      </c>
      <c r="CE180">
        <v>345.79333281142277</v>
      </c>
      <c r="CF180">
        <v>204.06195551309921</v>
      </c>
      <c r="CG180">
        <v>525.60695051387029</v>
      </c>
    </row>
    <row r="181" spans="1:85" x14ac:dyDescent="0.2">
      <c r="A181" t="s">
        <v>413</v>
      </c>
      <c r="B181">
        <v>2020</v>
      </c>
      <c r="C181" t="s">
        <v>418</v>
      </c>
      <c r="D181">
        <v>156</v>
      </c>
      <c r="E181" t="s">
        <v>62</v>
      </c>
      <c r="F181" t="s">
        <v>335</v>
      </c>
      <c r="G181" t="s">
        <v>193</v>
      </c>
      <c r="H181">
        <v>1.04010120406072</v>
      </c>
      <c r="I181">
        <v>0.87908217534821953</v>
      </c>
      <c r="J181">
        <v>1.0142910910431111</v>
      </c>
      <c r="K181">
        <v>1.3409625439074679</v>
      </c>
      <c r="L181">
        <v>0.69256349786087901</v>
      </c>
      <c r="M181">
        <v>0.84730240044646588</v>
      </c>
      <c r="N181">
        <v>0.52505856537390871</v>
      </c>
      <c r="O181">
        <v>0.83114731401660014</v>
      </c>
      <c r="P181">
        <v>1.0446530028305909</v>
      </c>
      <c r="Q181">
        <v>0.43619268035875652</v>
      </c>
      <c r="R181">
        <v>5.8722692787286102</v>
      </c>
      <c r="S181">
        <v>1.48388379669388</v>
      </c>
      <c r="T181">
        <v>1.93764969944289</v>
      </c>
      <c r="U181">
        <v>1.849073947477653</v>
      </c>
      <c r="V181">
        <v>1.83229574819185</v>
      </c>
      <c r="W181" t="s">
        <v>311</v>
      </c>
      <c r="X181" t="s">
        <v>156</v>
      </c>
      <c r="Y181" t="s">
        <v>312</v>
      </c>
      <c r="Z181" t="s">
        <v>158</v>
      </c>
      <c r="AA181" t="s">
        <v>159</v>
      </c>
      <c r="AB181" t="s">
        <v>160</v>
      </c>
      <c r="AC181" t="s">
        <v>162</v>
      </c>
      <c r="AD181" t="s">
        <v>163</v>
      </c>
      <c r="AE181" t="s">
        <v>164</v>
      </c>
      <c r="AF181" t="s">
        <v>165</v>
      </c>
      <c r="AG181" t="s">
        <v>313</v>
      </c>
      <c r="AH181" t="s">
        <v>167</v>
      </c>
      <c r="AI181" t="s">
        <v>314</v>
      </c>
      <c r="AJ181" t="s">
        <v>169</v>
      </c>
      <c r="AK181" t="s">
        <v>315</v>
      </c>
      <c r="AL181" t="s">
        <v>171</v>
      </c>
      <c r="AM181">
        <v>5.7975447494836434</v>
      </c>
      <c r="AN181">
        <v>2.6341683576327171</v>
      </c>
      <c r="AO181">
        <v>0.1784585597460544</v>
      </c>
      <c r="AP181">
        <v>0</v>
      </c>
      <c r="AQ181">
        <v>1.7803566884779261</v>
      </c>
      <c r="AR181">
        <v>0.34120571162014152</v>
      </c>
      <c r="AS181">
        <v>1.2755146035236711</v>
      </c>
      <c r="AT181">
        <v>0</v>
      </c>
      <c r="AU181">
        <v>0.1346179238687879</v>
      </c>
      <c r="AV181">
        <v>1.4738177094366489</v>
      </c>
      <c r="AW181">
        <v>0</v>
      </c>
      <c r="AX181">
        <v>0.54931645531410489</v>
      </c>
      <c r="AY181">
        <v>2.7293423151497609</v>
      </c>
      <c r="AZ181">
        <v>2.5466687372794961</v>
      </c>
      <c r="BA181">
        <v>1.6003599604128</v>
      </c>
      <c r="BB181">
        <v>0.1003460849849858</v>
      </c>
      <c r="BC181">
        <v>98.246593894769461</v>
      </c>
      <c r="BD181">
        <v>82.830398337570315</v>
      </c>
      <c r="BE181">
        <v>95.433616624860178</v>
      </c>
      <c r="BF181">
        <v>126.3983254688478</v>
      </c>
      <c r="BG181">
        <v>65.405145825002464</v>
      </c>
      <c r="BH181">
        <v>61.711138988385997</v>
      </c>
      <c r="BI181">
        <v>38.202740133108577</v>
      </c>
      <c r="BJ181">
        <v>60.336884073344883</v>
      </c>
      <c r="BK181">
        <v>76.090006404209944</v>
      </c>
      <c r="BL181">
        <v>31.784573159631929</v>
      </c>
      <c r="BM181">
        <v>81.267902649639055</v>
      </c>
      <c r="BN181">
        <v>20.493996598226509</v>
      </c>
      <c r="BO181">
        <v>26.876180256163479</v>
      </c>
      <c r="BP181">
        <v>25.40480527693186</v>
      </c>
      <c r="BQ181">
        <v>25.45063289254254</v>
      </c>
      <c r="BR181">
        <v>27.05291256798283</v>
      </c>
      <c r="BS181">
        <v>53.778070773902627</v>
      </c>
      <c r="BT181">
        <v>4.9708738388823903</v>
      </c>
      <c r="BU181">
        <v>0</v>
      </c>
      <c r="BV181">
        <v>124.12707351040859</v>
      </c>
      <c r="BW181">
        <v>10.606942392673041</v>
      </c>
      <c r="BX181">
        <v>51.649187530666232</v>
      </c>
      <c r="BY181">
        <v>0</v>
      </c>
      <c r="BZ181">
        <v>5.0528198682083332</v>
      </c>
      <c r="CA181">
        <v>59.528506374930757</v>
      </c>
      <c r="CB181">
        <v>0</v>
      </c>
      <c r="CC181">
        <v>12.41489579242455</v>
      </c>
      <c r="CD181">
        <v>90.136591929875365</v>
      </c>
      <c r="CE181">
        <v>18.051946349232189</v>
      </c>
      <c r="CF181">
        <v>9.071143617423882</v>
      </c>
      <c r="CG181">
        <v>1.8731156044392969</v>
      </c>
    </row>
    <row r="182" spans="1:85" x14ac:dyDescent="0.2">
      <c r="A182" t="s">
        <v>413</v>
      </c>
      <c r="B182">
        <v>2020</v>
      </c>
      <c r="C182" t="s">
        <v>418</v>
      </c>
      <c r="D182">
        <v>157</v>
      </c>
      <c r="E182" t="s">
        <v>62</v>
      </c>
      <c r="F182" t="s">
        <v>336</v>
      </c>
      <c r="G182" t="s">
        <v>193</v>
      </c>
      <c r="H182">
        <v>0.18442755188592791</v>
      </c>
      <c r="I182">
        <v>0.46460560741758239</v>
      </c>
      <c r="J182">
        <v>0.76100311276647192</v>
      </c>
      <c r="K182">
        <v>0.29430127291333191</v>
      </c>
      <c r="L182">
        <v>0.41615048973462793</v>
      </c>
      <c r="M182">
        <v>7.3782950093976105E-2</v>
      </c>
      <c r="N182">
        <v>0.51081067203369324</v>
      </c>
      <c r="O182">
        <v>0.82301141816784351</v>
      </c>
      <c r="P182">
        <v>0.3304498114053267</v>
      </c>
      <c r="Q182">
        <v>0.53934259489690495</v>
      </c>
      <c r="R182">
        <v>1.071113102343288</v>
      </c>
      <c r="S182">
        <v>0.69089369059960826</v>
      </c>
      <c r="T182">
        <v>8.0029182349087596E-2</v>
      </c>
      <c r="U182">
        <v>0.18643355115151941</v>
      </c>
      <c r="V182">
        <v>0</v>
      </c>
      <c r="W182" t="s">
        <v>311</v>
      </c>
      <c r="X182" t="s">
        <v>156</v>
      </c>
      <c r="Y182" t="s">
        <v>312</v>
      </c>
      <c r="Z182" t="s">
        <v>158</v>
      </c>
      <c r="AA182" t="s">
        <v>159</v>
      </c>
      <c r="AB182" t="s">
        <v>160</v>
      </c>
      <c r="AC182" t="s">
        <v>162</v>
      </c>
      <c r="AD182" t="s">
        <v>163</v>
      </c>
      <c r="AE182" t="s">
        <v>164</v>
      </c>
      <c r="AF182" t="s">
        <v>165</v>
      </c>
      <c r="AG182" t="s">
        <v>313</v>
      </c>
      <c r="AH182" t="s">
        <v>167</v>
      </c>
      <c r="AI182" t="s">
        <v>314</v>
      </c>
      <c r="AJ182" t="s">
        <v>169</v>
      </c>
      <c r="AK182" t="s">
        <v>315</v>
      </c>
      <c r="AL182" t="s">
        <v>171</v>
      </c>
      <c r="AM182">
        <v>2.3117572313046888</v>
      </c>
      <c r="AN182">
        <v>0.31206210271047607</v>
      </c>
      <c r="AO182">
        <v>0</v>
      </c>
      <c r="AP182">
        <v>0</v>
      </c>
      <c r="AQ182">
        <v>0.22207672222661301</v>
      </c>
      <c r="AR182">
        <v>0</v>
      </c>
      <c r="AS182">
        <v>2.686141989093028</v>
      </c>
      <c r="AT182">
        <v>0</v>
      </c>
      <c r="AU182">
        <v>1.270809899719459</v>
      </c>
      <c r="AV182">
        <v>0</v>
      </c>
      <c r="AW182">
        <v>0</v>
      </c>
      <c r="AX182">
        <v>0</v>
      </c>
      <c r="AY182">
        <v>0.32493694995821948</v>
      </c>
      <c r="AZ182">
        <v>0</v>
      </c>
      <c r="BA182">
        <v>0</v>
      </c>
      <c r="BB182">
        <v>0</v>
      </c>
      <c r="BC182">
        <v>17.420784364446799</v>
      </c>
      <c r="BD182">
        <v>43.776871618427712</v>
      </c>
      <c r="BE182">
        <v>71.602008491854022</v>
      </c>
      <c r="BF182">
        <v>27.740661548382821</v>
      </c>
      <c r="BG182">
        <v>39.300921215612647</v>
      </c>
      <c r="BH182">
        <v>5.3737955726589366</v>
      </c>
      <c r="BI182">
        <v>37.166077553701122</v>
      </c>
      <c r="BJ182">
        <v>59.746261212173678</v>
      </c>
      <c r="BK182">
        <v>24.069167654686591</v>
      </c>
      <c r="BL182">
        <v>39.300921215612647</v>
      </c>
      <c r="BM182">
        <v>14.82342024799544</v>
      </c>
      <c r="BN182">
        <v>9.5419688363950179</v>
      </c>
      <c r="BO182">
        <v>1.11004519092686</v>
      </c>
      <c r="BP182">
        <v>2.5614487027693662</v>
      </c>
      <c r="BQ182">
        <v>0</v>
      </c>
      <c r="BR182">
        <v>10.78728478334865</v>
      </c>
      <c r="BS182">
        <v>6.3709283413071773</v>
      </c>
      <c r="BT182">
        <v>0</v>
      </c>
      <c r="BU182">
        <v>0</v>
      </c>
      <c r="BV182">
        <v>15.483264563316281</v>
      </c>
      <c r="BW182">
        <v>0</v>
      </c>
      <c r="BX182">
        <v>108.7694730780775</v>
      </c>
      <c r="BY182">
        <v>0</v>
      </c>
      <c r="BZ182">
        <v>47.699246322332513</v>
      </c>
      <c r="CA182">
        <v>0</v>
      </c>
      <c r="CB182">
        <v>0</v>
      </c>
      <c r="CC182">
        <v>0</v>
      </c>
      <c r="CD182">
        <v>10.731050150341909</v>
      </c>
      <c r="CE182">
        <v>0</v>
      </c>
      <c r="CF182">
        <v>0</v>
      </c>
      <c r="CG182">
        <v>0</v>
      </c>
    </row>
    <row r="183" spans="1:85" x14ac:dyDescent="0.2">
      <c r="A183" t="s">
        <v>413</v>
      </c>
      <c r="B183">
        <v>2020</v>
      </c>
      <c r="C183" t="s">
        <v>418</v>
      </c>
      <c r="D183">
        <v>158</v>
      </c>
      <c r="E183" t="s">
        <v>62</v>
      </c>
      <c r="F183" t="s">
        <v>337</v>
      </c>
      <c r="G183" t="s">
        <v>193</v>
      </c>
      <c r="H183">
        <v>0.15895550580288539</v>
      </c>
      <c r="I183">
        <v>2.3740281791909901E-2</v>
      </c>
      <c r="J183">
        <v>3.6319970455057103E-2</v>
      </c>
      <c r="K183">
        <v>0</v>
      </c>
      <c r="L183">
        <v>0</v>
      </c>
      <c r="M183">
        <v>0</v>
      </c>
      <c r="N183">
        <v>0</v>
      </c>
      <c r="O183">
        <v>1.3459067863644701E-2</v>
      </c>
      <c r="P183">
        <v>0</v>
      </c>
      <c r="Q183">
        <v>0</v>
      </c>
      <c r="R183">
        <v>1.246570798330215</v>
      </c>
      <c r="S183">
        <v>0.17668835972690439</v>
      </c>
      <c r="T183">
        <v>0</v>
      </c>
      <c r="U183">
        <v>0</v>
      </c>
      <c r="V183">
        <v>0</v>
      </c>
      <c r="W183" t="s">
        <v>311</v>
      </c>
      <c r="X183" t="s">
        <v>156</v>
      </c>
      <c r="Y183" t="s">
        <v>312</v>
      </c>
      <c r="Z183" t="s">
        <v>158</v>
      </c>
      <c r="AA183" t="s">
        <v>159</v>
      </c>
      <c r="AB183" t="s">
        <v>160</v>
      </c>
      <c r="AC183" t="s">
        <v>162</v>
      </c>
      <c r="AD183" t="s">
        <v>163</v>
      </c>
      <c r="AE183" t="s">
        <v>164</v>
      </c>
      <c r="AF183" t="s">
        <v>165</v>
      </c>
      <c r="AG183" t="s">
        <v>313</v>
      </c>
      <c r="AH183" t="s">
        <v>167</v>
      </c>
      <c r="AI183" t="s">
        <v>314</v>
      </c>
      <c r="AJ183" t="s">
        <v>169</v>
      </c>
      <c r="AK183" t="s">
        <v>315</v>
      </c>
      <c r="AL183" t="s">
        <v>171</v>
      </c>
      <c r="AM183">
        <v>1.7956101519475001</v>
      </c>
      <c r="AN183">
        <v>0</v>
      </c>
      <c r="AO183">
        <v>0</v>
      </c>
      <c r="AP183">
        <v>0</v>
      </c>
      <c r="AQ183">
        <v>0.12784016954811159</v>
      </c>
      <c r="AR183">
        <v>0</v>
      </c>
      <c r="AS183">
        <v>0</v>
      </c>
      <c r="AT183">
        <v>0</v>
      </c>
      <c r="AU183">
        <v>0</v>
      </c>
      <c r="AV183">
        <v>0</v>
      </c>
      <c r="AW183">
        <v>0</v>
      </c>
      <c r="AX183">
        <v>0</v>
      </c>
      <c r="AY183">
        <v>0.1022579855397599</v>
      </c>
      <c r="AZ183">
        <v>0</v>
      </c>
      <c r="BA183">
        <v>0</v>
      </c>
      <c r="BB183">
        <v>0</v>
      </c>
      <c r="BC183">
        <v>15.01472834084141</v>
      </c>
      <c r="BD183">
        <v>2.23689781525957</v>
      </c>
      <c r="BE183">
        <v>3.4173090613164439</v>
      </c>
      <c r="BF183">
        <v>0</v>
      </c>
      <c r="BG183">
        <v>0</v>
      </c>
      <c r="BH183">
        <v>0</v>
      </c>
      <c r="BI183">
        <v>0</v>
      </c>
      <c r="BJ183">
        <v>0.97705689921509498</v>
      </c>
      <c r="BK183">
        <v>0</v>
      </c>
      <c r="BL183">
        <v>0</v>
      </c>
      <c r="BM183">
        <v>17.251626156100979</v>
      </c>
      <c r="BN183">
        <v>2.4402521621013489</v>
      </c>
      <c r="BO183">
        <v>0</v>
      </c>
      <c r="BP183">
        <v>0</v>
      </c>
      <c r="BQ183">
        <v>0</v>
      </c>
      <c r="BR183">
        <v>8.3788028460055504</v>
      </c>
      <c r="BS183">
        <v>0</v>
      </c>
      <c r="BT183">
        <v>0</v>
      </c>
      <c r="BU183">
        <v>0</v>
      </c>
      <c r="BV183">
        <v>8.9130600771061701</v>
      </c>
      <c r="BW183">
        <v>0</v>
      </c>
      <c r="BX183">
        <v>0</v>
      </c>
      <c r="BY183">
        <v>0</v>
      </c>
      <c r="BZ183">
        <v>0</v>
      </c>
      <c r="CA183">
        <v>0</v>
      </c>
      <c r="CB183">
        <v>0</v>
      </c>
      <c r="CC183">
        <v>0</v>
      </c>
      <c r="CD183">
        <v>3.3770722943056999</v>
      </c>
      <c r="CE183">
        <v>0</v>
      </c>
      <c r="CF183">
        <v>0</v>
      </c>
      <c r="CG183">
        <v>0</v>
      </c>
    </row>
    <row r="184" spans="1:85" x14ac:dyDescent="0.2">
      <c r="A184" t="s">
        <v>413</v>
      </c>
      <c r="B184">
        <v>2020</v>
      </c>
      <c r="C184" t="s">
        <v>418</v>
      </c>
      <c r="D184">
        <v>159</v>
      </c>
      <c r="E184" t="s">
        <v>62</v>
      </c>
      <c r="F184" t="s">
        <v>331</v>
      </c>
      <c r="G184" t="s">
        <v>193</v>
      </c>
      <c r="H184">
        <v>0.26311764343390071</v>
      </c>
      <c r="I184">
        <v>1.7286235644835501E-2</v>
      </c>
      <c r="J184">
        <v>0</v>
      </c>
      <c r="K184">
        <v>0</v>
      </c>
      <c r="L184">
        <v>0</v>
      </c>
      <c r="M184">
        <v>0.34124535544610451</v>
      </c>
      <c r="N184">
        <v>0</v>
      </c>
      <c r="O184">
        <v>2.2436537308217999E-2</v>
      </c>
      <c r="P184">
        <v>0</v>
      </c>
      <c r="Q184">
        <v>0</v>
      </c>
      <c r="R184">
        <v>0</v>
      </c>
      <c r="S184">
        <v>0</v>
      </c>
      <c r="T184">
        <v>0</v>
      </c>
      <c r="U184">
        <v>0</v>
      </c>
      <c r="V184">
        <v>0</v>
      </c>
      <c r="W184" t="s">
        <v>311</v>
      </c>
      <c r="X184" t="s">
        <v>156</v>
      </c>
      <c r="Y184" t="s">
        <v>312</v>
      </c>
      <c r="Z184" t="s">
        <v>158</v>
      </c>
      <c r="AA184" t="s">
        <v>159</v>
      </c>
      <c r="AB184" t="s">
        <v>160</v>
      </c>
      <c r="AC184" t="s">
        <v>162</v>
      </c>
      <c r="AD184" t="s">
        <v>163</v>
      </c>
      <c r="AE184" t="s">
        <v>164</v>
      </c>
      <c r="AF184" t="s">
        <v>165</v>
      </c>
      <c r="AG184" t="s">
        <v>313</v>
      </c>
      <c r="AH184" t="s">
        <v>167</v>
      </c>
      <c r="AI184" t="s">
        <v>314</v>
      </c>
      <c r="AJ184" t="s">
        <v>169</v>
      </c>
      <c r="AK184" t="s">
        <v>315</v>
      </c>
      <c r="AL184" t="s">
        <v>171</v>
      </c>
      <c r="AM184">
        <v>0.34905252604056458</v>
      </c>
      <c r="AN184">
        <v>0</v>
      </c>
      <c r="AO184">
        <v>0</v>
      </c>
      <c r="AP184">
        <v>0</v>
      </c>
      <c r="AQ184">
        <v>0</v>
      </c>
      <c r="AR184">
        <v>0</v>
      </c>
      <c r="AS184">
        <v>0</v>
      </c>
      <c r="AT184">
        <v>0</v>
      </c>
      <c r="AU184">
        <v>0</v>
      </c>
      <c r="AV184">
        <v>0.61533364130380075</v>
      </c>
      <c r="AW184">
        <v>0</v>
      </c>
      <c r="AX184">
        <v>0</v>
      </c>
      <c r="AY184">
        <v>0</v>
      </c>
      <c r="AZ184">
        <v>0</v>
      </c>
      <c r="BA184">
        <v>0</v>
      </c>
      <c r="BB184">
        <v>0</v>
      </c>
      <c r="BC184">
        <v>24.85374707776041</v>
      </c>
      <c r="BD184">
        <v>1.628773537185715</v>
      </c>
      <c r="BE184">
        <v>0</v>
      </c>
      <c r="BF184">
        <v>0</v>
      </c>
      <c r="BG184">
        <v>0</v>
      </c>
      <c r="BH184">
        <v>24.85374707776041</v>
      </c>
      <c r="BI184">
        <v>0</v>
      </c>
      <c r="BJ184">
        <v>1.628773537185715</v>
      </c>
      <c r="BK184">
        <v>0</v>
      </c>
      <c r="BL184">
        <v>0</v>
      </c>
      <c r="BM184">
        <v>0</v>
      </c>
      <c r="BN184">
        <v>0</v>
      </c>
      <c r="BO184">
        <v>0</v>
      </c>
      <c r="BP184">
        <v>0</v>
      </c>
      <c r="BQ184">
        <v>0</v>
      </c>
      <c r="BR184">
        <v>1.628773537185715</v>
      </c>
      <c r="BS184">
        <v>0</v>
      </c>
      <c r="BT184">
        <v>0</v>
      </c>
      <c r="BU184">
        <v>0</v>
      </c>
      <c r="BV184">
        <v>0</v>
      </c>
      <c r="BW184">
        <v>0</v>
      </c>
      <c r="BX184">
        <v>0</v>
      </c>
      <c r="BY184">
        <v>0</v>
      </c>
      <c r="BZ184">
        <v>0</v>
      </c>
      <c r="CA184">
        <v>24.85374707776041</v>
      </c>
      <c r="CB184">
        <v>0</v>
      </c>
      <c r="CC184">
        <v>0</v>
      </c>
      <c r="CD184">
        <v>0</v>
      </c>
      <c r="CE184">
        <v>0</v>
      </c>
      <c r="CF184">
        <v>0</v>
      </c>
      <c r="CG184">
        <v>0</v>
      </c>
    </row>
    <row r="185" spans="1:85" x14ac:dyDescent="0.2">
      <c r="A185" t="s">
        <v>413</v>
      </c>
      <c r="B185">
        <v>2020</v>
      </c>
      <c r="C185" t="s">
        <v>418</v>
      </c>
      <c r="D185">
        <v>160</v>
      </c>
      <c r="E185" t="s">
        <v>62</v>
      </c>
      <c r="F185" t="s">
        <v>338</v>
      </c>
      <c r="G185" t="s">
        <v>193</v>
      </c>
      <c r="H185">
        <v>0</v>
      </c>
      <c r="I185">
        <v>0</v>
      </c>
      <c r="J185">
        <v>0.25431479726560102</v>
      </c>
      <c r="K185">
        <v>0.19507226345010739</v>
      </c>
      <c r="L185">
        <v>0.20796160818565559</v>
      </c>
      <c r="M185">
        <v>0</v>
      </c>
      <c r="N185">
        <v>0</v>
      </c>
      <c r="O185">
        <v>0.24187000684085611</v>
      </c>
      <c r="P185">
        <v>0.13633748481691951</v>
      </c>
      <c r="Q185">
        <v>0.2495323337224592</v>
      </c>
      <c r="R185">
        <v>0.22928456657908211</v>
      </c>
      <c r="S185">
        <v>0.23145312955650299</v>
      </c>
      <c r="T185">
        <v>0.19826264010589781</v>
      </c>
      <c r="U185">
        <v>0.26470737855340493</v>
      </c>
      <c r="V185">
        <v>0</v>
      </c>
      <c r="W185" t="s">
        <v>311</v>
      </c>
      <c r="X185" t="s">
        <v>156</v>
      </c>
      <c r="Y185" t="s">
        <v>312</v>
      </c>
      <c r="Z185" t="s">
        <v>158</v>
      </c>
      <c r="AA185" t="s">
        <v>159</v>
      </c>
      <c r="AB185" t="s">
        <v>160</v>
      </c>
      <c r="AC185" t="s">
        <v>162</v>
      </c>
      <c r="AD185" t="s">
        <v>163</v>
      </c>
      <c r="AE185" t="s">
        <v>164</v>
      </c>
      <c r="AF185" t="s">
        <v>165</v>
      </c>
      <c r="AG185" t="s">
        <v>313</v>
      </c>
      <c r="AH185" t="s">
        <v>167</v>
      </c>
      <c r="AI185" t="s">
        <v>314</v>
      </c>
      <c r="AJ185" t="s">
        <v>169</v>
      </c>
      <c r="AK185" t="s">
        <v>315</v>
      </c>
      <c r="AL185" t="s">
        <v>171</v>
      </c>
      <c r="AM185">
        <v>0.6705989751611976</v>
      </c>
      <c r="AN185">
        <v>0</v>
      </c>
      <c r="AO185">
        <v>0</v>
      </c>
      <c r="AP185">
        <v>0</v>
      </c>
      <c r="AQ185">
        <v>0.168159114619296</v>
      </c>
      <c r="AR185">
        <v>0</v>
      </c>
      <c r="AS185">
        <v>0</v>
      </c>
      <c r="AT185">
        <v>0</v>
      </c>
      <c r="AU185">
        <v>0.14637119523144609</v>
      </c>
      <c r="AV185">
        <v>0</v>
      </c>
      <c r="AW185">
        <v>0</v>
      </c>
      <c r="AX185">
        <v>0</v>
      </c>
      <c r="AY185">
        <v>0.65316049280682498</v>
      </c>
      <c r="AZ185">
        <v>1.532412614029764</v>
      </c>
      <c r="BA185">
        <v>0</v>
      </c>
      <c r="BB185">
        <v>0.49152007522290508</v>
      </c>
      <c r="BC185">
        <v>0</v>
      </c>
      <c r="BD185">
        <v>0</v>
      </c>
      <c r="BE185">
        <v>23.92822048679794</v>
      </c>
      <c r="BF185">
        <v>18.387394605119489</v>
      </c>
      <c r="BG185">
        <v>19.639728849985001</v>
      </c>
      <c r="BH185">
        <v>0</v>
      </c>
      <c r="BI185">
        <v>0</v>
      </c>
      <c r="BJ185">
        <v>17.558478885109398</v>
      </c>
      <c r="BK185">
        <v>9.9304937282945804</v>
      </c>
      <c r="BL185">
        <v>18.1829706779397</v>
      </c>
      <c r="BM185">
        <v>3.173130343887741</v>
      </c>
      <c r="BN185">
        <v>3.1966112578008001</v>
      </c>
      <c r="BO185">
        <v>2.7500029830371471</v>
      </c>
      <c r="BP185">
        <v>3.6368688319305909</v>
      </c>
      <c r="BQ185">
        <v>0</v>
      </c>
      <c r="BR185">
        <v>3.1291962765497501</v>
      </c>
      <c r="BS185">
        <v>0</v>
      </c>
      <c r="BT185">
        <v>0</v>
      </c>
      <c r="BU185">
        <v>0</v>
      </c>
      <c r="BV185">
        <v>11.724110632931399</v>
      </c>
      <c r="BW185">
        <v>0</v>
      </c>
      <c r="BX185">
        <v>0</v>
      </c>
      <c r="BY185">
        <v>0</v>
      </c>
      <c r="BZ185">
        <v>5.4939733294336586</v>
      </c>
      <c r="CA185">
        <v>0</v>
      </c>
      <c r="CB185">
        <v>0</v>
      </c>
      <c r="CC185">
        <v>0</v>
      </c>
      <c r="CD185">
        <v>21.570640105513711</v>
      </c>
      <c r="CE185">
        <v>10.86243761837013</v>
      </c>
      <c r="CF185">
        <v>0</v>
      </c>
      <c r="CG185">
        <v>9.1749859791037807</v>
      </c>
    </row>
    <row r="186" spans="1:85" x14ac:dyDescent="0.2">
      <c r="A186" t="s">
        <v>413</v>
      </c>
      <c r="B186">
        <v>2020</v>
      </c>
      <c r="C186" t="s">
        <v>418</v>
      </c>
      <c r="D186">
        <v>222</v>
      </c>
      <c r="E186" t="s">
        <v>36</v>
      </c>
      <c r="F186" t="s">
        <v>15</v>
      </c>
      <c r="G186" t="s">
        <v>451</v>
      </c>
      <c r="H186">
        <v>84.478725146462452</v>
      </c>
      <c r="I186">
        <v>91.984703845966635</v>
      </c>
      <c r="J186">
        <v>94.165405917051075</v>
      </c>
      <c r="K186">
        <v>93.708321215481732</v>
      </c>
      <c r="L186">
        <v>97.62958098563611</v>
      </c>
      <c r="M186">
        <v>84.647780821759767</v>
      </c>
      <c r="N186">
        <v>93.221128843400052</v>
      </c>
      <c r="O186">
        <v>93.904603069361357</v>
      </c>
      <c r="P186">
        <v>93.407671215979391</v>
      </c>
      <c r="Q186">
        <v>97.743315625674114</v>
      </c>
      <c r="R186">
        <v>79.039783648861658</v>
      </c>
      <c r="S186">
        <v>92.129834429409968</v>
      </c>
      <c r="T186">
        <v>95.533450311345575</v>
      </c>
      <c r="U186">
        <v>96.093669466778991</v>
      </c>
      <c r="V186">
        <v>96.95564604126443</v>
      </c>
      <c r="W186" t="s">
        <v>311</v>
      </c>
      <c r="X186" t="s">
        <v>156</v>
      </c>
      <c r="Y186" t="s">
        <v>312</v>
      </c>
      <c r="Z186" t="s">
        <v>158</v>
      </c>
      <c r="AA186" t="s">
        <v>159</v>
      </c>
      <c r="AB186" t="s">
        <v>160</v>
      </c>
      <c r="AC186" t="s">
        <v>162</v>
      </c>
      <c r="AD186" t="s">
        <v>163</v>
      </c>
      <c r="AE186" t="s">
        <v>164</v>
      </c>
      <c r="AF186" t="s">
        <v>165</v>
      </c>
      <c r="AG186" t="s">
        <v>313</v>
      </c>
      <c r="AH186" t="s">
        <v>167</v>
      </c>
      <c r="AI186" t="s">
        <v>314</v>
      </c>
      <c r="AJ186" t="s">
        <v>169</v>
      </c>
      <c r="AK186" t="s">
        <v>315</v>
      </c>
      <c r="AL186" t="s">
        <v>171</v>
      </c>
      <c r="AM186">
        <v>88.932140490709273</v>
      </c>
      <c r="AN186">
        <v>92.075620114853521</v>
      </c>
      <c r="AO186">
        <v>93.733830707107529</v>
      </c>
      <c r="AP186">
        <v>89.255650187611408</v>
      </c>
      <c r="AQ186">
        <v>91.370781649270398</v>
      </c>
      <c r="AR186">
        <v>91.577192919071024</v>
      </c>
      <c r="AS186">
        <v>97.380600828779961</v>
      </c>
      <c r="AT186">
        <v>93.443314532033966</v>
      </c>
      <c r="AU186">
        <v>90.587796406475434</v>
      </c>
      <c r="AV186">
        <v>89.427704547031212</v>
      </c>
      <c r="AW186">
        <v>97.09392809521718</v>
      </c>
      <c r="AX186">
        <v>91.377387675062266</v>
      </c>
      <c r="AY186">
        <v>95.930486749919154</v>
      </c>
      <c r="AZ186">
        <v>93.807860188580818</v>
      </c>
      <c r="BA186">
        <v>97.052811187750038</v>
      </c>
      <c r="BB186">
        <v>95.231062733692497</v>
      </c>
      <c r="BC186">
        <v>7689.1919431086108</v>
      </c>
      <c r="BD186">
        <v>8436.6751462585707</v>
      </c>
      <c r="BE186">
        <v>8522.2714828185017</v>
      </c>
      <c r="BF186">
        <v>8555.2177222711689</v>
      </c>
      <c r="BG186">
        <v>8962.8067124131921</v>
      </c>
      <c r="BH186">
        <v>5945.5973324128054</v>
      </c>
      <c r="BI186">
        <v>6614.8814146006926</v>
      </c>
      <c r="BJ186">
        <v>6529.6017682348311</v>
      </c>
      <c r="BK186">
        <v>6570.7048586949777</v>
      </c>
      <c r="BL186">
        <v>6884.02461338183</v>
      </c>
      <c r="BM186">
        <v>1062.0722268595571</v>
      </c>
      <c r="BN186">
        <v>1249.72760773353</v>
      </c>
      <c r="BO186">
        <v>1290.378562491238</v>
      </c>
      <c r="BP186">
        <v>1305.0801771343699</v>
      </c>
      <c r="BQ186">
        <v>1336.467966682136</v>
      </c>
      <c r="BR186">
        <v>385.89709206215798</v>
      </c>
      <c r="BS186">
        <v>1820.5574929595541</v>
      </c>
      <c r="BT186">
        <v>2570.3885359631608</v>
      </c>
      <c r="BU186">
        <v>5531.840517699864</v>
      </c>
      <c r="BV186">
        <v>6305.196407300622</v>
      </c>
      <c r="BW186">
        <v>2766.216166968723</v>
      </c>
      <c r="BX186">
        <v>3703.5357861199632</v>
      </c>
      <c r="BY186">
        <v>3382.7080903562219</v>
      </c>
      <c r="BZ186">
        <v>3267.656728922479</v>
      </c>
      <c r="CA186">
        <v>3432.574969348203</v>
      </c>
      <c r="CB186">
        <v>1066.751057668087</v>
      </c>
      <c r="CC186">
        <v>1997.4437413067769</v>
      </c>
      <c r="CD186">
        <v>3079.385538250126</v>
      </c>
      <c r="CE186">
        <v>633.01900317051582</v>
      </c>
      <c r="CF186">
        <v>549.88230316399745</v>
      </c>
      <c r="CG186">
        <v>1673.1095756095201</v>
      </c>
    </row>
    <row r="187" spans="1:85" x14ac:dyDescent="0.2">
      <c r="A187" t="s">
        <v>413</v>
      </c>
      <c r="B187">
        <v>2020</v>
      </c>
      <c r="C187" t="s">
        <v>418</v>
      </c>
      <c r="D187">
        <v>223</v>
      </c>
      <c r="E187" t="s">
        <v>36</v>
      </c>
      <c r="F187" t="s">
        <v>16</v>
      </c>
      <c r="G187" t="s">
        <v>452</v>
      </c>
      <c r="H187">
        <v>13.336405791888151</v>
      </c>
      <c r="I187">
        <v>6.9817016125225786</v>
      </c>
      <c r="J187">
        <v>5.2696927354778254</v>
      </c>
      <c r="K187">
        <v>5.6190209263439126</v>
      </c>
      <c r="L187">
        <v>2.1686567521876041</v>
      </c>
      <c r="M187">
        <v>14.131608300589029</v>
      </c>
      <c r="N187">
        <v>5.9393637804761479</v>
      </c>
      <c r="O187">
        <v>5.7702998944988853</v>
      </c>
      <c r="P187">
        <v>5.8920015335220528</v>
      </c>
      <c r="Q187">
        <v>2.180953502250063</v>
      </c>
      <c r="R187">
        <v>12.259733411216169</v>
      </c>
      <c r="S187">
        <v>5.7583134123588327</v>
      </c>
      <c r="T187">
        <v>4.3656310945335193</v>
      </c>
      <c r="U187">
        <v>3.9063305332210501</v>
      </c>
      <c r="V187">
        <v>2.0875475493819962</v>
      </c>
      <c r="W187" t="s">
        <v>311</v>
      </c>
      <c r="X187" t="s">
        <v>156</v>
      </c>
      <c r="Y187" t="s">
        <v>312</v>
      </c>
      <c r="Z187" t="s">
        <v>158</v>
      </c>
      <c r="AA187" t="s">
        <v>159</v>
      </c>
      <c r="AB187" t="s">
        <v>160</v>
      </c>
      <c r="AC187" t="s">
        <v>162</v>
      </c>
      <c r="AD187" t="s">
        <v>163</v>
      </c>
      <c r="AE187" t="s">
        <v>164</v>
      </c>
      <c r="AF187" t="s">
        <v>165</v>
      </c>
      <c r="AG187" t="s">
        <v>313</v>
      </c>
      <c r="AH187" t="s">
        <v>167</v>
      </c>
      <c r="AI187" t="s">
        <v>314</v>
      </c>
      <c r="AJ187" t="s">
        <v>169</v>
      </c>
      <c r="AK187" t="s">
        <v>315</v>
      </c>
      <c r="AL187" t="s">
        <v>171</v>
      </c>
      <c r="AM187">
        <v>8.16081344005514</v>
      </c>
      <c r="AN187">
        <v>6.6430145430198149</v>
      </c>
      <c r="AO187">
        <v>5.8992043583854192</v>
      </c>
      <c r="AP187">
        <v>10.22899673585068</v>
      </c>
      <c r="AQ187">
        <v>6.8164057382549252</v>
      </c>
      <c r="AR187">
        <v>7.8889279036599893</v>
      </c>
      <c r="AS187">
        <v>2.1467944349795292</v>
      </c>
      <c r="AT187">
        <v>6.0522991446831904</v>
      </c>
      <c r="AU187">
        <v>8.0267941516836103</v>
      </c>
      <c r="AV187">
        <v>9.5485773801582212</v>
      </c>
      <c r="AW187">
        <v>2.906071904782793</v>
      </c>
      <c r="AX187">
        <v>7.7827642974858433</v>
      </c>
      <c r="AY187">
        <v>2.3651255846584931</v>
      </c>
      <c r="AZ187">
        <v>6.1921398114191186</v>
      </c>
      <c r="BA187">
        <v>2.9471888122499879</v>
      </c>
      <c r="BB187">
        <v>4.4856635682516304</v>
      </c>
      <c r="BC187">
        <v>1213.8699274548351</v>
      </c>
      <c r="BD187">
        <v>640.34938430195734</v>
      </c>
      <c r="BE187">
        <v>476.92410695217347</v>
      </c>
      <c r="BF187">
        <v>512.99550335907577</v>
      </c>
      <c r="BG187">
        <v>199.09182339200021</v>
      </c>
      <c r="BH187">
        <v>992.59368407548641</v>
      </c>
      <c r="BI187">
        <v>421.4515268531394</v>
      </c>
      <c r="BJ187">
        <v>401.2344354039281</v>
      </c>
      <c r="BK187">
        <v>414.46920365068098</v>
      </c>
      <c r="BL187">
        <v>153.60372721167539</v>
      </c>
      <c r="BM187">
        <v>164.73631080014209</v>
      </c>
      <c r="BN187">
        <v>78.110671640476482</v>
      </c>
      <c r="BO187">
        <v>58.966956157996059</v>
      </c>
      <c r="BP187">
        <v>53.053177930768953</v>
      </c>
      <c r="BQ187">
        <v>28.775430236290021</v>
      </c>
      <c r="BR187">
        <v>35.411653852052012</v>
      </c>
      <c r="BS187">
        <v>131.3484491013819</v>
      </c>
      <c r="BT187">
        <v>161.76920477600859</v>
      </c>
      <c r="BU187">
        <v>633.96746850041313</v>
      </c>
      <c r="BV187">
        <v>470.37768743758448</v>
      </c>
      <c r="BW187">
        <v>238.29601248468049</v>
      </c>
      <c r="BX187">
        <v>81.645933047479247</v>
      </c>
      <c r="BY187">
        <v>219.09712197716749</v>
      </c>
      <c r="BZ187">
        <v>289.54019152572789</v>
      </c>
      <c r="CA187">
        <v>366.51066774030983</v>
      </c>
      <c r="CB187">
        <v>31.928415493154439</v>
      </c>
      <c r="CC187">
        <v>170.12561019318221</v>
      </c>
      <c r="CD187">
        <v>75.920948264644096</v>
      </c>
      <c r="CE187">
        <v>41.784794611423663</v>
      </c>
      <c r="CF187">
        <v>16.698197116661589</v>
      </c>
      <c r="CG187">
        <v>78.808389338170414</v>
      </c>
    </row>
    <row r="188" spans="1:85" x14ac:dyDescent="0.2">
      <c r="A188" t="s">
        <v>413</v>
      </c>
      <c r="B188">
        <v>2020</v>
      </c>
      <c r="C188" t="s">
        <v>418</v>
      </c>
      <c r="D188">
        <v>224</v>
      </c>
      <c r="E188" t="s">
        <v>36</v>
      </c>
      <c r="F188" t="s">
        <v>20</v>
      </c>
      <c r="G188" t="s">
        <v>453</v>
      </c>
      <c r="H188">
        <v>2.184869061649461</v>
      </c>
      <c r="I188">
        <v>1.033594541510805</v>
      </c>
      <c r="J188">
        <v>0.56490134747110166</v>
      </c>
      <c r="K188">
        <v>0.67265785817428647</v>
      </c>
      <c r="L188">
        <v>0.20176226217632279</v>
      </c>
      <c r="M188">
        <v>1.220610877651283</v>
      </c>
      <c r="N188">
        <v>0.83950737612380788</v>
      </c>
      <c r="O188">
        <v>0.32509703613975011</v>
      </c>
      <c r="P188">
        <v>0.70032725049853028</v>
      </c>
      <c r="Q188">
        <v>7.5730872075826502E-2</v>
      </c>
      <c r="R188">
        <v>8.7004829399222068</v>
      </c>
      <c r="S188">
        <v>2.111852158231255</v>
      </c>
      <c r="T188">
        <v>0.10091859412090499</v>
      </c>
      <c r="U188">
        <v>0</v>
      </c>
      <c r="V188">
        <v>0.95680640935356753</v>
      </c>
      <c r="W188" t="s">
        <v>311</v>
      </c>
      <c r="X188" t="s">
        <v>156</v>
      </c>
      <c r="Y188" t="s">
        <v>312</v>
      </c>
      <c r="Z188" t="s">
        <v>158</v>
      </c>
      <c r="AA188" t="s">
        <v>159</v>
      </c>
      <c r="AB188" t="s">
        <v>160</v>
      </c>
      <c r="AC188" t="s">
        <v>162</v>
      </c>
      <c r="AD188" t="s">
        <v>163</v>
      </c>
      <c r="AE188" t="s">
        <v>164</v>
      </c>
      <c r="AF188" t="s">
        <v>165</v>
      </c>
      <c r="AG188" t="s">
        <v>313</v>
      </c>
      <c r="AH188" t="s">
        <v>167</v>
      </c>
      <c r="AI188" t="s">
        <v>314</v>
      </c>
      <c r="AJ188" t="s">
        <v>169</v>
      </c>
      <c r="AK188" t="s">
        <v>315</v>
      </c>
      <c r="AL188" t="s">
        <v>171</v>
      </c>
      <c r="AM188">
        <v>2.9070460692356082</v>
      </c>
      <c r="AN188">
        <v>1.2813653421265849</v>
      </c>
      <c r="AO188">
        <v>0.36696493450707618</v>
      </c>
      <c r="AP188">
        <v>0.51535307653796014</v>
      </c>
      <c r="AQ188">
        <v>1.8128126124747199</v>
      </c>
      <c r="AR188">
        <v>0.53387917726901379</v>
      </c>
      <c r="AS188">
        <v>0.4726047362404705</v>
      </c>
      <c r="AT188">
        <v>0.50438632328282484</v>
      </c>
      <c r="AU188">
        <v>1.3854094418410949</v>
      </c>
      <c r="AV188">
        <v>1.0237180728105699</v>
      </c>
      <c r="AW188">
        <v>0</v>
      </c>
      <c r="AX188">
        <v>0.83984802745192144</v>
      </c>
      <c r="AY188">
        <v>1.7043876654223911</v>
      </c>
      <c r="AZ188">
        <v>0</v>
      </c>
      <c r="BA188">
        <v>0</v>
      </c>
      <c r="BB188">
        <v>0.28327369805587899</v>
      </c>
      <c r="BC188">
        <v>198.86518832352189</v>
      </c>
      <c r="BD188">
        <v>94.799472250027719</v>
      </c>
      <c r="BE188">
        <v>51.125385137717252</v>
      </c>
      <c r="BF188">
        <v>61.411135688202599</v>
      </c>
      <c r="BG188">
        <v>18.52262541218602</v>
      </c>
      <c r="BH188">
        <v>85.734802585774958</v>
      </c>
      <c r="BI188">
        <v>59.570633917878517</v>
      </c>
      <c r="BJ188">
        <v>22.605432669344989</v>
      </c>
      <c r="BK188">
        <v>49.264087281302203</v>
      </c>
      <c r="BL188">
        <v>5.3336965707138599</v>
      </c>
      <c r="BM188">
        <v>116.91000233260181</v>
      </c>
      <c r="BN188">
        <v>28.646962864298111</v>
      </c>
      <c r="BO188">
        <v>1.3631161649241159</v>
      </c>
      <c r="BP188">
        <v>0</v>
      </c>
      <c r="BQ188">
        <v>13.18892884147216</v>
      </c>
      <c r="BR188">
        <v>12.614344132714811</v>
      </c>
      <c r="BS188">
        <v>25.335688990390111</v>
      </c>
      <c r="BT188">
        <v>10.062988503103369</v>
      </c>
      <c r="BU188">
        <v>31.940286398918222</v>
      </c>
      <c r="BV188">
        <v>125.0962218443069</v>
      </c>
      <c r="BW188">
        <v>16.126561257174728</v>
      </c>
      <c r="BX188">
        <v>17.973893552308841</v>
      </c>
      <c r="BY188">
        <v>18.259109332524041</v>
      </c>
      <c r="BZ188">
        <v>49.974087730664628</v>
      </c>
      <c r="CA188">
        <v>39.294187972261902</v>
      </c>
      <c r="CB188">
        <v>0</v>
      </c>
      <c r="CC188">
        <v>18.35847170470711</v>
      </c>
      <c r="CD188">
        <v>54.71114456195572</v>
      </c>
      <c r="CE188">
        <v>0</v>
      </c>
      <c r="CF188">
        <v>0</v>
      </c>
      <c r="CG188">
        <v>4.9768208306251456</v>
      </c>
    </row>
    <row r="189" spans="1:85" x14ac:dyDescent="0.2">
      <c r="A189" t="s">
        <v>413</v>
      </c>
      <c r="B189">
        <v>2020</v>
      </c>
      <c r="C189" t="s">
        <v>418</v>
      </c>
      <c r="D189">
        <v>225</v>
      </c>
      <c r="E189" t="s">
        <v>70</v>
      </c>
      <c r="F189" t="s">
        <v>71</v>
      </c>
      <c r="G189" t="s">
        <v>193</v>
      </c>
      <c r="H189">
        <v>98.115698353729243</v>
      </c>
      <c r="I189">
        <v>99.36667258719099</v>
      </c>
      <c r="J189">
        <v>99.515947254108355</v>
      </c>
      <c r="K189">
        <v>99.882846984914963</v>
      </c>
      <c r="L189">
        <v>99.841093481421638</v>
      </c>
      <c r="M189">
        <v>98.831094412615442</v>
      </c>
      <c r="N189">
        <v>99.60919369233315</v>
      </c>
      <c r="O189">
        <v>99.673876036307277</v>
      </c>
      <c r="P189">
        <v>99.878246043521955</v>
      </c>
      <c r="Q189">
        <v>99.838898818177441</v>
      </c>
      <c r="R189">
        <v>92.044893945303684</v>
      </c>
      <c r="S189">
        <v>98.756324574175409</v>
      </c>
      <c r="T189">
        <v>99.842854369774656</v>
      </c>
      <c r="U189">
        <v>100</v>
      </c>
      <c r="V189">
        <v>99.764064590323827</v>
      </c>
      <c r="W189" t="s">
        <v>311</v>
      </c>
      <c r="X189" t="s">
        <v>156</v>
      </c>
      <c r="Y189" t="s">
        <v>312</v>
      </c>
      <c r="Z189" t="s">
        <v>158</v>
      </c>
      <c r="AA189" t="s">
        <v>159</v>
      </c>
      <c r="AB189" t="s">
        <v>160</v>
      </c>
      <c r="AC189" t="s">
        <v>162</v>
      </c>
      <c r="AD189" t="s">
        <v>163</v>
      </c>
      <c r="AE189" t="s">
        <v>164</v>
      </c>
      <c r="AF189" t="s">
        <v>165</v>
      </c>
      <c r="AG189" t="s">
        <v>313</v>
      </c>
      <c r="AH189" t="s">
        <v>167</v>
      </c>
      <c r="AI189" t="s">
        <v>314</v>
      </c>
      <c r="AJ189" t="s">
        <v>169</v>
      </c>
      <c r="AK189" t="s">
        <v>315</v>
      </c>
      <c r="AL189" t="s">
        <v>171</v>
      </c>
      <c r="AM189">
        <v>96.045663333410829</v>
      </c>
      <c r="AN189">
        <v>99.46451910397451</v>
      </c>
      <c r="AO189">
        <v>99.944031880200583</v>
      </c>
      <c r="AP189">
        <v>99.846736037734686</v>
      </c>
      <c r="AQ189">
        <v>98.597079495181617</v>
      </c>
      <c r="AR189">
        <v>99.272576809261153</v>
      </c>
      <c r="AS189">
        <v>99.645328539867592</v>
      </c>
      <c r="AT189">
        <v>98.904311548342378</v>
      </c>
      <c r="AU189">
        <v>99.651173200357164</v>
      </c>
      <c r="AV189">
        <v>99.07889053397578</v>
      </c>
      <c r="AW189">
        <v>99.467964077115056</v>
      </c>
      <c r="AX189">
        <v>99.790662148039061</v>
      </c>
      <c r="AY189">
        <v>99.48397263043752</v>
      </c>
      <c r="AZ189">
        <v>100</v>
      </c>
      <c r="BA189">
        <v>98.886982902048629</v>
      </c>
      <c r="BB189">
        <v>99.658231716006455</v>
      </c>
      <c r="BC189">
        <v>8788.7682625716279</v>
      </c>
      <c r="BD189">
        <v>9047.8294543929696</v>
      </c>
      <c r="BE189">
        <v>8967.9195561412162</v>
      </c>
      <c r="BF189">
        <v>9075.1518679317269</v>
      </c>
      <c r="BG189">
        <v>9150.0223099368595</v>
      </c>
      <c r="BH189">
        <v>6880.2369073405944</v>
      </c>
      <c r="BI189">
        <v>7029.2858751673584</v>
      </c>
      <c r="BJ189">
        <v>6922.6561022782334</v>
      </c>
      <c r="BK189">
        <v>6992.3546989313163</v>
      </c>
      <c r="BL189">
        <v>7028.9732073267714</v>
      </c>
      <c r="BM189">
        <v>1139.21606054054</v>
      </c>
      <c r="BN189">
        <v>1311.3242809987401</v>
      </c>
      <c r="BO189">
        <v>1347.2250811300351</v>
      </c>
      <c r="BP189">
        <v>1358.1333550651379</v>
      </c>
      <c r="BQ189">
        <v>1362.0223043168301</v>
      </c>
      <c r="BR189">
        <v>406.45294296039441</v>
      </c>
      <c r="BS189">
        <v>1952.807918136579</v>
      </c>
      <c r="BT189">
        <v>2730.6286034217242</v>
      </c>
      <c r="BU189">
        <v>6174.3530332653463</v>
      </c>
      <c r="BV189">
        <v>6715.4872393168534</v>
      </c>
      <c r="BW189">
        <v>2998.665914002207</v>
      </c>
      <c r="BX189">
        <v>3774.4341280221261</v>
      </c>
      <c r="BY189">
        <v>3574.1179836931151</v>
      </c>
      <c r="BZ189">
        <v>3554.2814437546458</v>
      </c>
      <c r="CA189">
        <v>3772.5634656814141</v>
      </c>
      <c r="CB189">
        <v>1092.8341036866609</v>
      </c>
      <c r="CC189">
        <v>2163.0318083797652</v>
      </c>
      <c r="CD189">
        <v>3139.0242414507738</v>
      </c>
      <c r="CE189">
        <v>674.80379778193992</v>
      </c>
      <c r="CF189">
        <v>560.27436243887678</v>
      </c>
      <c r="CG189">
        <v>1745.930464981913</v>
      </c>
    </row>
    <row r="190" spans="1:85" x14ac:dyDescent="0.2">
      <c r="A190" t="s">
        <v>413</v>
      </c>
      <c r="B190">
        <v>2020</v>
      </c>
      <c r="C190" t="s">
        <v>418</v>
      </c>
      <c r="D190">
        <v>226</v>
      </c>
      <c r="E190" t="s">
        <v>70</v>
      </c>
      <c r="F190" t="s">
        <v>72</v>
      </c>
      <c r="G190" t="s">
        <v>193</v>
      </c>
      <c r="H190">
        <v>1.8843016462708371</v>
      </c>
      <c r="I190">
        <v>0.63332741280896632</v>
      </c>
      <c r="J190">
        <v>0.48405274589162178</v>
      </c>
      <c r="K190">
        <v>0.1171530150850144</v>
      </c>
      <c r="L190">
        <v>0.1589065185783681</v>
      </c>
      <c r="M190">
        <v>1.168905587384611</v>
      </c>
      <c r="N190">
        <v>0.39080630766685098</v>
      </c>
      <c r="O190">
        <v>0.32612396369274471</v>
      </c>
      <c r="P190">
        <v>0.1217539564780335</v>
      </c>
      <c r="Q190">
        <v>0.16110118182256711</v>
      </c>
      <c r="R190">
        <v>7.9551060546962242</v>
      </c>
      <c r="S190">
        <v>1.243675425824613</v>
      </c>
      <c r="T190">
        <v>0.15714563022535269</v>
      </c>
      <c r="U190">
        <v>0</v>
      </c>
      <c r="V190">
        <v>0.23593540967616869</v>
      </c>
      <c r="W190" t="s">
        <v>311</v>
      </c>
      <c r="X190" t="s">
        <v>156</v>
      </c>
      <c r="Y190" t="s">
        <v>312</v>
      </c>
      <c r="Z190" t="s">
        <v>158</v>
      </c>
      <c r="AA190" t="s">
        <v>159</v>
      </c>
      <c r="AB190" t="s">
        <v>160</v>
      </c>
      <c r="AC190" t="s">
        <v>162</v>
      </c>
      <c r="AD190" t="s">
        <v>163</v>
      </c>
      <c r="AE190" t="s">
        <v>164</v>
      </c>
      <c r="AF190" t="s">
        <v>165</v>
      </c>
      <c r="AG190" t="s">
        <v>313</v>
      </c>
      <c r="AH190" t="s">
        <v>167</v>
      </c>
      <c r="AI190" t="s">
        <v>314</v>
      </c>
      <c r="AJ190" t="s">
        <v>169</v>
      </c>
      <c r="AK190" t="s">
        <v>315</v>
      </c>
      <c r="AL190" t="s">
        <v>171</v>
      </c>
      <c r="AM190">
        <v>3.9543366665891679</v>
      </c>
      <c r="AN190">
        <v>0.53548089602548721</v>
      </c>
      <c r="AO190">
        <v>5.5968119799412699E-2</v>
      </c>
      <c r="AP190">
        <v>0.15326396226532671</v>
      </c>
      <c r="AQ190">
        <v>1.402920504818431</v>
      </c>
      <c r="AR190">
        <v>0.72742319073885153</v>
      </c>
      <c r="AS190">
        <v>0.3546714601324118</v>
      </c>
      <c r="AT190">
        <v>1.0956884516576451</v>
      </c>
      <c r="AU190">
        <v>0.34882679964284968</v>
      </c>
      <c r="AV190">
        <v>0.92110946602422494</v>
      </c>
      <c r="AW190">
        <v>0.53203592288493573</v>
      </c>
      <c r="AX190">
        <v>0.20933785196097429</v>
      </c>
      <c r="AY190">
        <v>0.51602736956248141</v>
      </c>
      <c r="AZ190">
        <v>0</v>
      </c>
      <c r="BA190">
        <v>1.113017097951392</v>
      </c>
      <c r="BB190">
        <v>0.34176828399356018</v>
      </c>
      <c r="BC190">
        <v>168.7873682165679</v>
      </c>
      <c r="BD190">
        <v>57.667608974823679</v>
      </c>
      <c r="BE190">
        <v>43.62060760976297</v>
      </c>
      <c r="BF190">
        <v>10.6442841366263</v>
      </c>
      <c r="BG190">
        <v>14.563123654660529</v>
      </c>
      <c r="BH190">
        <v>81.374666660512631</v>
      </c>
      <c r="BI190">
        <v>27.578671772948461</v>
      </c>
      <c r="BJ190">
        <v>22.6503085576242</v>
      </c>
      <c r="BK190">
        <v>8.5238466174274024</v>
      </c>
      <c r="BL190">
        <v>11.342031053064201</v>
      </c>
      <c r="BM190">
        <v>98.458308683570579</v>
      </c>
      <c r="BN190">
        <v>16.51399837526689</v>
      </c>
      <c r="BO190">
        <v>2.1204375191988931</v>
      </c>
      <c r="BP190">
        <v>0</v>
      </c>
      <c r="BQ190">
        <v>3.2210926015963319</v>
      </c>
      <c r="BR190">
        <v>16.734246188836071</v>
      </c>
      <c r="BS190">
        <v>10.51320956648205</v>
      </c>
      <c r="BT190">
        <v>1.5291373174458269</v>
      </c>
      <c r="BU190">
        <v>9.4775838235268104</v>
      </c>
      <c r="BV190">
        <v>95.553486940194219</v>
      </c>
      <c r="BW190">
        <v>21.97282670837075</v>
      </c>
      <c r="BX190">
        <v>13.434488931647341</v>
      </c>
      <c r="BY190">
        <v>39.59503623540553</v>
      </c>
      <c r="BZ190">
        <v>12.44168614615424</v>
      </c>
      <c r="CA190">
        <v>35.072495268047938</v>
      </c>
      <c r="CB190">
        <v>5.8453694745807612</v>
      </c>
      <c r="CC190">
        <v>4.5375431201944334</v>
      </c>
      <c r="CD190">
        <v>16.28224506399652</v>
      </c>
      <c r="CE190">
        <v>0</v>
      </c>
      <c r="CF190">
        <v>6.3061378417822693</v>
      </c>
      <c r="CG190">
        <v>5.987499965776621</v>
      </c>
    </row>
    <row r="191" spans="1:85" x14ac:dyDescent="0.2">
      <c r="A191" t="s">
        <v>413</v>
      </c>
      <c r="B191">
        <v>2020</v>
      </c>
      <c r="C191" t="s">
        <v>418</v>
      </c>
      <c r="D191">
        <v>227</v>
      </c>
      <c r="E191" t="s">
        <v>95</v>
      </c>
      <c r="F191" t="s">
        <v>61</v>
      </c>
      <c r="G191" t="s">
        <v>193</v>
      </c>
      <c r="H191">
        <v>85.878863219751906</v>
      </c>
      <c r="I191">
        <v>92.685632858418714</v>
      </c>
      <c r="J191">
        <v>94.652288304772995</v>
      </c>
      <c r="K191">
        <v>94.160352918809423</v>
      </c>
      <c r="L191">
        <v>97.826958870872289</v>
      </c>
      <c r="M191">
        <v>85.405473563295104</v>
      </c>
      <c r="N191">
        <v>93.736834122298035</v>
      </c>
      <c r="O191">
        <v>94.161119744900063</v>
      </c>
      <c r="P191">
        <v>93.855432799540893</v>
      </c>
      <c r="Q191">
        <v>97.817393590882332</v>
      </c>
      <c r="R191">
        <v>85.811927051972631</v>
      </c>
      <c r="S191">
        <v>94.117455954252165</v>
      </c>
      <c r="T191">
        <v>95.629958721245458</v>
      </c>
      <c r="U191">
        <v>96.093669466778991</v>
      </c>
      <c r="V191">
        <v>97.892285705154052</v>
      </c>
      <c r="W191" t="s">
        <v>311</v>
      </c>
      <c r="X191" t="s">
        <v>156</v>
      </c>
      <c r="Y191" t="s">
        <v>312</v>
      </c>
      <c r="Z191" t="s">
        <v>158</v>
      </c>
      <c r="AA191" t="s">
        <v>159</v>
      </c>
      <c r="AB191" t="s">
        <v>160</v>
      </c>
      <c r="AC191" t="s">
        <v>162</v>
      </c>
      <c r="AD191" t="s">
        <v>163</v>
      </c>
      <c r="AE191" t="s">
        <v>164</v>
      </c>
      <c r="AF191" t="s">
        <v>165</v>
      </c>
      <c r="AG191" t="s">
        <v>313</v>
      </c>
      <c r="AH191" t="s">
        <v>167</v>
      </c>
      <c r="AI191" t="s">
        <v>314</v>
      </c>
      <c r="AJ191" t="s">
        <v>169</v>
      </c>
      <c r="AK191" t="s">
        <v>315</v>
      </c>
      <c r="AL191" t="s">
        <v>171</v>
      </c>
      <c r="AM191">
        <v>91.188273642678126</v>
      </c>
      <c r="AN191">
        <v>92.871999089421934</v>
      </c>
      <c r="AO191">
        <v>94.079067897000613</v>
      </c>
      <c r="AP191">
        <v>89.456533663984118</v>
      </c>
      <c r="AQ191">
        <v>92.678942366180735</v>
      </c>
      <c r="AR191">
        <v>91.577192919071024</v>
      </c>
      <c r="AS191">
        <v>97.843011535376462</v>
      </c>
      <c r="AT191">
        <v>93.711874949413343</v>
      </c>
      <c r="AU191">
        <v>91.615093460124029</v>
      </c>
      <c r="AV191">
        <v>90.149767586822193</v>
      </c>
      <c r="AW191">
        <v>97.09392809521718</v>
      </c>
      <c r="AX191">
        <v>92.151318707498149</v>
      </c>
      <c r="AY191">
        <v>97.593864539336607</v>
      </c>
      <c r="AZ191">
        <v>93.807860188580818</v>
      </c>
      <c r="BA191">
        <v>97.052811187750038</v>
      </c>
      <c r="BB191">
        <v>95.501593629669571</v>
      </c>
      <c r="BC191">
        <v>7689.1919431086108</v>
      </c>
      <c r="BD191">
        <v>8436.6751462585707</v>
      </c>
      <c r="BE191">
        <v>8522.2714828185017</v>
      </c>
      <c r="BF191">
        <v>8555.2177222711689</v>
      </c>
      <c r="BG191">
        <v>8962.8067124131921</v>
      </c>
      <c r="BH191">
        <v>5945.5973324128054</v>
      </c>
      <c r="BI191">
        <v>6614.8814146006926</v>
      </c>
      <c r="BJ191">
        <v>6529.6017682348311</v>
      </c>
      <c r="BK191">
        <v>6570.7048586949777</v>
      </c>
      <c r="BL191">
        <v>6884.02461338183</v>
      </c>
      <c r="BM191">
        <v>1062.0722268595571</v>
      </c>
      <c r="BN191">
        <v>1249.72760773353</v>
      </c>
      <c r="BO191">
        <v>1290.378562491238</v>
      </c>
      <c r="BP191">
        <v>1305.0801771343699</v>
      </c>
      <c r="BQ191">
        <v>1336.467966682136</v>
      </c>
      <c r="BR191">
        <v>385.89709206215798</v>
      </c>
      <c r="BS191">
        <v>1820.5574929595541</v>
      </c>
      <c r="BT191">
        <v>2570.3885359631608</v>
      </c>
      <c r="BU191">
        <v>5531.840517699864</v>
      </c>
      <c r="BV191">
        <v>6305.196407300622</v>
      </c>
      <c r="BW191">
        <v>2766.216166968723</v>
      </c>
      <c r="BX191">
        <v>3703.5357861199632</v>
      </c>
      <c r="BY191">
        <v>3382.7080903562219</v>
      </c>
      <c r="BZ191">
        <v>3267.656728922479</v>
      </c>
      <c r="CA191">
        <v>3432.574969348203</v>
      </c>
      <c r="CB191">
        <v>1066.751057668087</v>
      </c>
      <c r="CC191">
        <v>1997.4437413067769</v>
      </c>
      <c r="CD191">
        <v>3079.385538250126</v>
      </c>
      <c r="CE191">
        <v>633.01900317051582</v>
      </c>
      <c r="CF191">
        <v>549.88230316399745</v>
      </c>
      <c r="CG191">
        <v>1673.1095756095201</v>
      </c>
    </row>
    <row r="192" spans="1:85" x14ac:dyDescent="0.2">
      <c r="A192" t="s">
        <v>413</v>
      </c>
      <c r="B192">
        <v>2020</v>
      </c>
      <c r="C192" t="s">
        <v>418</v>
      </c>
      <c r="D192">
        <v>228</v>
      </c>
      <c r="E192" t="s">
        <v>95</v>
      </c>
      <c r="F192" t="s">
        <v>92</v>
      </c>
      <c r="G192" t="s">
        <v>193</v>
      </c>
      <c r="H192">
        <v>12.24202787312786</v>
      </c>
      <c r="I192">
        <v>6.2794186352406234</v>
      </c>
      <c r="J192">
        <v>5.0584422142330618</v>
      </c>
      <c r="K192">
        <v>5.1877729902100373</v>
      </c>
      <c r="L192">
        <v>1.7493288523825159</v>
      </c>
      <c r="M192">
        <v>12.753683390504181</v>
      </c>
      <c r="N192">
        <v>5.4280878884138568</v>
      </c>
      <c r="O192">
        <v>5.2639363726896242</v>
      </c>
      <c r="P192">
        <v>5.5163259377264264</v>
      </c>
      <c r="Q192">
        <v>1.747938530703917</v>
      </c>
      <c r="R192">
        <v>13.31014965619867</v>
      </c>
      <c r="S192">
        <v>5.4665842966681248</v>
      </c>
      <c r="T192">
        <v>4.0179179060927828</v>
      </c>
      <c r="U192">
        <v>3.2307493027556511</v>
      </c>
      <c r="V192">
        <v>2.1077142948459442</v>
      </c>
      <c r="W192" t="s">
        <v>311</v>
      </c>
      <c r="X192" t="s">
        <v>156</v>
      </c>
      <c r="Y192" t="s">
        <v>312</v>
      </c>
      <c r="Z192" t="s">
        <v>158</v>
      </c>
      <c r="AA192" t="s">
        <v>159</v>
      </c>
      <c r="AB192" t="s">
        <v>160</v>
      </c>
      <c r="AC192" t="s">
        <v>162</v>
      </c>
      <c r="AD192" t="s">
        <v>163</v>
      </c>
      <c r="AE192" t="s">
        <v>164</v>
      </c>
      <c r="AF192" t="s">
        <v>165</v>
      </c>
      <c r="AG192" t="s">
        <v>313</v>
      </c>
      <c r="AH192" t="s">
        <v>167</v>
      </c>
      <c r="AI192" t="s">
        <v>314</v>
      </c>
      <c r="AJ192" t="s">
        <v>169</v>
      </c>
      <c r="AK192" t="s">
        <v>315</v>
      </c>
      <c r="AL192" t="s">
        <v>171</v>
      </c>
      <c r="AM192">
        <v>7.2044953166390844</v>
      </c>
      <c r="AN192">
        <v>6.441455139602156</v>
      </c>
      <c r="AO192">
        <v>5.6876012821879929</v>
      </c>
      <c r="AP192">
        <v>8.4262474495852757</v>
      </c>
      <c r="AQ192">
        <v>6.356227785592294</v>
      </c>
      <c r="AR192">
        <v>7.4183421239221836</v>
      </c>
      <c r="AS192">
        <v>2.0568047506765672</v>
      </c>
      <c r="AT192">
        <v>5.0156714807005844</v>
      </c>
      <c r="AU192">
        <v>8.0031372103850966</v>
      </c>
      <c r="AV192">
        <v>9.5316593504529195</v>
      </c>
      <c r="AW192">
        <v>2.906071904782793</v>
      </c>
      <c r="AX192">
        <v>6.0424471954667993</v>
      </c>
      <c r="AY192">
        <v>2.1368882601905419</v>
      </c>
      <c r="AZ192">
        <v>5.0970973884363264</v>
      </c>
      <c r="BA192">
        <v>2.9471888122499879</v>
      </c>
      <c r="BB192">
        <v>4.3558490404465511</v>
      </c>
      <c r="BC192">
        <v>1096.0939462891711</v>
      </c>
      <c r="BD192">
        <v>571.58173817308625</v>
      </c>
      <c r="BE192">
        <v>455.45034992746008</v>
      </c>
      <c r="BF192">
        <v>471.35047872254501</v>
      </c>
      <c r="BG192">
        <v>160.2717345128514</v>
      </c>
      <c r="BH192">
        <v>887.86189902479555</v>
      </c>
      <c r="BI192">
        <v>383.05280977423809</v>
      </c>
      <c r="BJ192">
        <v>365.02760736181068</v>
      </c>
      <c r="BK192">
        <v>386.19127907683003</v>
      </c>
      <c r="BL192">
        <v>123.0134174129726</v>
      </c>
      <c r="BM192">
        <v>164.73631080014209</v>
      </c>
      <c r="BN192">
        <v>72.587398865407664</v>
      </c>
      <c r="BO192">
        <v>54.215595208868081</v>
      </c>
      <c r="BP192">
        <v>43.877883899258883</v>
      </c>
      <c r="BQ192">
        <v>28.775430236290021</v>
      </c>
      <c r="BR192">
        <v>30.488501222872891</v>
      </c>
      <c r="BS192">
        <v>126.2709916330555</v>
      </c>
      <c r="BT192">
        <v>155.39423869367951</v>
      </c>
      <c r="BU192">
        <v>521.0648696591245</v>
      </c>
      <c r="BV192">
        <v>432.43118204082378</v>
      </c>
      <c r="BW192">
        <v>224.08131611364541</v>
      </c>
      <c r="BX192">
        <v>77.853797421576928</v>
      </c>
      <c r="BY192">
        <v>181.05018713469951</v>
      </c>
      <c r="BZ192">
        <v>285.4497460005029</v>
      </c>
      <c r="CA192">
        <v>362.93088910304721</v>
      </c>
      <c r="CB192">
        <v>31.928415493154439</v>
      </c>
      <c r="CC192">
        <v>130.9742334895071</v>
      </c>
      <c r="CD192">
        <v>67.425373883364799</v>
      </c>
      <c r="CE192">
        <v>34.395406753812409</v>
      </c>
      <c r="CF192">
        <v>16.698197116661589</v>
      </c>
      <c r="CG192">
        <v>76.310901865584682</v>
      </c>
    </row>
    <row r="193" spans="1:85" x14ac:dyDescent="0.2">
      <c r="A193" t="s">
        <v>413</v>
      </c>
      <c r="B193">
        <v>2020</v>
      </c>
      <c r="C193" t="s">
        <v>418</v>
      </c>
      <c r="D193">
        <v>229</v>
      </c>
      <c r="E193" t="s">
        <v>95</v>
      </c>
      <c r="F193" t="s">
        <v>93</v>
      </c>
      <c r="G193" t="s">
        <v>193</v>
      </c>
      <c r="H193">
        <v>1.3154135638613129</v>
      </c>
      <c r="I193">
        <v>0.75548396627133474</v>
      </c>
      <c r="J193">
        <v>0.23849747628757731</v>
      </c>
      <c r="K193">
        <v>0.45835305942947457</v>
      </c>
      <c r="L193">
        <v>0.42371227674523798</v>
      </c>
      <c r="M193">
        <v>1.504418681470582</v>
      </c>
      <c r="N193">
        <v>0.54413283439810489</v>
      </c>
      <c r="O193">
        <v>0.52212609464825954</v>
      </c>
      <c r="P193">
        <v>0.40391965650983253</v>
      </c>
      <c r="Q193">
        <v>0.43466787841375332</v>
      </c>
      <c r="R193">
        <v>0</v>
      </c>
      <c r="S193">
        <v>0.41595974907973748</v>
      </c>
      <c r="T193">
        <v>0.35212337266175819</v>
      </c>
      <c r="U193">
        <v>0.67558123046539942</v>
      </c>
      <c r="V193">
        <v>0</v>
      </c>
      <c r="W193" t="s">
        <v>311</v>
      </c>
      <c r="X193" t="s">
        <v>156</v>
      </c>
      <c r="Y193" t="s">
        <v>312</v>
      </c>
      <c r="Z193" t="s">
        <v>158</v>
      </c>
      <c r="AA193" t="s">
        <v>159</v>
      </c>
      <c r="AB193" t="s">
        <v>160</v>
      </c>
      <c r="AC193" t="s">
        <v>162</v>
      </c>
      <c r="AD193" t="s">
        <v>163</v>
      </c>
      <c r="AE193" t="s">
        <v>164</v>
      </c>
      <c r="AF193" t="s">
        <v>165</v>
      </c>
      <c r="AG193" t="s">
        <v>313</v>
      </c>
      <c r="AH193" t="s">
        <v>167</v>
      </c>
      <c r="AI193" t="s">
        <v>314</v>
      </c>
      <c r="AJ193" t="s">
        <v>169</v>
      </c>
      <c r="AK193" t="s">
        <v>315</v>
      </c>
      <c r="AL193" t="s">
        <v>171</v>
      </c>
      <c r="AM193">
        <v>1.1633510549023369</v>
      </c>
      <c r="AN193">
        <v>0.25901605810229811</v>
      </c>
      <c r="AO193">
        <v>0.2333308208114081</v>
      </c>
      <c r="AP193">
        <v>1.8257712061078311</v>
      </c>
      <c r="AQ193">
        <v>0.55776882423397556</v>
      </c>
      <c r="AR193">
        <v>0.47058577973780452</v>
      </c>
      <c r="AS193">
        <v>0.1001837139469333</v>
      </c>
      <c r="AT193">
        <v>1.054022252269003</v>
      </c>
      <c r="AU193">
        <v>0.11468357302347761</v>
      </c>
      <c r="AV193">
        <v>9.4015779711513606E-2</v>
      </c>
      <c r="AW193">
        <v>0</v>
      </c>
      <c r="AX193">
        <v>1.806234097035111</v>
      </c>
      <c r="AY193">
        <v>0.26924720047285078</v>
      </c>
      <c r="AZ193">
        <v>1.0950424229827931</v>
      </c>
      <c r="BA193">
        <v>0</v>
      </c>
      <c r="BB193">
        <v>0.1425573298838968</v>
      </c>
      <c r="BC193">
        <v>117.7759811656646</v>
      </c>
      <c r="BD193">
        <v>68.767646128871235</v>
      </c>
      <c r="BE193">
        <v>21.47375702471324</v>
      </c>
      <c r="BF193">
        <v>41.645024636530778</v>
      </c>
      <c r="BG193">
        <v>38.820088879148798</v>
      </c>
      <c r="BH193">
        <v>104.7317850506909</v>
      </c>
      <c r="BI193">
        <v>38.398717078901271</v>
      </c>
      <c r="BJ193">
        <v>36.206828042117408</v>
      </c>
      <c r="BK193">
        <v>28.277924573851038</v>
      </c>
      <c r="BL193">
        <v>30.590309798702819</v>
      </c>
      <c r="BM193">
        <v>0</v>
      </c>
      <c r="BN193">
        <v>5.5232727750688211</v>
      </c>
      <c r="BO193">
        <v>4.7513609491279754</v>
      </c>
      <c r="BP193">
        <v>9.1752940315100737</v>
      </c>
      <c r="BQ193">
        <v>0</v>
      </c>
      <c r="BR193">
        <v>4.9231526291791203</v>
      </c>
      <c r="BS193">
        <v>5.0774574683263776</v>
      </c>
      <c r="BT193">
        <v>6.3749660823291272</v>
      </c>
      <c r="BU193">
        <v>112.90259884128881</v>
      </c>
      <c r="BV193">
        <v>37.946505396760742</v>
      </c>
      <c r="BW193">
        <v>14.214696371035069</v>
      </c>
      <c r="BX193">
        <v>3.7921356259023251</v>
      </c>
      <c r="BY193">
        <v>38.046934842468069</v>
      </c>
      <c r="BZ193">
        <v>4.0904455252250482</v>
      </c>
      <c r="CA193">
        <v>3.5797786372626179</v>
      </c>
      <c r="CB193">
        <v>0</v>
      </c>
      <c r="CC193">
        <v>39.151376703675083</v>
      </c>
      <c r="CD193">
        <v>8.4955743812792903</v>
      </c>
      <c r="CE193">
        <v>7.389387857611263</v>
      </c>
      <c r="CF193">
        <v>0</v>
      </c>
      <c r="CG193">
        <v>2.4974874725857288</v>
      </c>
    </row>
    <row r="194" spans="1:85" x14ac:dyDescent="0.2">
      <c r="A194" t="s">
        <v>413</v>
      </c>
      <c r="B194">
        <v>2020</v>
      </c>
      <c r="C194" t="s">
        <v>418</v>
      </c>
      <c r="D194">
        <v>230</v>
      </c>
      <c r="E194" t="s">
        <v>95</v>
      </c>
      <c r="F194" t="s">
        <v>94</v>
      </c>
      <c r="G194" t="s">
        <v>193</v>
      </c>
      <c r="H194">
        <v>0.5636953432590488</v>
      </c>
      <c r="I194">
        <v>0.27946454006931792</v>
      </c>
      <c r="J194">
        <v>5.07720047063423E-2</v>
      </c>
      <c r="K194">
        <v>0.1935210315509987</v>
      </c>
      <c r="L194">
        <v>0</v>
      </c>
      <c r="M194">
        <v>0.33642436473020693</v>
      </c>
      <c r="N194">
        <v>0.29094515489000722</v>
      </c>
      <c r="O194">
        <v>5.2817787762059101E-2</v>
      </c>
      <c r="P194">
        <v>0.22432160622281261</v>
      </c>
      <c r="Q194">
        <v>0</v>
      </c>
      <c r="R194">
        <v>0.87792329182862261</v>
      </c>
      <c r="S194">
        <v>0</v>
      </c>
      <c r="T194">
        <v>0</v>
      </c>
      <c r="U194">
        <v>0</v>
      </c>
      <c r="V194">
        <v>0</v>
      </c>
      <c r="W194" t="s">
        <v>311</v>
      </c>
      <c r="X194" t="s">
        <v>156</v>
      </c>
      <c r="Y194" t="s">
        <v>312</v>
      </c>
      <c r="Z194" t="s">
        <v>158</v>
      </c>
      <c r="AA194" t="s">
        <v>159</v>
      </c>
      <c r="AB194" t="s">
        <v>160</v>
      </c>
      <c r="AC194" t="s">
        <v>162</v>
      </c>
      <c r="AD194" t="s">
        <v>163</v>
      </c>
      <c r="AE194" t="s">
        <v>164</v>
      </c>
      <c r="AF194" t="s">
        <v>165</v>
      </c>
      <c r="AG194" t="s">
        <v>313</v>
      </c>
      <c r="AH194" t="s">
        <v>167</v>
      </c>
      <c r="AI194" t="s">
        <v>314</v>
      </c>
      <c r="AJ194" t="s">
        <v>169</v>
      </c>
      <c r="AK194" t="s">
        <v>315</v>
      </c>
      <c r="AL194" t="s">
        <v>171</v>
      </c>
      <c r="AM194">
        <v>0.44387998578047883</v>
      </c>
      <c r="AN194">
        <v>0.42752971287353952</v>
      </c>
      <c r="AO194">
        <v>0</v>
      </c>
      <c r="AP194">
        <v>0.29144768032283602</v>
      </c>
      <c r="AQ194">
        <v>0.40706102399299021</v>
      </c>
      <c r="AR194">
        <v>0.53387917726901379</v>
      </c>
      <c r="AS194">
        <v>0</v>
      </c>
      <c r="AT194">
        <v>0.21843131761705031</v>
      </c>
      <c r="AU194">
        <v>0.26708575646750138</v>
      </c>
      <c r="AV194">
        <v>0.22455728301337971</v>
      </c>
      <c r="AW194">
        <v>0</v>
      </c>
      <c r="AX194">
        <v>0</v>
      </c>
      <c r="AY194">
        <v>0</v>
      </c>
      <c r="AZ194">
        <v>0</v>
      </c>
      <c r="BA194">
        <v>0</v>
      </c>
      <c r="BB194">
        <v>0</v>
      </c>
      <c r="BC194">
        <v>50.470645852219768</v>
      </c>
      <c r="BD194">
        <v>25.438155480525911</v>
      </c>
      <c r="BE194">
        <v>4.5713929962385169</v>
      </c>
      <c r="BF194">
        <v>17.58292643810363</v>
      </c>
      <c r="BG194">
        <v>0</v>
      </c>
      <c r="BH194">
        <v>23.420557512817769</v>
      </c>
      <c r="BI194">
        <v>20.531605486473481</v>
      </c>
      <c r="BJ194">
        <v>3.662648886289106</v>
      </c>
      <c r="BK194">
        <v>15.704483203083219</v>
      </c>
      <c r="BL194">
        <v>0</v>
      </c>
      <c r="BM194">
        <v>10.86583156441146</v>
      </c>
      <c r="BN194">
        <v>0</v>
      </c>
      <c r="BO194">
        <v>0</v>
      </c>
      <c r="BP194">
        <v>0</v>
      </c>
      <c r="BQ194">
        <v>0</v>
      </c>
      <c r="BR194">
        <v>1.8784432350204121</v>
      </c>
      <c r="BS194">
        <v>8.3808083153819162</v>
      </c>
      <c r="BT194">
        <v>0</v>
      </c>
      <c r="BU194">
        <v>18.02263088859884</v>
      </c>
      <c r="BV194">
        <v>27.69345053477095</v>
      </c>
      <c r="BW194">
        <v>16.126561257174728</v>
      </c>
      <c r="BX194">
        <v>0</v>
      </c>
      <c r="BY194">
        <v>7.8846932225956001</v>
      </c>
      <c r="BZ194">
        <v>9.5262094525968948</v>
      </c>
      <c r="CA194">
        <v>8.5503238609485006</v>
      </c>
      <c r="CB194">
        <v>0</v>
      </c>
      <c r="CC194">
        <v>0</v>
      </c>
      <c r="CD194">
        <v>0</v>
      </c>
      <c r="CE194">
        <v>0</v>
      </c>
      <c r="CF194">
        <v>0</v>
      </c>
      <c r="CG194">
        <v>0</v>
      </c>
    </row>
    <row r="195" spans="1:85" x14ac:dyDescent="0.2">
      <c r="A195" t="s">
        <v>413</v>
      </c>
      <c r="B195">
        <v>2020</v>
      </c>
      <c r="C195" t="s">
        <v>418</v>
      </c>
      <c r="D195">
        <v>231</v>
      </c>
      <c r="E195" t="s">
        <v>339</v>
      </c>
      <c r="F195" t="s">
        <v>340</v>
      </c>
      <c r="G195" t="s">
        <v>193</v>
      </c>
      <c r="H195">
        <v>91.983716093105897</v>
      </c>
      <c r="I195">
        <v>95.37770666269914</v>
      </c>
      <c r="J195">
        <v>95.011454592513687</v>
      </c>
      <c r="K195">
        <v>95.406149335451133</v>
      </c>
      <c r="L195">
        <v>96.194669720286214</v>
      </c>
      <c r="M195">
        <v>93.546613667982015</v>
      </c>
      <c r="N195">
        <v>96.088997826910685</v>
      </c>
      <c r="O195">
        <v>95.297239794675662</v>
      </c>
      <c r="P195">
        <v>95.159358085142827</v>
      </c>
      <c r="Q195">
        <v>95.797254139363289</v>
      </c>
      <c r="R195">
        <v>78.147018981854529</v>
      </c>
      <c r="S195">
        <v>94.459757238024451</v>
      </c>
      <c r="T195">
        <v>97.070124203348854</v>
      </c>
      <c r="U195">
        <v>97.417125549669663</v>
      </c>
      <c r="V195">
        <v>97.508847062727355</v>
      </c>
      <c r="W195" t="s">
        <v>311</v>
      </c>
      <c r="X195" t="s">
        <v>156</v>
      </c>
      <c r="Y195" t="s">
        <v>312</v>
      </c>
      <c r="Z195" t="s">
        <v>158</v>
      </c>
      <c r="AA195" t="s">
        <v>159</v>
      </c>
      <c r="AB195" t="s">
        <v>160</v>
      </c>
      <c r="AC195" t="s">
        <v>162</v>
      </c>
      <c r="AD195" t="s">
        <v>163</v>
      </c>
      <c r="AE195" t="s">
        <v>164</v>
      </c>
      <c r="AF195" t="s">
        <v>165</v>
      </c>
      <c r="AG195" t="s">
        <v>313</v>
      </c>
      <c r="AH195" t="s">
        <v>167</v>
      </c>
      <c r="AI195" t="s">
        <v>314</v>
      </c>
      <c r="AJ195" t="s">
        <v>169</v>
      </c>
      <c r="AK195" t="s">
        <v>315</v>
      </c>
      <c r="AL195" t="s">
        <v>171</v>
      </c>
      <c r="AM195">
        <v>84.235699044004292</v>
      </c>
      <c r="AN195">
        <v>95.621856393438549</v>
      </c>
      <c r="AO195">
        <v>97.672325066255794</v>
      </c>
      <c r="AP195">
        <v>95.401704735395683</v>
      </c>
      <c r="AQ195">
        <v>95.234744035229795</v>
      </c>
      <c r="AR195">
        <v>96.014778190675372</v>
      </c>
      <c r="AS195">
        <v>92.742033643099191</v>
      </c>
      <c r="AT195">
        <v>98.061045167762359</v>
      </c>
      <c r="AU195">
        <v>93.249576026113232</v>
      </c>
      <c r="AV195">
        <v>92.846988154495264</v>
      </c>
      <c r="AW195">
        <v>95.115720481672639</v>
      </c>
      <c r="AX195">
        <v>95.00081763108885</v>
      </c>
      <c r="AY195">
        <v>93.476092687650052</v>
      </c>
      <c r="AZ195">
        <v>95.197587138953324</v>
      </c>
      <c r="BA195">
        <v>97.734012620208972</v>
      </c>
      <c r="BB195">
        <v>92.700912361588067</v>
      </c>
      <c r="BC195">
        <v>8688.6610309159605</v>
      </c>
      <c r="BD195">
        <v>8986.8429333877812</v>
      </c>
      <c r="BE195">
        <v>8939.5310800051866</v>
      </c>
      <c r="BF195">
        <v>8992.9264394606216</v>
      </c>
      <c r="BG195">
        <v>9084.5480884802855</v>
      </c>
      <c r="BH195">
        <v>6813.2322945335827</v>
      </c>
      <c r="BI195">
        <v>6991.3401203505391</v>
      </c>
      <c r="BJ195">
        <v>6918.073863722132</v>
      </c>
      <c r="BK195">
        <v>6931.1782443545326</v>
      </c>
      <c r="BL195">
        <v>6980.5729664700457</v>
      </c>
      <c r="BM195">
        <v>1081.4974636775951</v>
      </c>
      <c r="BN195">
        <v>1304.5886395002769</v>
      </c>
      <c r="BO195">
        <v>1346.411663742668</v>
      </c>
      <c r="BP195">
        <v>1338.433819049679</v>
      </c>
      <c r="BQ195">
        <v>1354.400277803137</v>
      </c>
      <c r="BR195">
        <v>393.06656521164848</v>
      </c>
      <c r="BS195">
        <v>1952.175511393526</v>
      </c>
      <c r="BT195">
        <v>2720.6137164031561</v>
      </c>
      <c r="BU195">
        <v>6151.5282671806444</v>
      </c>
      <c r="BV195">
        <v>6639.7987269125178</v>
      </c>
      <c r="BW195">
        <v>2984.777764352219</v>
      </c>
      <c r="BX195">
        <v>3755.3867861450099</v>
      </c>
      <c r="BY195">
        <v>3563.593999631209</v>
      </c>
      <c r="BZ195">
        <v>3500.0785698195809</v>
      </c>
      <c r="CA195">
        <v>3750.1534218642578</v>
      </c>
      <c r="CB195">
        <v>1088.022920487319</v>
      </c>
      <c r="CC195">
        <v>2147.0779542016248</v>
      </c>
      <c r="CD195">
        <v>3087.0500834643749</v>
      </c>
      <c r="CE195">
        <v>674.80379778193992</v>
      </c>
      <c r="CF195">
        <v>553.97490984237868</v>
      </c>
      <c r="CG195">
        <v>1730.4065775583681</v>
      </c>
    </row>
    <row r="196" spans="1:85" x14ac:dyDescent="0.2">
      <c r="A196" t="s">
        <v>413</v>
      </c>
      <c r="B196">
        <v>2020</v>
      </c>
      <c r="C196" t="s">
        <v>418</v>
      </c>
      <c r="D196">
        <v>232</v>
      </c>
      <c r="E196" t="s">
        <v>339</v>
      </c>
      <c r="F196" t="s">
        <v>341</v>
      </c>
      <c r="G196" t="s">
        <v>193</v>
      </c>
      <c r="H196">
        <v>1.0597991039950529</v>
      </c>
      <c r="I196">
        <v>0.64725227245275641</v>
      </c>
      <c r="J196">
        <v>0.3017194511892724</v>
      </c>
      <c r="K196">
        <v>0.87233133293108978</v>
      </c>
      <c r="L196">
        <v>0.69329492748179777</v>
      </c>
      <c r="M196">
        <v>0.91998252184341767</v>
      </c>
      <c r="N196">
        <v>0.52152655848060192</v>
      </c>
      <c r="O196">
        <v>6.3120847663548696E-2</v>
      </c>
      <c r="P196">
        <v>0.83990224204568487</v>
      </c>
      <c r="Q196">
        <v>0.66421627508647707</v>
      </c>
      <c r="R196">
        <v>4.1706397251424363</v>
      </c>
      <c r="S196">
        <v>0.48769937244810418</v>
      </c>
      <c r="T196">
        <v>5.8643674105886501E-2</v>
      </c>
      <c r="U196">
        <v>1.4338192490166259</v>
      </c>
      <c r="V196">
        <v>0.54874104045317862</v>
      </c>
      <c r="W196" t="s">
        <v>311</v>
      </c>
      <c r="X196" t="s">
        <v>156</v>
      </c>
      <c r="Y196" t="s">
        <v>312</v>
      </c>
      <c r="Z196" t="s">
        <v>158</v>
      </c>
      <c r="AA196" t="s">
        <v>159</v>
      </c>
      <c r="AB196" t="s">
        <v>160</v>
      </c>
      <c r="AC196" t="s">
        <v>162</v>
      </c>
      <c r="AD196" t="s">
        <v>163</v>
      </c>
      <c r="AE196" t="s">
        <v>164</v>
      </c>
      <c r="AF196" t="s">
        <v>165</v>
      </c>
      <c r="AG196" t="s">
        <v>313</v>
      </c>
      <c r="AH196" t="s">
        <v>167</v>
      </c>
      <c r="AI196" t="s">
        <v>314</v>
      </c>
      <c r="AJ196" t="s">
        <v>169</v>
      </c>
      <c r="AK196" t="s">
        <v>315</v>
      </c>
      <c r="AL196" t="s">
        <v>171</v>
      </c>
      <c r="AM196">
        <v>2.8687529979191861</v>
      </c>
      <c r="AN196">
        <v>3.0976675208551799E-2</v>
      </c>
      <c r="AO196">
        <v>0.35954288346108509</v>
      </c>
      <c r="AP196">
        <v>0.35398058825230477</v>
      </c>
      <c r="AQ196">
        <v>1.0856015975330551</v>
      </c>
      <c r="AR196">
        <v>0.44675607814032448</v>
      </c>
      <c r="AS196">
        <v>0.47038809096743212</v>
      </c>
      <c r="AT196">
        <v>0.28959328042031729</v>
      </c>
      <c r="AU196">
        <v>1.4440804436290551</v>
      </c>
      <c r="AV196">
        <v>0.55483198652675214</v>
      </c>
      <c r="AW196">
        <v>0.42059698169757748</v>
      </c>
      <c r="AX196">
        <v>0.70590319663262291</v>
      </c>
      <c r="AY196">
        <v>1.5737811431445869</v>
      </c>
      <c r="AZ196">
        <v>0</v>
      </c>
      <c r="BA196">
        <v>1.1113694296041929</v>
      </c>
      <c r="BB196">
        <v>0.83164185008580327</v>
      </c>
      <c r="BC196">
        <v>100.1072316556649</v>
      </c>
      <c r="BD196">
        <v>60.986521005186702</v>
      </c>
      <c r="BE196">
        <v>28.388476136025108</v>
      </c>
      <c r="BF196">
        <v>82.225428471107364</v>
      </c>
      <c r="BG196">
        <v>65.474221456572252</v>
      </c>
      <c r="BH196">
        <v>67.004612807009323</v>
      </c>
      <c r="BI196">
        <v>37.945754816818663</v>
      </c>
      <c r="BJ196">
        <v>4.5822385561011787</v>
      </c>
      <c r="BK196">
        <v>61.176454576783819</v>
      </c>
      <c r="BL196">
        <v>48.400240856725148</v>
      </c>
      <c r="BM196">
        <v>57.718596862944914</v>
      </c>
      <c r="BN196">
        <v>6.7356414984633464</v>
      </c>
      <c r="BO196">
        <v>0.81341738736711633</v>
      </c>
      <c r="BP196">
        <v>19.699536015459589</v>
      </c>
      <c r="BQ196">
        <v>7.6220265136932444</v>
      </c>
      <c r="BR196">
        <v>13.386377748745881</v>
      </c>
      <c r="BS196">
        <v>0.63240674305372702</v>
      </c>
      <c r="BT196">
        <v>10.0148870185677</v>
      </c>
      <c r="BU196">
        <v>22.824766084702759</v>
      </c>
      <c r="BV196">
        <v>75.688512404335171</v>
      </c>
      <c r="BW196">
        <v>13.888149649987369</v>
      </c>
      <c r="BX196">
        <v>19.047341877115649</v>
      </c>
      <c r="BY196">
        <v>10.52398406190585</v>
      </c>
      <c r="BZ196">
        <v>54.202873935064311</v>
      </c>
      <c r="CA196">
        <v>22.410043817154278</v>
      </c>
      <c r="CB196">
        <v>4.8111831993421736</v>
      </c>
      <c r="CC196">
        <v>15.95385417813891</v>
      </c>
      <c r="CD196">
        <v>51.974157986398531</v>
      </c>
      <c r="CE196">
        <v>0</v>
      </c>
      <c r="CF196">
        <v>6.2994525964981554</v>
      </c>
      <c r="CG196">
        <v>15.52388742354586</v>
      </c>
    </row>
    <row r="197" spans="1:85" x14ac:dyDescent="0.2">
      <c r="A197" t="s">
        <v>413</v>
      </c>
      <c r="B197">
        <v>2020</v>
      </c>
      <c r="C197" t="s">
        <v>418</v>
      </c>
      <c r="D197">
        <v>233</v>
      </c>
      <c r="E197" t="s">
        <v>339</v>
      </c>
      <c r="F197" t="s">
        <v>342</v>
      </c>
      <c r="G197" t="s">
        <v>193</v>
      </c>
      <c r="H197">
        <v>1.786890903315465</v>
      </c>
      <c r="I197">
        <v>0.61202853254569467</v>
      </c>
      <c r="J197">
        <v>0.46361015383487503</v>
      </c>
      <c r="K197">
        <v>0.11292543853709661</v>
      </c>
      <c r="L197">
        <v>0.15420633546231871</v>
      </c>
      <c r="M197">
        <v>1.11728533174472</v>
      </c>
      <c r="N197">
        <v>0.37904134063600092</v>
      </c>
      <c r="O197">
        <v>0.31201052902288079</v>
      </c>
      <c r="P197">
        <v>0.1170253806690472</v>
      </c>
      <c r="Q197">
        <v>0.1556513249651458</v>
      </c>
      <c r="R197">
        <v>7.1144164235506793</v>
      </c>
      <c r="S197">
        <v>1.195708923354081</v>
      </c>
      <c r="T197">
        <v>0.15287384898458281</v>
      </c>
      <c r="U197">
        <v>0</v>
      </c>
      <c r="V197">
        <v>0.23189970573056229</v>
      </c>
      <c r="W197" t="s">
        <v>311</v>
      </c>
      <c r="X197" t="s">
        <v>156</v>
      </c>
      <c r="Y197" t="s">
        <v>312</v>
      </c>
      <c r="Z197" t="s">
        <v>158</v>
      </c>
      <c r="AA197" t="s">
        <v>159</v>
      </c>
      <c r="AB197" t="s">
        <v>160</v>
      </c>
      <c r="AC197" t="s">
        <v>162</v>
      </c>
      <c r="AD197" t="s">
        <v>163</v>
      </c>
      <c r="AE197" t="s">
        <v>164</v>
      </c>
      <c r="AF197" t="s">
        <v>165</v>
      </c>
      <c r="AG197" t="s">
        <v>313</v>
      </c>
      <c r="AH197" t="s">
        <v>167</v>
      </c>
      <c r="AI197" t="s">
        <v>314</v>
      </c>
      <c r="AJ197" t="s">
        <v>169</v>
      </c>
      <c r="AK197" t="s">
        <v>315</v>
      </c>
      <c r="AL197" t="s">
        <v>171</v>
      </c>
      <c r="AM197">
        <v>3.58621427119362</v>
      </c>
      <c r="AN197">
        <v>0.51496016087337415</v>
      </c>
      <c r="AO197">
        <v>5.4897318292568303E-2</v>
      </c>
      <c r="AP197">
        <v>0.14698423127810289</v>
      </c>
      <c r="AQ197">
        <v>1.3705252590773249</v>
      </c>
      <c r="AR197">
        <v>0.70682518069623601</v>
      </c>
      <c r="AS197">
        <v>0.33177456688973139</v>
      </c>
      <c r="AT197">
        <v>1.08955471277062</v>
      </c>
      <c r="AU197">
        <v>0.33147311839878318</v>
      </c>
      <c r="AV197">
        <v>0.86833128845225871</v>
      </c>
      <c r="AW197">
        <v>0.51100626520561021</v>
      </c>
      <c r="AX197">
        <v>0.2007706825973552</v>
      </c>
      <c r="AY197">
        <v>0.49302752064752342</v>
      </c>
      <c r="AZ197">
        <v>0</v>
      </c>
      <c r="BA197">
        <v>1.112548861804747</v>
      </c>
      <c r="BB197">
        <v>0.32076086440658941</v>
      </c>
      <c r="BC197">
        <v>168.7873682165679</v>
      </c>
      <c r="BD197">
        <v>57.667608974823679</v>
      </c>
      <c r="BE197">
        <v>43.62060760976297</v>
      </c>
      <c r="BF197">
        <v>10.6442841366263</v>
      </c>
      <c r="BG197">
        <v>14.563123654660529</v>
      </c>
      <c r="BH197">
        <v>81.374666660512631</v>
      </c>
      <c r="BI197">
        <v>27.578671772948461</v>
      </c>
      <c r="BJ197">
        <v>22.6503085576242</v>
      </c>
      <c r="BK197">
        <v>8.5238466174274024</v>
      </c>
      <c r="BL197">
        <v>11.342031053064201</v>
      </c>
      <c r="BM197">
        <v>98.458308683570579</v>
      </c>
      <c r="BN197">
        <v>16.51399837526689</v>
      </c>
      <c r="BO197">
        <v>2.1204375191988931</v>
      </c>
      <c r="BP197">
        <v>0</v>
      </c>
      <c r="BQ197">
        <v>3.2210926015963319</v>
      </c>
      <c r="BR197">
        <v>16.734246188836071</v>
      </c>
      <c r="BS197">
        <v>10.51320956648205</v>
      </c>
      <c r="BT197">
        <v>1.5291373174458269</v>
      </c>
      <c r="BU197">
        <v>9.4775838235268104</v>
      </c>
      <c r="BV197">
        <v>95.553486940194219</v>
      </c>
      <c r="BW197">
        <v>21.97282670837075</v>
      </c>
      <c r="BX197">
        <v>13.434488931647341</v>
      </c>
      <c r="BY197">
        <v>39.59503623540553</v>
      </c>
      <c r="BZ197">
        <v>12.44168614615424</v>
      </c>
      <c r="CA197">
        <v>35.072495268047938</v>
      </c>
      <c r="CB197">
        <v>5.8453694745807612</v>
      </c>
      <c r="CC197">
        <v>4.5375431201944334</v>
      </c>
      <c r="CD197">
        <v>16.28224506399652</v>
      </c>
      <c r="CE197">
        <v>0</v>
      </c>
      <c r="CF197">
        <v>6.3061378417822693</v>
      </c>
      <c r="CG197">
        <v>5.987499965776621</v>
      </c>
    </row>
    <row r="198" spans="1:85" x14ac:dyDescent="0.2">
      <c r="A198" t="s">
        <v>413</v>
      </c>
      <c r="B198">
        <v>2020</v>
      </c>
      <c r="C198" t="s">
        <v>418</v>
      </c>
      <c r="D198">
        <v>234</v>
      </c>
      <c r="E198" t="s">
        <v>339</v>
      </c>
      <c r="F198" t="s">
        <v>343</v>
      </c>
      <c r="G198" t="s">
        <v>193</v>
      </c>
      <c r="H198">
        <v>1.5709994227968671</v>
      </c>
      <c r="I198">
        <v>0.73613429917665585</v>
      </c>
      <c r="J198">
        <v>0.49478685972058623</v>
      </c>
      <c r="K198">
        <v>0.46497441127419481</v>
      </c>
      <c r="L198">
        <v>0.19613279785894991</v>
      </c>
      <c r="M198">
        <v>0.85558312968851102</v>
      </c>
      <c r="N198">
        <v>0.53655251404388837</v>
      </c>
      <c r="O198">
        <v>0.26093896135149403</v>
      </c>
      <c r="P198">
        <v>0.4607456725378522</v>
      </c>
      <c r="Q198">
        <v>7.3196496668855304E-2</v>
      </c>
      <c r="R198">
        <v>7.6625568753134363</v>
      </c>
      <c r="S198">
        <v>2.0742056736020862</v>
      </c>
      <c r="T198">
        <v>9.8274442353661701E-2</v>
      </c>
      <c r="U198">
        <v>0</v>
      </c>
      <c r="V198">
        <v>0.94952523740638883</v>
      </c>
      <c r="W198" t="s">
        <v>311</v>
      </c>
      <c r="X198" t="s">
        <v>156</v>
      </c>
      <c r="Y198" t="s">
        <v>312</v>
      </c>
      <c r="Z198" t="s">
        <v>158</v>
      </c>
      <c r="AA198" t="s">
        <v>159</v>
      </c>
      <c r="AB198" t="s">
        <v>160</v>
      </c>
      <c r="AC198" t="s">
        <v>162</v>
      </c>
      <c r="AD198" t="s">
        <v>163</v>
      </c>
      <c r="AE198" t="s">
        <v>164</v>
      </c>
      <c r="AF198" t="s">
        <v>165</v>
      </c>
      <c r="AG198" t="s">
        <v>313</v>
      </c>
      <c r="AH198" t="s">
        <v>167</v>
      </c>
      <c r="AI198" t="s">
        <v>314</v>
      </c>
      <c r="AJ198" t="s">
        <v>169</v>
      </c>
      <c r="AK198" t="s">
        <v>315</v>
      </c>
      <c r="AL198" t="s">
        <v>171</v>
      </c>
      <c r="AM198">
        <v>2.3007454640602458</v>
      </c>
      <c r="AN198">
        <v>0.83048740013966005</v>
      </c>
      <c r="AO198">
        <v>0.36126976729079302</v>
      </c>
      <c r="AP198">
        <v>0.21584360892695409</v>
      </c>
      <c r="AQ198">
        <v>1.3970495756727619</v>
      </c>
      <c r="AR198">
        <v>0</v>
      </c>
      <c r="AS198">
        <v>0.44387849653080791</v>
      </c>
      <c r="AT198">
        <v>0.28547755071148267</v>
      </c>
      <c r="AU198">
        <v>1.0776179520964511</v>
      </c>
      <c r="AV198">
        <v>0.76116224214302275</v>
      </c>
      <c r="AW198">
        <v>0</v>
      </c>
      <c r="AX198">
        <v>0.81229925489729315</v>
      </c>
      <c r="AY198">
        <v>1.656657288300782</v>
      </c>
      <c r="AZ198">
        <v>0</v>
      </c>
      <c r="BA198">
        <v>0</v>
      </c>
      <c r="BB198">
        <v>0.26661701223425088</v>
      </c>
      <c r="BC198">
        <v>148.3945424713022</v>
      </c>
      <c r="BD198">
        <v>69.361316769501784</v>
      </c>
      <c r="BE198">
        <v>46.553992141478737</v>
      </c>
      <c r="BF198">
        <v>43.828209250098972</v>
      </c>
      <c r="BG198">
        <v>18.52262541218602</v>
      </c>
      <c r="BH198">
        <v>62.314245072957178</v>
      </c>
      <c r="BI198">
        <v>39.039028431405043</v>
      </c>
      <c r="BJ198">
        <v>18.942783783055891</v>
      </c>
      <c r="BK198">
        <v>33.559604078218982</v>
      </c>
      <c r="BL198">
        <v>5.3336965707138599</v>
      </c>
      <c r="BM198">
        <v>106.0441707681904</v>
      </c>
      <c r="BN198">
        <v>28.646962864298111</v>
      </c>
      <c r="BO198">
        <v>1.3631161649241159</v>
      </c>
      <c r="BP198">
        <v>0</v>
      </c>
      <c r="BQ198">
        <v>13.18892884147216</v>
      </c>
      <c r="BR198">
        <v>10.7359008976944</v>
      </c>
      <c r="BS198">
        <v>16.954880675008202</v>
      </c>
      <c r="BT198">
        <v>10.062988503103369</v>
      </c>
      <c r="BU198">
        <v>13.91765551031938</v>
      </c>
      <c r="BV198">
        <v>97.402771309535964</v>
      </c>
      <c r="BW198">
        <v>0</v>
      </c>
      <c r="BX198">
        <v>17.973893552308841</v>
      </c>
      <c r="BY198">
        <v>10.37441610992844</v>
      </c>
      <c r="BZ198">
        <v>40.447878278067734</v>
      </c>
      <c r="CA198">
        <v>30.74386411131341</v>
      </c>
      <c r="CB198">
        <v>0</v>
      </c>
      <c r="CC198">
        <v>18.35847170470711</v>
      </c>
      <c r="CD198">
        <v>54.71114456195572</v>
      </c>
      <c r="CE198">
        <v>0</v>
      </c>
      <c r="CF198">
        <v>0</v>
      </c>
      <c r="CG198">
        <v>4.9768208306251456</v>
      </c>
    </row>
    <row r="199" spans="1:85" x14ac:dyDescent="0.2">
      <c r="A199" t="s">
        <v>413</v>
      </c>
      <c r="B199">
        <v>2020</v>
      </c>
      <c r="C199" t="s">
        <v>418</v>
      </c>
      <c r="D199">
        <v>235</v>
      </c>
      <c r="E199" t="s">
        <v>339</v>
      </c>
      <c r="F199" t="s">
        <v>344</v>
      </c>
      <c r="G199" t="s">
        <v>193</v>
      </c>
      <c r="H199">
        <v>2.985223386067966</v>
      </c>
      <c r="I199">
        <v>2.5749573888388291</v>
      </c>
      <c r="J199">
        <v>3.4926935610631529</v>
      </c>
      <c r="K199">
        <v>2.909619753612279</v>
      </c>
      <c r="L199">
        <v>2.3875781140269159</v>
      </c>
      <c r="M199">
        <v>3.0821956611997212</v>
      </c>
      <c r="N199">
        <v>2.4233513458505049</v>
      </c>
      <c r="O199">
        <v>3.8978372189080002</v>
      </c>
      <c r="P199">
        <v>3.1686417720411879</v>
      </c>
      <c r="Q199">
        <v>2.8827523531993342</v>
      </c>
      <c r="R199">
        <v>2.7268445585550638</v>
      </c>
      <c r="S199">
        <v>1.5381092410155159</v>
      </c>
      <c r="T199">
        <v>2.1941939051685591</v>
      </c>
      <c r="U199">
        <v>1.1490552013137341</v>
      </c>
      <c r="V199">
        <v>0.60606917545111771</v>
      </c>
      <c r="W199" t="s">
        <v>311</v>
      </c>
      <c r="X199" t="s">
        <v>156</v>
      </c>
      <c r="Y199" t="s">
        <v>312</v>
      </c>
      <c r="Z199" t="s">
        <v>158</v>
      </c>
      <c r="AA199" t="s">
        <v>159</v>
      </c>
      <c r="AB199" t="s">
        <v>160</v>
      </c>
      <c r="AC199" t="s">
        <v>162</v>
      </c>
      <c r="AD199" t="s">
        <v>163</v>
      </c>
      <c r="AE199" t="s">
        <v>164</v>
      </c>
      <c r="AF199" t="s">
        <v>165</v>
      </c>
      <c r="AG199" t="s">
        <v>313</v>
      </c>
      <c r="AH199" t="s">
        <v>167</v>
      </c>
      <c r="AI199" t="s">
        <v>314</v>
      </c>
      <c r="AJ199" t="s">
        <v>169</v>
      </c>
      <c r="AK199" t="s">
        <v>315</v>
      </c>
      <c r="AL199" t="s">
        <v>171</v>
      </c>
      <c r="AM199">
        <v>7.0085882228226541</v>
      </c>
      <c r="AN199">
        <v>2.744343608097505</v>
      </c>
      <c r="AO199">
        <v>1.551964964699736</v>
      </c>
      <c r="AP199">
        <v>3.4226339900048139</v>
      </c>
      <c r="AQ199">
        <v>0.86516125982971903</v>
      </c>
      <c r="AR199">
        <v>2.831640550488109</v>
      </c>
      <c r="AS199">
        <v>5.811217029019109</v>
      </c>
      <c r="AT199">
        <v>0.11893744488642401</v>
      </c>
      <c r="AU199">
        <v>3.897252459762476</v>
      </c>
      <c r="AV199">
        <v>4.4673627407062906</v>
      </c>
      <c r="AW199">
        <v>3.9526762714242141</v>
      </c>
      <c r="AX199">
        <v>2.8673996462398361</v>
      </c>
      <c r="AY199">
        <v>2.3058496460573221</v>
      </c>
      <c r="AZ199">
        <v>4.802412861046661</v>
      </c>
      <c r="BA199">
        <v>4.2069088382114803E-2</v>
      </c>
      <c r="BB199">
        <v>3.4908065799515802</v>
      </c>
      <c r="BC199">
        <v>281.98028091030483</v>
      </c>
      <c r="BD199">
        <v>242.62208039345629</v>
      </c>
      <c r="BE199">
        <v>328.62398303412812</v>
      </c>
      <c r="BF199">
        <v>274.25901363062331</v>
      </c>
      <c r="BG199">
        <v>225.48097784368639</v>
      </c>
      <c r="BH199">
        <v>224.48396786964349</v>
      </c>
      <c r="BI199">
        <v>176.3206389192375</v>
      </c>
      <c r="BJ199">
        <v>282.96229615117761</v>
      </c>
      <c r="BK199">
        <v>230.79622810059561</v>
      </c>
      <c r="BL199">
        <v>210.06095974834929</v>
      </c>
      <c r="BM199">
        <v>37.737530008727752</v>
      </c>
      <c r="BN199">
        <v>21.24290704117421</v>
      </c>
      <c r="BO199">
        <v>30.43457799892359</v>
      </c>
      <c r="BP199">
        <v>15.787104502576391</v>
      </c>
      <c r="BQ199">
        <v>8.4183157151971368</v>
      </c>
      <c r="BR199">
        <v>32.703969112770068</v>
      </c>
      <c r="BS199">
        <v>56.027362243773823</v>
      </c>
      <c r="BT199">
        <v>43.229207121618707</v>
      </c>
      <c r="BU199">
        <v>220.6923848596212</v>
      </c>
      <c r="BV199">
        <v>60.319337126231588</v>
      </c>
      <c r="BW199">
        <v>88.026217536539576</v>
      </c>
      <c r="BX199">
        <v>235.31258464939941</v>
      </c>
      <c r="BY199">
        <v>4.322254206077619</v>
      </c>
      <c r="BZ199">
        <v>146.28152102022861</v>
      </c>
      <c r="CA199">
        <v>180.43983980278921</v>
      </c>
      <c r="CB199">
        <v>45.214422587531793</v>
      </c>
      <c r="CC199">
        <v>64.805027154970276</v>
      </c>
      <c r="CD199">
        <v>76.150736917333887</v>
      </c>
      <c r="CE199">
        <v>34.041686712299899</v>
      </c>
      <c r="CF199">
        <v>0.2384555675023432</v>
      </c>
      <c r="CG199">
        <v>65.161329193510895</v>
      </c>
    </row>
    <row r="200" spans="1:85" x14ac:dyDescent="0.2">
      <c r="A200" t="s">
        <v>413</v>
      </c>
      <c r="B200">
        <v>2020</v>
      </c>
      <c r="C200" t="s">
        <v>418</v>
      </c>
      <c r="D200">
        <v>236</v>
      </c>
      <c r="E200" t="s">
        <v>339</v>
      </c>
      <c r="F200" t="s">
        <v>345</v>
      </c>
      <c r="G200" t="s">
        <v>193</v>
      </c>
      <c r="H200">
        <v>0.61337109071877927</v>
      </c>
      <c r="I200">
        <v>5.1920844286898797E-2</v>
      </c>
      <c r="J200">
        <v>0.23573538167843919</v>
      </c>
      <c r="K200">
        <v>0.2339997281942548</v>
      </c>
      <c r="L200">
        <v>0.37411810488364727</v>
      </c>
      <c r="M200">
        <v>0.47833968754163209</v>
      </c>
      <c r="N200">
        <v>5.05304140783547E-2</v>
      </c>
      <c r="O200">
        <v>0.1688526483784647</v>
      </c>
      <c r="P200">
        <v>0.25432684756344859</v>
      </c>
      <c r="Q200">
        <v>0.42692941071689461</v>
      </c>
      <c r="R200">
        <v>0.17852343558386141</v>
      </c>
      <c r="S200">
        <v>0.24451955155578151</v>
      </c>
      <c r="T200">
        <v>0.42588992603847581</v>
      </c>
      <c r="U200">
        <v>0</v>
      </c>
      <c r="V200">
        <v>0.1549177782313933</v>
      </c>
      <c r="W200" t="s">
        <v>311</v>
      </c>
      <c r="X200" t="s">
        <v>156</v>
      </c>
      <c r="Y200" t="s">
        <v>312</v>
      </c>
      <c r="Z200" t="s">
        <v>158</v>
      </c>
      <c r="AA200" t="s">
        <v>159</v>
      </c>
      <c r="AB200" t="s">
        <v>160</v>
      </c>
      <c r="AC200" t="s">
        <v>162</v>
      </c>
      <c r="AD200" t="s">
        <v>163</v>
      </c>
      <c r="AE200" t="s">
        <v>164</v>
      </c>
      <c r="AF200" t="s">
        <v>165</v>
      </c>
      <c r="AG200" t="s">
        <v>313</v>
      </c>
      <c r="AH200" t="s">
        <v>167</v>
      </c>
      <c r="AI200" t="s">
        <v>314</v>
      </c>
      <c r="AJ200" t="s">
        <v>169</v>
      </c>
      <c r="AK200" t="s">
        <v>315</v>
      </c>
      <c r="AL200" t="s">
        <v>171</v>
      </c>
      <c r="AM200">
        <v>0</v>
      </c>
      <c r="AN200">
        <v>0.25737576224236303</v>
      </c>
      <c r="AO200">
        <v>0</v>
      </c>
      <c r="AP200">
        <v>0.4588528461421636</v>
      </c>
      <c r="AQ200">
        <v>4.6918272657446997E-2</v>
      </c>
      <c r="AR200">
        <v>0</v>
      </c>
      <c r="AS200">
        <v>0.20070817349369419</v>
      </c>
      <c r="AT200">
        <v>0.15539184344881801</v>
      </c>
      <c r="AU200">
        <v>0</v>
      </c>
      <c r="AV200">
        <v>0.50132358767637109</v>
      </c>
      <c r="AW200">
        <v>0</v>
      </c>
      <c r="AX200">
        <v>0.4128095885440391</v>
      </c>
      <c r="AY200">
        <v>0.4945917141997368</v>
      </c>
      <c r="AZ200">
        <v>0</v>
      </c>
      <c r="BA200">
        <v>0</v>
      </c>
      <c r="BB200">
        <v>2.3892613317337932</v>
      </c>
      <c r="BC200">
        <v>57.938227762230063</v>
      </c>
      <c r="BD200">
        <v>4.8921754244456608</v>
      </c>
      <c r="BE200">
        <v>22.180102180409509</v>
      </c>
      <c r="BF200">
        <v>22.056674094515401</v>
      </c>
      <c r="BG200">
        <v>35.33141622575647</v>
      </c>
      <c r="BH200">
        <v>34.838667901788682</v>
      </c>
      <c r="BI200">
        <v>3.6765427804783348</v>
      </c>
      <c r="BJ200">
        <v>12.257806166098259</v>
      </c>
      <c r="BK200">
        <v>18.524554476395419</v>
      </c>
      <c r="BL200">
        <v>31.10957542379877</v>
      </c>
      <c r="BM200">
        <v>2.4706334970472432</v>
      </c>
      <c r="BN200">
        <v>3.3770722943056999</v>
      </c>
      <c r="BO200">
        <v>5.9073084390771102</v>
      </c>
      <c r="BP200">
        <v>0</v>
      </c>
      <c r="BQ200">
        <v>2.1518117401005301</v>
      </c>
      <c r="BR200">
        <v>0</v>
      </c>
      <c r="BS200">
        <v>5.2544750669603228</v>
      </c>
      <c r="BT200">
        <v>0</v>
      </c>
      <c r="BU200">
        <v>29.586958234642111</v>
      </c>
      <c r="BV200">
        <v>3.2711579184232229</v>
      </c>
      <c r="BW200">
        <v>0</v>
      </c>
      <c r="BX200">
        <v>8.1272406157291979</v>
      </c>
      <c r="BY200">
        <v>5.6470277260300588</v>
      </c>
      <c r="BZ200">
        <v>0</v>
      </c>
      <c r="CA200">
        <v>20.248802951555788</v>
      </c>
      <c r="CB200">
        <v>0</v>
      </c>
      <c r="CC200">
        <v>9.3297551426115177</v>
      </c>
      <c r="CD200">
        <v>16.33390259157472</v>
      </c>
      <c r="CE200">
        <v>0</v>
      </c>
      <c r="CF200">
        <v>0</v>
      </c>
      <c r="CG200">
        <v>44.599275439830137</v>
      </c>
    </row>
    <row r="201" spans="1:85" x14ac:dyDescent="0.2">
      <c r="A201" t="s">
        <v>413</v>
      </c>
      <c r="B201">
        <v>2020</v>
      </c>
      <c r="C201" t="s">
        <v>418</v>
      </c>
      <c r="D201">
        <v>261</v>
      </c>
      <c r="E201" t="s">
        <v>73</v>
      </c>
      <c r="F201" t="s">
        <v>49</v>
      </c>
      <c r="G201" t="s">
        <v>454</v>
      </c>
      <c r="H201">
        <v>78.666381646914459</v>
      </c>
      <c r="I201">
        <v>76.102834994580888</v>
      </c>
      <c r="J201">
        <v>82.887168152548014</v>
      </c>
      <c r="K201">
        <v>80.864460917951746</v>
      </c>
      <c r="L201">
        <v>85.482775191514733</v>
      </c>
      <c r="M201">
        <v>79.105656534633866</v>
      </c>
      <c r="N201">
        <v>74.922526603731257</v>
      </c>
      <c r="O201">
        <v>83.644927916793193</v>
      </c>
      <c r="P201">
        <v>80.427401700244559</v>
      </c>
      <c r="Q201">
        <v>85.230051828208929</v>
      </c>
      <c r="R201">
        <v>79.477899291977096</v>
      </c>
      <c r="S201">
        <v>80.962131188743115</v>
      </c>
      <c r="T201">
        <v>80.394121758369977</v>
      </c>
      <c r="U201">
        <v>84.862623236050155</v>
      </c>
      <c r="V201">
        <v>88.375149766863615</v>
      </c>
      <c r="W201" t="s">
        <v>311</v>
      </c>
      <c r="X201" t="s">
        <v>156</v>
      </c>
      <c r="Y201" t="s">
        <v>312</v>
      </c>
      <c r="Z201" t="s">
        <v>158</v>
      </c>
      <c r="AA201" t="s">
        <v>159</v>
      </c>
      <c r="AB201" t="s">
        <v>160</v>
      </c>
      <c r="AC201" t="s">
        <v>162</v>
      </c>
      <c r="AD201" t="s">
        <v>163</v>
      </c>
      <c r="AE201" t="s">
        <v>164</v>
      </c>
      <c r="AF201" t="s">
        <v>165</v>
      </c>
      <c r="AG201" t="s">
        <v>313</v>
      </c>
      <c r="AH201" t="s">
        <v>167</v>
      </c>
      <c r="AI201" t="s">
        <v>314</v>
      </c>
      <c r="AJ201" t="s">
        <v>169</v>
      </c>
      <c r="AK201" t="s">
        <v>315</v>
      </c>
      <c r="AL201" t="s">
        <v>171</v>
      </c>
      <c r="AM201">
        <v>77.489578731756751</v>
      </c>
      <c r="AN201">
        <v>82.42500592356312</v>
      </c>
      <c r="BC201">
        <v>1242.557226378354</v>
      </c>
      <c r="BD201">
        <v>1031.303632118005</v>
      </c>
      <c r="BE201">
        <v>968.83539970306038</v>
      </c>
      <c r="BF201">
        <v>930.88597082302874</v>
      </c>
      <c r="BG201">
        <v>992.82831781713423</v>
      </c>
      <c r="BH201">
        <v>956.46401307374697</v>
      </c>
      <c r="BI201">
        <v>815.71770781175735</v>
      </c>
      <c r="BJ201">
        <v>786.08126606425117</v>
      </c>
      <c r="BK201">
        <v>740.02042687882408</v>
      </c>
      <c r="BL201">
        <v>692.27691760923346</v>
      </c>
      <c r="BM201">
        <v>119.34624158841621</v>
      </c>
      <c r="BN201">
        <v>147.35462559576769</v>
      </c>
      <c r="BO201">
        <v>162.27817694343511</v>
      </c>
      <c r="BP201">
        <v>180.08053249057801</v>
      </c>
      <c r="BQ201">
        <v>174.19660337096209</v>
      </c>
      <c r="BR201">
        <v>1970.7581387090449</v>
      </c>
      <c r="BS201">
        <v>3199.0802600867551</v>
      </c>
    </row>
    <row r="202" spans="1:85" x14ac:dyDescent="0.2">
      <c r="A202" t="s">
        <v>413</v>
      </c>
      <c r="B202">
        <v>2020</v>
      </c>
      <c r="C202" t="s">
        <v>418</v>
      </c>
      <c r="D202">
        <v>262</v>
      </c>
      <c r="E202" t="s">
        <v>73</v>
      </c>
      <c r="F202" t="s">
        <v>48</v>
      </c>
      <c r="G202" t="s">
        <v>193</v>
      </c>
      <c r="H202">
        <v>21.079564467417029</v>
      </c>
      <c r="I202">
        <v>23.89716500541978</v>
      </c>
      <c r="J202">
        <v>17.112831847452291</v>
      </c>
      <c r="K202">
        <v>18.94470374455463</v>
      </c>
      <c r="L202">
        <v>14.36023493455019</v>
      </c>
      <c r="M202">
        <v>20.759860717027671</v>
      </c>
      <c r="N202">
        <v>24.85824690649067</v>
      </c>
      <c r="O202">
        <v>16.35507208320697</v>
      </c>
      <c r="P202">
        <v>19.392515009087059</v>
      </c>
      <c r="Q202">
        <v>14.54546691524741</v>
      </c>
      <c r="R202">
        <v>20.52210070802273</v>
      </c>
      <c r="S202">
        <v>19.037868811256889</v>
      </c>
      <c r="T202">
        <v>19.60587824162997</v>
      </c>
      <c r="U202">
        <v>15.137376763949829</v>
      </c>
      <c r="V202">
        <v>11.624850233136341</v>
      </c>
      <c r="W202" t="s">
        <v>311</v>
      </c>
      <c r="X202" t="s">
        <v>156</v>
      </c>
      <c r="Y202" t="s">
        <v>312</v>
      </c>
      <c r="Z202" t="s">
        <v>158</v>
      </c>
      <c r="AA202" t="s">
        <v>159</v>
      </c>
      <c r="AB202" t="s">
        <v>160</v>
      </c>
      <c r="AC202" t="s">
        <v>162</v>
      </c>
      <c r="AD202" t="s">
        <v>163</v>
      </c>
      <c r="AE202" t="s">
        <v>164</v>
      </c>
      <c r="AF202" t="s">
        <v>165</v>
      </c>
      <c r="AG202" t="s">
        <v>313</v>
      </c>
      <c r="AH202" t="s">
        <v>167</v>
      </c>
      <c r="AI202" t="s">
        <v>314</v>
      </c>
      <c r="AJ202" t="s">
        <v>169</v>
      </c>
      <c r="AK202" t="s">
        <v>315</v>
      </c>
      <c r="AL202" t="s">
        <v>171</v>
      </c>
      <c r="AM202">
        <v>22.331409658700949</v>
      </c>
      <c r="AN202">
        <v>17.485323329142599</v>
      </c>
      <c r="BC202">
        <v>332.95754310220968</v>
      </c>
      <c r="BD202">
        <v>323.84119552402541</v>
      </c>
      <c r="BE202">
        <v>200.02513842027099</v>
      </c>
      <c r="BF202">
        <v>218.08540781713651</v>
      </c>
      <c r="BG202">
        <v>166.7850378229592</v>
      </c>
      <c r="BH202">
        <v>251.00682507535959</v>
      </c>
      <c r="BI202">
        <v>270.64373167804303</v>
      </c>
      <c r="BJ202">
        <v>153.7022756780722</v>
      </c>
      <c r="BK202">
        <v>178.4324363575079</v>
      </c>
      <c r="BL202">
        <v>118.1448419340492</v>
      </c>
      <c r="BM202">
        <v>30.81656172118689</v>
      </c>
      <c r="BN202">
        <v>34.649755257605527</v>
      </c>
      <c r="BO202">
        <v>39.575109583126093</v>
      </c>
      <c r="BP202">
        <v>32.121878445593318</v>
      </c>
      <c r="BQ202">
        <v>22.913787763308171</v>
      </c>
      <c r="BR202">
        <v>567.94485212105803</v>
      </c>
      <c r="BS202">
        <v>678.64056637578722</v>
      </c>
    </row>
    <row r="203" spans="1:85" x14ac:dyDescent="0.2">
      <c r="A203" t="s">
        <v>413</v>
      </c>
      <c r="B203">
        <v>2020</v>
      </c>
      <c r="C203" t="s">
        <v>418</v>
      </c>
      <c r="D203">
        <v>263</v>
      </c>
      <c r="E203" t="s">
        <v>73</v>
      </c>
      <c r="F203" t="s">
        <v>113</v>
      </c>
      <c r="G203" t="s">
        <v>193</v>
      </c>
      <c r="H203">
        <v>0.25405388566910342</v>
      </c>
      <c r="I203">
        <v>0</v>
      </c>
      <c r="J203">
        <v>0</v>
      </c>
      <c r="K203">
        <v>0.19083533749321291</v>
      </c>
      <c r="L203">
        <v>0.15698987393491071</v>
      </c>
      <c r="M203">
        <v>0.13448274833803139</v>
      </c>
      <c r="N203">
        <v>0.2192264897781909</v>
      </c>
      <c r="O203">
        <v>0</v>
      </c>
      <c r="P203">
        <v>0.1800832906682901</v>
      </c>
      <c r="Q203">
        <v>0.22448125654355461</v>
      </c>
      <c r="R203">
        <v>0</v>
      </c>
      <c r="S203">
        <v>0</v>
      </c>
      <c r="T203">
        <v>0</v>
      </c>
      <c r="U203">
        <v>0</v>
      </c>
      <c r="V203">
        <v>0</v>
      </c>
      <c r="W203" t="s">
        <v>311</v>
      </c>
      <c r="X203" t="s">
        <v>156</v>
      </c>
      <c r="Y203" t="s">
        <v>312</v>
      </c>
      <c r="Z203" t="s">
        <v>158</v>
      </c>
      <c r="AA203" t="s">
        <v>159</v>
      </c>
      <c r="AB203" t="s">
        <v>160</v>
      </c>
      <c r="AC203" t="s">
        <v>162</v>
      </c>
      <c r="AD203" t="s">
        <v>163</v>
      </c>
      <c r="AE203" t="s">
        <v>164</v>
      </c>
      <c r="AF203" t="s">
        <v>165</v>
      </c>
      <c r="AG203" t="s">
        <v>313</v>
      </c>
      <c r="AH203" t="s">
        <v>167</v>
      </c>
      <c r="AI203" t="s">
        <v>314</v>
      </c>
      <c r="AJ203" t="s">
        <v>169</v>
      </c>
      <c r="AK203" t="s">
        <v>315</v>
      </c>
      <c r="AL203" t="s">
        <v>171</v>
      </c>
      <c r="AM203">
        <v>0.1790116095426518</v>
      </c>
      <c r="AN203">
        <v>8.9670747294094105E-2</v>
      </c>
      <c r="BC203">
        <v>4.0128512957990647</v>
      </c>
      <c r="BD203">
        <v>0</v>
      </c>
      <c r="BE203">
        <v>0</v>
      </c>
      <c r="BF203">
        <v>2.1968357470404261</v>
      </c>
      <c r="BG203">
        <v>1.823338001181235</v>
      </c>
      <c r="BH203">
        <v>1.6260266939098691</v>
      </c>
      <c r="BI203">
        <v>2.3868246018891961</v>
      </c>
      <c r="BJ203">
        <v>0</v>
      </c>
      <c r="BK203">
        <v>1.656964054748099</v>
      </c>
      <c r="BL203">
        <v>1.823338001181235</v>
      </c>
      <c r="BM203">
        <v>0</v>
      </c>
      <c r="BN203">
        <v>0</v>
      </c>
      <c r="BO203">
        <v>0</v>
      </c>
      <c r="BP203">
        <v>0</v>
      </c>
      <c r="BQ203">
        <v>0</v>
      </c>
      <c r="BR203">
        <v>4.5527229880913911</v>
      </c>
      <c r="BS203">
        <v>3.4803020559293341</v>
      </c>
    </row>
    <row r="204" spans="1:85" x14ac:dyDescent="0.2">
      <c r="A204" t="s">
        <v>413</v>
      </c>
      <c r="B204">
        <v>2020</v>
      </c>
      <c r="C204" t="s">
        <v>418</v>
      </c>
      <c r="D204">
        <v>264</v>
      </c>
      <c r="E204" t="s">
        <v>74</v>
      </c>
      <c r="F204" t="s">
        <v>89</v>
      </c>
      <c r="G204" t="s">
        <v>193</v>
      </c>
      <c r="H204">
        <v>2.7558802730711638</v>
      </c>
      <c r="I204">
        <v>1.886454015838138</v>
      </c>
      <c r="J204">
        <v>2.0708278556822899</v>
      </c>
      <c r="K204">
        <v>1.7333800590256649</v>
      </c>
      <c r="L204">
        <v>2.032744147233728</v>
      </c>
      <c r="M204">
        <v>3.3396498765270408</v>
      </c>
      <c r="N204">
        <v>1.51816872373873</v>
      </c>
      <c r="O204">
        <v>2.0620430080167709</v>
      </c>
      <c r="P204">
        <v>2.0590213830038251</v>
      </c>
      <c r="Q204">
        <v>1.5641016570840089</v>
      </c>
      <c r="R204">
        <v>2.128334567462058</v>
      </c>
      <c r="S204">
        <v>2.21989520836016</v>
      </c>
      <c r="T204">
        <v>0.72718160435515267</v>
      </c>
      <c r="U204">
        <v>2.2410462768902559</v>
      </c>
      <c r="V204">
        <v>2.743702708146571</v>
      </c>
      <c r="W204" t="s">
        <v>311</v>
      </c>
      <c r="X204" t="s">
        <v>156</v>
      </c>
      <c r="Y204" t="s">
        <v>312</v>
      </c>
      <c r="Z204" t="s">
        <v>158</v>
      </c>
      <c r="AA204" t="s">
        <v>159</v>
      </c>
      <c r="AB204" t="s">
        <v>160</v>
      </c>
      <c r="AC204" t="s">
        <v>162</v>
      </c>
      <c r="AD204" t="s">
        <v>163</v>
      </c>
      <c r="AE204" t="s">
        <v>164</v>
      </c>
      <c r="AF204" t="s">
        <v>165</v>
      </c>
      <c r="AG204" t="s">
        <v>313</v>
      </c>
      <c r="AH204" t="s">
        <v>167</v>
      </c>
      <c r="AI204" t="s">
        <v>314</v>
      </c>
      <c r="AJ204" t="s">
        <v>169</v>
      </c>
      <c r="AK204" t="s">
        <v>315</v>
      </c>
      <c r="AL204" t="s">
        <v>171</v>
      </c>
      <c r="AM204">
        <v>1.9762880692859781</v>
      </c>
      <c r="AN204">
        <v>2.231259040197596</v>
      </c>
      <c r="BC204">
        <v>43.529890108685827</v>
      </c>
      <c r="BD204">
        <v>25.564184021475739</v>
      </c>
      <c r="BE204">
        <v>24.21296528318058</v>
      </c>
      <c r="BF204">
        <v>19.954120274029719</v>
      </c>
      <c r="BG204">
        <v>23.609036413817972</v>
      </c>
      <c r="BH204">
        <v>40.379601953822302</v>
      </c>
      <c r="BI204">
        <v>16.529035625688358</v>
      </c>
      <c r="BJ204">
        <v>19.378740812989921</v>
      </c>
      <c r="BK204">
        <v>18.94525809104292</v>
      </c>
      <c r="BL204">
        <v>12.7043390302766</v>
      </c>
      <c r="BM204">
        <v>3.1959668503083472</v>
      </c>
      <c r="BN204">
        <v>4.0403065295696088</v>
      </c>
      <c r="BO204">
        <v>1.467839967407452</v>
      </c>
      <c r="BP204">
        <v>4.7555542297564299</v>
      </c>
      <c r="BQ204">
        <v>5.4081231395892742</v>
      </c>
      <c r="BR204">
        <v>50.26205924362273</v>
      </c>
      <c r="BS204">
        <v>86.608136857567104</v>
      </c>
    </row>
    <row r="205" spans="1:85" x14ac:dyDescent="0.2">
      <c r="A205" t="s">
        <v>413</v>
      </c>
      <c r="B205">
        <v>2020</v>
      </c>
      <c r="C205" t="s">
        <v>418</v>
      </c>
      <c r="D205">
        <v>265</v>
      </c>
      <c r="E205" t="s">
        <v>74</v>
      </c>
      <c r="F205" t="s">
        <v>90</v>
      </c>
      <c r="G205" t="s">
        <v>193</v>
      </c>
      <c r="H205">
        <v>94.82674885400192</v>
      </c>
      <c r="I205">
        <v>94.532262456705666</v>
      </c>
      <c r="J205">
        <v>93.548044926685492</v>
      </c>
      <c r="K205">
        <v>93.83607276820068</v>
      </c>
      <c r="L205">
        <v>93.564169927488265</v>
      </c>
      <c r="M205">
        <v>94.26277462916083</v>
      </c>
      <c r="N205">
        <v>95.619220053197523</v>
      </c>
      <c r="O205">
        <v>94.000794776535713</v>
      </c>
      <c r="P205">
        <v>94.423945378494992</v>
      </c>
      <c r="Q205">
        <v>93.662259932276285</v>
      </c>
      <c r="R205">
        <v>89.899648570486391</v>
      </c>
      <c r="S205">
        <v>92.336401182000728</v>
      </c>
      <c r="T205">
        <v>93.029602747680187</v>
      </c>
      <c r="U205">
        <v>93.469452099970908</v>
      </c>
      <c r="V205">
        <v>92.849881972557057</v>
      </c>
      <c r="W205" t="s">
        <v>311</v>
      </c>
      <c r="X205" t="s">
        <v>156</v>
      </c>
      <c r="Y205" t="s">
        <v>312</v>
      </c>
      <c r="Z205" t="s">
        <v>158</v>
      </c>
      <c r="AA205" t="s">
        <v>159</v>
      </c>
      <c r="AB205" t="s">
        <v>160</v>
      </c>
      <c r="AC205" t="s">
        <v>162</v>
      </c>
      <c r="AD205" t="s">
        <v>163</v>
      </c>
      <c r="AE205" t="s">
        <v>164</v>
      </c>
      <c r="AF205" t="s">
        <v>165</v>
      </c>
      <c r="AG205" t="s">
        <v>313</v>
      </c>
      <c r="AH205" t="s">
        <v>167</v>
      </c>
      <c r="AI205" t="s">
        <v>314</v>
      </c>
      <c r="AJ205" t="s">
        <v>169</v>
      </c>
      <c r="AK205" t="s">
        <v>315</v>
      </c>
      <c r="AL205" t="s">
        <v>171</v>
      </c>
      <c r="AM205">
        <v>95.812142044811139</v>
      </c>
      <c r="AN205">
        <v>93.032610083037071</v>
      </c>
      <c r="BC205">
        <v>1497.814690033184</v>
      </c>
      <c r="BD205">
        <v>1281.0490651350281</v>
      </c>
      <c r="BE205">
        <v>1093.8019584312401</v>
      </c>
      <c r="BF205">
        <v>1080.2110433367791</v>
      </c>
      <c r="BG205">
        <v>1086.688601638725</v>
      </c>
      <c r="BH205">
        <v>1139.728252755227</v>
      </c>
      <c r="BI205">
        <v>1041.052598467199</v>
      </c>
      <c r="BJ205">
        <v>883.40399841685883</v>
      </c>
      <c r="BK205">
        <v>868.80400074349484</v>
      </c>
      <c r="BL205">
        <v>760.76711454926749</v>
      </c>
      <c r="BM205">
        <v>134.9958324589241</v>
      </c>
      <c r="BN205">
        <v>168.05629527358721</v>
      </c>
      <c r="BO205">
        <v>187.78331058879661</v>
      </c>
      <c r="BP205">
        <v>198.34443084496809</v>
      </c>
      <c r="BQ205">
        <v>183.01676552381559</v>
      </c>
      <c r="BR205">
        <v>2436.7477770862561</v>
      </c>
      <c r="BS205">
        <v>3611.1365292551618</v>
      </c>
    </row>
    <row r="206" spans="1:85" x14ac:dyDescent="0.2">
      <c r="A206" t="s">
        <v>413</v>
      </c>
      <c r="B206">
        <v>2020</v>
      </c>
      <c r="C206" t="s">
        <v>418</v>
      </c>
      <c r="D206">
        <v>266</v>
      </c>
      <c r="E206" t="s">
        <v>74</v>
      </c>
      <c r="F206" t="s">
        <v>91</v>
      </c>
      <c r="G206" t="s">
        <v>455</v>
      </c>
      <c r="H206">
        <v>1.637153071425429</v>
      </c>
      <c r="I206">
        <v>3.0881166163000122</v>
      </c>
      <c r="J206">
        <v>3.934499440515006</v>
      </c>
      <c r="K206">
        <v>3.9057125976583928</v>
      </c>
      <c r="L206">
        <v>4.0013757684513562</v>
      </c>
      <c r="M206">
        <v>1.495696662883659</v>
      </c>
      <c r="N206">
        <v>2.4738686412625319</v>
      </c>
      <c r="O206">
        <v>3.668515811368092</v>
      </c>
      <c r="P206">
        <v>3.1530482332348209</v>
      </c>
      <c r="Q206">
        <v>4.2960495891737764</v>
      </c>
      <c r="R206">
        <v>7.1249650945754039</v>
      </c>
      <c r="S206">
        <v>4.5777101178647834</v>
      </c>
      <c r="T206">
        <v>5.5782460493162977</v>
      </c>
      <c r="U206">
        <v>3.4159266834543192</v>
      </c>
      <c r="V206">
        <v>4.17966237043834</v>
      </c>
      <c r="W206" t="s">
        <v>311</v>
      </c>
      <c r="X206" t="s">
        <v>156</v>
      </c>
      <c r="Y206" t="s">
        <v>312</v>
      </c>
      <c r="Z206" t="s">
        <v>158</v>
      </c>
      <c r="AA206" t="s">
        <v>159</v>
      </c>
      <c r="AB206" t="s">
        <v>160</v>
      </c>
      <c r="AC206" t="s">
        <v>162</v>
      </c>
      <c r="AD206" t="s">
        <v>163</v>
      </c>
      <c r="AE206" t="s">
        <v>164</v>
      </c>
      <c r="AF206" t="s">
        <v>165</v>
      </c>
      <c r="AG206" t="s">
        <v>313</v>
      </c>
      <c r="AH206" t="s">
        <v>167</v>
      </c>
      <c r="AI206" t="s">
        <v>314</v>
      </c>
      <c r="AJ206" t="s">
        <v>169</v>
      </c>
      <c r="AK206" t="s">
        <v>315</v>
      </c>
      <c r="AL206" t="s">
        <v>171</v>
      </c>
      <c r="AM206">
        <v>1.6071200853598031</v>
      </c>
      <c r="AN206">
        <v>4.2321180108195566</v>
      </c>
      <c r="BC206">
        <v>25.859284957553069</v>
      </c>
      <c r="BD206">
        <v>41.848452597343439</v>
      </c>
      <c r="BE206">
        <v>46.00377481811271</v>
      </c>
      <c r="BF206">
        <v>44.961321969560451</v>
      </c>
      <c r="BG206">
        <v>46.473446425264648</v>
      </c>
      <c r="BH206">
        <v>18.08442145848802</v>
      </c>
      <c r="BI206">
        <v>26.934201887654449</v>
      </c>
      <c r="BJ206">
        <v>34.476107821452132</v>
      </c>
      <c r="BK206">
        <v>29.011506653221389</v>
      </c>
      <c r="BL206">
        <v>34.894452176143098</v>
      </c>
      <c r="BM206">
        <v>10.69904732084516</v>
      </c>
      <c r="BN206">
        <v>8.331632957282018</v>
      </c>
      <c r="BO206">
        <v>11.25987298108301</v>
      </c>
      <c r="BP206">
        <v>7.2486787781020627</v>
      </c>
      <c r="BQ206">
        <v>8.2385488464629262</v>
      </c>
      <c r="BR206">
        <v>40.87317339883289</v>
      </c>
      <c r="BS206">
        <v>164.27310736900151</v>
      </c>
    </row>
    <row r="207" spans="1:85" x14ac:dyDescent="0.2">
      <c r="A207" t="s">
        <v>413</v>
      </c>
      <c r="B207">
        <v>2020</v>
      </c>
      <c r="C207" t="s">
        <v>418</v>
      </c>
      <c r="D207">
        <v>267</v>
      </c>
      <c r="E207" t="s">
        <v>74</v>
      </c>
      <c r="F207" t="s">
        <v>113</v>
      </c>
      <c r="G207" t="s">
        <v>193</v>
      </c>
      <c r="H207">
        <v>0.78021780150151698</v>
      </c>
      <c r="I207">
        <v>0.49316691115646483</v>
      </c>
      <c r="J207">
        <v>0.4466277771173458</v>
      </c>
      <c r="K207">
        <v>0.52483457511518505</v>
      </c>
      <c r="L207">
        <v>0.40171015682652589</v>
      </c>
      <c r="M207">
        <v>0.90187883142832626</v>
      </c>
      <c r="N207">
        <v>0.38874258180118232</v>
      </c>
      <c r="O207">
        <v>0.26864640407947937</v>
      </c>
      <c r="P207">
        <v>0.36398500526635907</v>
      </c>
      <c r="Q207">
        <v>0.47758882146578158</v>
      </c>
      <c r="R207">
        <v>0.84705176747620126</v>
      </c>
      <c r="S207">
        <v>0.86599349177430862</v>
      </c>
      <c r="T207">
        <v>0.66496959864831506</v>
      </c>
      <c r="U207">
        <v>0.87357493968449085</v>
      </c>
      <c r="V207">
        <v>0.2267529488580067</v>
      </c>
      <c r="W207" t="s">
        <v>311</v>
      </c>
      <c r="X207" t="s">
        <v>156</v>
      </c>
      <c r="Y207" t="s">
        <v>312</v>
      </c>
      <c r="Z207" t="s">
        <v>158</v>
      </c>
      <c r="AA207" t="s">
        <v>159</v>
      </c>
      <c r="AB207" t="s">
        <v>160</v>
      </c>
      <c r="AC207" t="s">
        <v>162</v>
      </c>
      <c r="AD207" t="s">
        <v>163</v>
      </c>
      <c r="AE207" t="s">
        <v>164</v>
      </c>
      <c r="AF207" t="s">
        <v>165</v>
      </c>
      <c r="AG207" t="s">
        <v>313</v>
      </c>
      <c r="AH207" t="s">
        <v>167</v>
      </c>
      <c r="AI207" t="s">
        <v>314</v>
      </c>
      <c r="AJ207" t="s">
        <v>169</v>
      </c>
      <c r="AK207" t="s">
        <v>315</v>
      </c>
      <c r="AL207" t="s">
        <v>171</v>
      </c>
      <c r="AM207">
        <v>0.60444980054307018</v>
      </c>
      <c r="AN207">
        <v>0.50401286594551575</v>
      </c>
      <c r="BC207">
        <v>12.32375567693048</v>
      </c>
      <c r="BD207">
        <v>6.6831258881787576</v>
      </c>
      <c r="BE207">
        <v>5.2221544307377439</v>
      </c>
      <c r="BF207">
        <v>6.0417288068401778</v>
      </c>
      <c r="BG207">
        <v>4.665609163467189</v>
      </c>
      <c r="BH207">
        <v>10.904588675482771</v>
      </c>
      <c r="BI207">
        <v>4.2324281111455839</v>
      </c>
      <c r="BJ207">
        <v>2.5246946910215211</v>
      </c>
      <c r="BK207">
        <v>3.349061803321729</v>
      </c>
      <c r="BL207">
        <v>3.879191788776196</v>
      </c>
      <c r="BM207">
        <v>1.271956679525807</v>
      </c>
      <c r="BN207">
        <v>1.576146092934338</v>
      </c>
      <c r="BO207">
        <v>1.342262989274108</v>
      </c>
      <c r="BP207">
        <v>1.853747083344695</v>
      </c>
      <c r="BQ207">
        <v>0.44695362440250908</v>
      </c>
      <c r="BR207">
        <v>15.37270408947426</v>
      </c>
      <c r="BS207">
        <v>19.563669876680091</v>
      </c>
    </row>
    <row r="208" spans="1:85" x14ac:dyDescent="0.2">
      <c r="A208" t="s">
        <v>413</v>
      </c>
      <c r="B208">
        <v>2020</v>
      </c>
      <c r="C208" t="s">
        <v>418</v>
      </c>
      <c r="D208">
        <v>268</v>
      </c>
      <c r="E208" t="s">
        <v>116</v>
      </c>
      <c r="F208" t="s">
        <v>89</v>
      </c>
      <c r="G208" t="s">
        <v>456</v>
      </c>
      <c r="H208">
        <v>3.091139657730011</v>
      </c>
      <c r="I208">
        <v>1.8940218298990501</v>
      </c>
      <c r="J208">
        <v>1.645718652859421</v>
      </c>
      <c r="K208">
        <v>1.66788315982435</v>
      </c>
      <c r="L208">
        <v>1.926525502141937</v>
      </c>
      <c r="M208">
        <v>3.705366648532733</v>
      </c>
      <c r="N208">
        <v>1.4725412718442561</v>
      </c>
      <c r="O208">
        <v>1.7607027870582279</v>
      </c>
      <c r="P208">
        <v>1.6455907607602629</v>
      </c>
      <c r="Q208">
        <v>1.375613687535663</v>
      </c>
      <c r="R208">
        <v>2.2592471808725811</v>
      </c>
      <c r="S208">
        <v>1.784520004242363</v>
      </c>
      <c r="T208">
        <v>0.68648589269256266</v>
      </c>
      <c r="U208">
        <v>2.6682601152741361</v>
      </c>
      <c r="V208">
        <v>3.1046088356110788</v>
      </c>
      <c r="W208" t="s">
        <v>311</v>
      </c>
      <c r="X208" t="s">
        <v>156</v>
      </c>
      <c r="Y208" t="s">
        <v>312</v>
      </c>
      <c r="Z208" t="s">
        <v>158</v>
      </c>
      <c r="AA208" t="s">
        <v>159</v>
      </c>
      <c r="AB208" t="s">
        <v>160</v>
      </c>
      <c r="AC208" t="s">
        <v>162</v>
      </c>
      <c r="AD208" t="s">
        <v>163</v>
      </c>
      <c r="AE208" t="s">
        <v>164</v>
      </c>
      <c r="AF208" t="s">
        <v>165</v>
      </c>
      <c r="AG208" t="s">
        <v>313</v>
      </c>
      <c r="AH208" t="s">
        <v>167</v>
      </c>
      <c r="AI208" t="s">
        <v>314</v>
      </c>
      <c r="AJ208" t="s">
        <v>169</v>
      </c>
      <c r="AK208" t="s">
        <v>315</v>
      </c>
      <c r="AL208" t="s">
        <v>171</v>
      </c>
      <c r="AM208">
        <v>2.303268484682528</v>
      </c>
      <c r="AN208">
        <v>1.9744628311965109</v>
      </c>
      <c r="BC208">
        <v>38.300067943039018</v>
      </c>
      <c r="BD208">
        <v>19.427525543939812</v>
      </c>
      <c r="BE208">
        <v>15.885120026559781</v>
      </c>
      <c r="BF208">
        <v>15.443729940937549</v>
      </c>
      <c r="BG208">
        <v>19.04581726042629</v>
      </c>
      <c r="BH208">
        <v>35.35059971754383</v>
      </c>
      <c r="BI208">
        <v>11.94945565853231</v>
      </c>
      <c r="BJ208">
        <v>13.79610239034635</v>
      </c>
      <c r="BK208">
        <v>12.140758451416</v>
      </c>
      <c r="BL208">
        <v>9.4696933410704371</v>
      </c>
      <c r="BM208">
        <v>2.685498034277841</v>
      </c>
      <c r="BN208">
        <v>2.6236731597778862</v>
      </c>
      <c r="BO208">
        <v>1.1048023455711571</v>
      </c>
      <c r="BP208">
        <v>4.7555542297564299</v>
      </c>
      <c r="BQ208">
        <v>5.4081231395892742</v>
      </c>
      <c r="BR208">
        <v>45.233057007344257</v>
      </c>
      <c r="BS208">
        <v>62.869203707558178</v>
      </c>
    </row>
    <row r="209" spans="1:85" x14ac:dyDescent="0.2">
      <c r="A209" t="s">
        <v>413</v>
      </c>
      <c r="B209">
        <v>2020</v>
      </c>
      <c r="C209" t="s">
        <v>418</v>
      </c>
      <c r="D209">
        <v>269</v>
      </c>
      <c r="E209" t="s">
        <v>116</v>
      </c>
      <c r="F209" t="s">
        <v>90</v>
      </c>
      <c r="G209" t="s">
        <v>457</v>
      </c>
      <c r="H209">
        <v>95.981073940173246</v>
      </c>
      <c r="I209">
        <v>96.233968541915232</v>
      </c>
      <c r="J209">
        <v>95.698078846519266</v>
      </c>
      <c r="K209">
        <v>95.723326425276809</v>
      </c>
      <c r="L209">
        <v>95.331645483179329</v>
      </c>
      <c r="M209">
        <v>95.395831407818733</v>
      </c>
      <c r="N209">
        <v>97.278112617256667</v>
      </c>
      <c r="O209">
        <v>95.44088915967636</v>
      </c>
      <c r="P209">
        <v>96.241582108809325</v>
      </c>
      <c r="Q209">
        <v>95.814166057595401</v>
      </c>
      <c r="R209">
        <v>92.847743639440623</v>
      </c>
      <c r="S209">
        <v>94.611459761135947</v>
      </c>
      <c r="T209">
        <v>96.060120009096252</v>
      </c>
      <c r="U209">
        <v>94.703429925885729</v>
      </c>
      <c r="V209">
        <v>93.521445055540923</v>
      </c>
      <c r="W209" t="s">
        <v>311</v>
      </c>
      <c r="X209" t="s">
        <v>156</v>
      </c>
      <c r="Y209" t="s">
        <v>312</v>
      </c>
      <c r="Z209" t="s">
        <v>158</v>
      </c>
      <c r="AA209" t="s">
        <v>159</v>
      </c>
      <c r="AB209" t="s">
        <v>160</v>
      </c>
      <c r="AC209" t="s">
        <v>162</v>
      </c>
      <c r="AD209" t="s">
        <v>163</v>
      </c>
      <c r="AE209" t="s">
        <v>164</v>
      </c>
      <c r="AF209" t="s">
        <v>165</v>
      </c>
      <c r="AG209" t="s">
        <v>313</v>
      </c>
      <c r="AH209" t="s">
        <v>167</v>
      </c>
      <c r="AI209" t="s">
        <v>314</v>
      </c>
      <c r="AJ209" t="s">
        <v>169</v>
      </c>
      <c r="AK209" t="s">
        <v>315</v>
      </c>
      <c r="AL209" t="s">
        <v>171</v>
      </c>
      <c r="AM209">
        <v>96.624498752557699</v>
      </c>
      <c r="AN209">
        <v>95.307646659259902</v>
      </c>
      <c r="BC209">
        <v>1189.231823920253</v>
      </c>
      <c r="BD209">
        <v>987.09943704418959</v>
      </c>
      <c r="BE209">
        <v>923.71528155608416</v>
      </c>
      <c r="BF209">
        <v>886.34817951868604</v>
      </c>
      <c r="BG209">
        <v>942.45785845538558</v>
      </c>
      <c r="BH209">
        <v>910.11232374412202</v>
      </c>
      <c r="BI209">
        <v>789.39756425962139</v>
      </c>
      <c r="BJ209">
        <v>747.83335878768457</v>
      </c>
      <c r="BK209">
        <v>710.04640353313073</v>
      </c>
      <c r="BL209">
        <v>659.58254015432317</v>
      </c>
      <c r="BM209">
        <v>110.36527350431309</v>
      </c>
      <c r="BN209">
        <v>139.10157745084311</v>
      </c>
      <c r="BO209">
        <v>154.595232082103</v>
      </c>
      <c r="BP209">
        <v>168.7868788272979</v>
      </c>
      <c r="BQ209">
        <v>162.91118071019281</v>
      </c>
      <c r="BR209">
        <v>1897.573595716929</v>
      </c>
      <c r="BS209">
        <v>3034.706836733882</v>
      </c>
    </row>
    <row r="210" spans="1:85" x14ac:dyDescent="0.2">
      <c r="A210" t="s">
        <v>413</v>
      </c>
      <c r="B210">
        <v>2020</v>
      </c>
      <c r="C210" t="s">
        <v>418</v>
      </c>
      <c r="D210">
        <v>270</v>
      </c>
      <c r="E210" t="s">
        <v>116</v>
      </c>
      <c r="F210" t="s">
        <v>91</v>
      </c>
      <c r="G210" t="s">
        <v>193</v>
      </c>
      <c r="H210">
        <v>0.92778640209665286</v>
      </c>
      <c r="I210">
        <v>1.8720096281856931</v>
      </c>
      <c r="J210">
        <v>2.6562025006214891</v>
      </c>
      <c r="K210">
        <v>2.608790414898861</v>
      </c>
      <c r="L210">
        <v>2.7418290146786481</v>
      </c>
      <c r="M210">
        <v>0.8988019436485114</v>
      </c>
      <c r="N210">
        <v>1.2493461108990691</v>
      </c>
      <c r="O210">
        <v>2.798408053265431</v>
      </c>
      <c r="P210">
        <v>2.11282713043048</v>
      </c>
      <c r="Q210">
        <v>2.810220254868955</v>
      </c>
      <c r="R210">
        <v>4.8930091796868416</v>
      </c>
      <c r="S210">
        <v>3.6040202346216739</v>
      </c>
      <c r="T210">
        <v>3.2533940982112348</v>
      </c>
      <c r="U210">
        <v>2.6283099588400982</v>
      </c>
      <c r="V210">
        <v>3.373946108847937</v>
      </c>
      <c r="W210" t="s">
        <v>311</v>
      </c>
      <c r="X210" t="s">
        <v>156</v>
      </c>
      <c r="Y210" t="s">
        <v>312</v>
      </c>
      <c r="Z210" t="s">
        <v>158</v>
      </c>
      <c r="AA210" t="s">
        <v>159</v>
      </c>
      <c r="AB210" t="s">
        <v>160</v>
      </c>
      <c r="AC210" t="s">
        <v>162</v>
      </c>
      <c r="AD210" t="s">
        <v>163</v>
      </c>
      <c r="AE210" t="s">
        <v>164</v>
      </c>
      <c r="AF210" t="s">
        <v>165</v>
      </c>
      <c r="AG210" t="s">
        <v>313</v>
      </c>
      <c r="AH210" t="s">
        <v>167</v>
      </c>
      <c r="AI210" t="s">
        <v>314</v>
      </c>
      <c r="AJ210" t="s">
        <v>169</v>
      </c>
      <c r="AK210" t="s">
        <v>315</v>
      </c>
      <c r="AL210" t="s">
        <v>171</v>
      </c>
      <c r="AM210">
        <v>1.0722327627599011</v>
      </c>
      <c r="AN210">
        <v>2.7178905095433921</v>
      </c>
      <c r="BC210">
        <v>11.495527918989019</v>
      </c>
      <c r="BD210">
        <v>19.20174007287827</v>
      </c>
      <c r="BE210">
        <v>25.638705293829361</v>
      </c>
      <c r="BF210">
        <v>24.15604138868304</v>
      </c>
      <c r="BG210">
        <v>27.1059865622567</v>
      </c>
      <c r="BH210">
        <v>8.5749105956493104</v>
      </c>
      <c r="BI210">
        <v>10.138259782458031</v>
      </c>
      <c r="BJ210">
        <v>21.927110195198949</v>
      </c>
      <c r="BK210">
        <v>15.587911923073721</v>
      </c>
      <c r="BL210">
        <v>19.345492325063741</v>
      </c>
      <c r="BM210">
        <v>5.8161703796737134</v>
      </c>
      <c r="BN210">
        <v>5.2987756564196307</v>
      </c>
      <c r="BO210">
        <v>5.2358795264869871</v>
      </c>
      <c r="BP210">
        <v>4.6843523501788837</v>
      </c>
      <c r="BQ210">
        <v>5.8772995211798502</v>
      </c>
      <c r="BR210">
        <v>21.057191554351459</v>
      </c>
      <c r="BS210">
        <v>86.540809682284888</v>
      </c>
    </row>
    <row r="211" spans="1:85" x14ac:dyDescent="0.2">
      <c r="A211" t="s">
        <v>413</v>
      </c>
      <c r="B211">
        <v>2020</v>
      </c>
      <c r="C211" t="s">
        <v>418</v>
      </c>
      <c r="D211">
        <v>274</v>
      </c>
      <c r="E211" t="s">
        <v>76</v>
      </c>
      <c r="F211" t="s">
        <v>49</v>
      </c>
      <c r="G211" t="s">
        <v>458</v>
      </c>
      <c r="H211">
        <v>84.32545299533399</v>
      </c>
      <c r="I211">
        <v>84.393649991290744</v>
      </c>
      <c r="J211">
        <v>86.511764572082043</v>
      </c>
      <c r="K211">
        <v>86.185049258402714</v>
      </c>
      <c r="L211">
        <v>87.548159581407063</v>
      </c>
      <c r="M211">
        <v>84.926156240774247</v>
      </c>
      <c r="N211">
        <v>83.580092592672827</v>
      </c>
      <c r="O211">
        <v>87.005974565678272</v>
      </c>
      <c r="P211">
        <v>85.931510032275753</v>
      </c>
      <c r="Q211">
        <v>85.887659692443719</v>
      </c>
      <c r="R211">
        <v>84.769508318812896</v>
      </c>
      <c r="S211">
        <v>89.413799913454184</v>
      </c>
      <c r="T211">
        <v>82.916481503757964</v>
      </c>
      <c r="U211">
        <v>90.776523441966589</v>
      </c>
      <c r="V211">
        <v>92.8815088976949</v>
      </c>
      <c r="W211" t="s">
        <v>311</v>
      </c>
      <c r="X211" t="s">
        <v>156</v>
      </c>
      <c r="Y211" t="s">
        <v>312</v>
      </c>
      <c r="Z211" t="s">
        <v>158</v>
      </c>
      <c r="AA211" t="s">
        <v>159</v>
      </c>
      <c r="AB211" t="s">
        <v>160</v>
      </c>
      <c r="AC211" t="s">
        <v>162</v>
      </c>
      <c r="AD211" t="s">
        <v>163</v>
      </c>
      <c r="AE211" t="s">
        <v>164</v>
      </c>
      <c r="AF211" t="s">
        <v>165</v>
      </c>
      <c r="AG211" t="s">
        <v>313</v>
      </c>
      <c r="AH211" t="s">
        <v>167</v>
      </c>
      <c r="AI211" t="s">
        <v>314</v>
      </c>
      <c r="AJ211" t="s">
        <v>169</v>
      </c>
      <c r="AK211" t="s">
        <v>315</v>
      </c>
      <c r="AL211" t="s">
        <v>171</v>
      </c>
      <c r="AM211">
        <v>84.991838052057545</v>
      </c>
      <c r="AN211">
        <v>86.051268728780144</v>
      </c>
      <c r="BC211">
        <v>1331.943821406081</v>
      </c>
      <c r="BD211">
        <v>1143.656182715288</v>
      </c>
      <c r="BE211">
        <v>1011.530893996188</v>
      </c>
      <c r="BF211">
        <v>992.13489261669213</v>
      </c>
      <c r="BG211">
        <v>1015.6456827721551</v>
      </c>
      <c r="BH211">
        <v>1026.839492538888</v>
      </c>
      <c r="BI211">
        <v>909.97680722895109</v>
      </c>
      <c r="BJ211">
        <v>817.6678293007551</v>
      </c>
      <c r="BK211">
        <v>790.66426854659039</v>
      </c>
      <c r="BL211">
        <v>696.46974362695289</v>
      </c>
      <c r="BM211">
        <v>127.2922700432969</v>
      </c>
      <c r="BN211">
        <v>162.7370329299562</v>
      </c>
      <c r="BO211">
        <v>167.3696429875238</v>
      </c>
      <c r="BP211">
        <v>192.62997130789191</v>
      </c>
      <c r="BQ211">
        <v>183.07910547965849</v>
      </c>
      <c r="BR211">
        <v>2160.4231955936848</v>
      </c>
      <c r="BS211">
        <v>3340.150078750818</v>
      </c>
    </row>
    <row r="212" spans="1:85" x14ac:dyDescent="0.2">
      <c r="A212" t="s">
        <v>413</v>
      </c>
      <c r="B212">
        <v>2020</v>
      </c>
      <c r="C212" t="s">
        <v>418</v>
      </c>
      <c r="D212">
        <v>275</v>
      </c>
      <c r="E212" t="s">
        <v>76</v>
      </c>
      <c r="F212" t="s">
        <v>48</v>
      </c>
      <c r="G212" t="s">
        <v>193</v>
      </c>
      <c r="H212">
        <v>15.143097715382179</v>
      </c>
      <c r="I212">
        <v>15.121059828286921</v>
      </c>
      <c r="J212">
        <v>12.87229865506121</v>
      </c>
      <c r="K212">
        <v>13.58758344449347</v>
      </c>
      <c r="L212">
        <v>12.019548535483271</v>
      </c>
      <c r="M212">
        <v>15.07384375922533</v>
      </c>
      <c r="N212">
        <v>16.061531069432689</v>
      </c>
      <c r="O212">
        <v>12.238496134693371</v>
      </c>
      <c r="P212">
        <v>13.7159668063948</v>
      </c>
      <c r="Q212">
        <v>13.493895707634479</v>
      </c>
      <c r="R212">
        <v>9.5797790977256341</v>
      </c>
      <c r="S212">
        <v>10.38385798850573</v>
      </c>
      <c r="T212">
        <v>16.981333620160619</v>
      </c>
      <c r="U212">
        <v>9.2234765580333828</v>
      </c>
      <c r="V212">
        <v>7.118491102305037</v>
      </c>
      <c r="W212" t="s">
        <v>311</v>
      </c>
      <c r="X212" t="s">
        <v>156</v>
      </c>
      <c r="Y212" t="s">
        <v>312</v>
      </c>
      <c r="Z212" t="s">
        <v>158</v>
      </c>
      <c r="AA212" t="s">
        <v>159</v>
      </c>
      <c r="AB212" t="s">
        <v>160</v>
      </c>
      <c r="AC212" t="s">
        <v>162</v>
      </c>
      <c r="AD212" t="s">
        <v>163</v>
      </c>
      <c r="AE212" t="s">
        <v>164</v>
      </c>
      <c r="AF212" t="s">
        <v>165</v>
      </c>
      <c r="AG212" t="s">
        <v>313</v>
      </c>
      <c r="AH212" t="s">
        <v>167</v>
      </c>
      <c r="AI212" t="s">
        <v>314</v>
      </c>
      <c r="AJ212" t="s">
        <v>169</v>
      </c>
      <c r="AK212" t="s">
        <v>315</v>
      </c>
      <c r="AL212" t="s">
        <v>171</v>
      </c>
      <c r="AM212">
        <v>14.8306508907576</v>
      </c>
      <c r="AN212">
        <v>13.29712142608628</v>
      </c>
      <c r="BC212">
        <v>239.18941105561441</v>
      </c>
      <c r="BD212">
        <v>204.9122601476858</v>
      </c>
      <c r="BE212">
        <v>150.50817459041721</v>
      </c>
      <c r="BF212">
        <v>156.4159417163477</v>
      </c>
      <c r="BG212">
        <v>139.43871164513371</v>
      </c>
      <c r="BH212">
        <v>182.25737230412901</v>
      </c>
      <c r="BI212">
        <v>174.8696407049955</v>
      </c>
      <c r="BJ212">
        <v>115.0153724306186</v>
      </c>
      <c r="BK212">
        <v>126.20195849362111</v>
      </c>
      <c r="BL212">
        <v>109.4230546935238</v>
      </c>
      <c r="BM212">
        <v>14.385264844012241</v>
      </c>
      <c r="BN212">
        <v>18.89907644067338</v>
      </c>
      <c r="BO212">
        <v>34.277380008334099</v>
      </c>
      <c r="BP212">
        <v>19.57243962827943</v>
      </c>
      <c r="BQ212">
        <v>14.03128565461169</v>
      </c>
      <c r="BR212">
        <v>376.98304830776891</v>
      </c>
      <c r="BS212">
        <v>516.13859777580171</v>
      </c>
    </row>
    <row r="213" spans="1:85" x14ac:dyDescent="0.2">
      <c r="A213" t="s">
        <v>413</v>
      </c>
      <c r="B213">
        <v>2020</v>
      </c>
      <c r="C213" t="s">
        <v>418</v>
      </c>
      <c r="D213">
        <v>276</v>
      </c>
      <c r="E213" t="s">
        <v>76</v>
      </c>
      <c r="F213" t="s">
        <v>114</v>
      </c>
      <c r="G213" t="s">
        <v>193</v>
      </c>
      <c r="H213">
        <v>0.53144928928413104</v>
      </c>
      <c r="I213">
        <v>0.48529018042298988</v>
      </c>
      <c r="J213">
        <v>0.61593677285702286</v>
      </c>
      <c r="K213">
        <v>0.2273672971034352</v>
      </c>
      <c r="L213">
        <v>0.43229188310953731</v>
      </c>
      <c r="M213">
        <v>0</v>
      </c>
      <c r="N213">
        <v>0.35837633789440138</v>
      </c>
      <c r="O213">
        <v>0.7555292996285079</v>
      </c>
      <c r="P213">
        <v>0.35252316132940831</v>
      </c>
      <c r="Q213">
        <v>0.6184445999215975</v>
      </c>
      <c r="R213">
        <v>5.650712583461388</v>
      </c>
      <c r="S213">
        <v>0.2023420980401415</v>
      </c>
      <c r="T213">
        <v>0.102184876081343</v>
      </c>
      <c r="U213">
        <v>0</v>
      </c>
      <c r="V213">
        <v>0</v>
      </c>
      <c r="W213" t="s">
        <v>311</v>
      </c>
      <c r="X213" t="s">
        <v>156</v>
      </c>
      <c r="Y213" t="s">
        <v>312</v>
      </c>
      <c r="Z213" t="s">
        <v>158</v>
      </c>
      <c r="AA213" t="s">
        <v>159</v>
      </c>
      <c r="AB213" t="s">
        <v>160</v>
      </c>
      <c r="AC213" t="s">
        <v>162</v>
      </c>
      <c r="AD213" t="s">
        <v>163</v>
      </c>
      <c r="AE213" t="s">
        <v>164</v>
      </c>
      <c r="AF213" t="s">
        <v>165</v>
      </c>
      <c r="AG213" t="s">
        <v>313</v>
      </c>
      <c r="AH213" t="s">
        <v>167</v>
      </c>
      <c r="AI213" t="s">
        <v>314</v>
      </c>
      <c r="AJ213" t="s">
        <v>169</v>
      </c>
      <c r="AK213" t="s">
        <v>315</v>
      </c>
      <c r="AL213" t="s">
        <v>171</v>
      </c>
      <c r="AM213">
        <v>0.17751105718507251</v>
      </c>
      <c r="AN213">
        <v>0.65160984513360609</v>
      </c>
      <c r="BC213">
        <v>8.3943883146624749</v>
      </c>
      <c r="BD213">
        <v>6.5763847790567826</v>
      </c>
      <c r="BE213">
        <v>7.2017843766678897</v>
      </c>
      <c r="BF213">
        <v>2.6173800541660781</v>
      </c>
      <c r="BG213">
        <v>5.0150155854434502</v>
      </c>
      <c r="BH213">
        <v>0</v>
      </c>
      <c r="BI213">
        <v>3.901816157740658</v>
      </c>
      <c r="BJ213">
        <v>7.1003400109497514</v>
      </c>
      <c r="BK213">
        <v>3.2436002508690769</v>
      </c>
      <c r="BL213">
        <v>5.0150155854434502</v>
      </c>
      <c r="BM213">
        <v>8.4852684222941299</v>
      </c>
      <c r="BN213">
        <v>0.36827148274368487</v>
      </c>
      <c r="BO213">
        <v>0.2062635307032849</v>
      </c>
      <c r="BP213">
        <v>0</v>
      </c>
      <c r="BQ213">
        <v>0</v>
      </c>
      <c r="BR213">
        <v>4.5121862781940836</v>
      </c>
      <c r="BS213">
        <v>25.292766831802599</v>
      </c>
    </row>
    <row r="214" spans="1:85" x14ac:dyDescent="0.2">
      <c r="A214" t="s">
        <v>413</v>
      </c>
      <c r="B214">
        <v>2020</v>
      </c>
      <c r="C214" t="s">
        <v>418</v>
      </c>
      <c r="D214">
        <v>341</v>
      </c>
      <c r="E214" t="s">
        <v>147</v>
      </c>
      <c r="F214" t="s">
        <v>49</v>
      </c>
      <c r="G214" t="s">
        <v>537</v>
      </c>
      <c r="H214">
        <v>77.173913043478265</v>
      </c>
      <c r="I214">
        <v>83.663050414805369</v>
      </c>
      <c r="J214">
        <v>87.8239608801956</v>
      </c>
      <c r="K214">
        <v>88.818469895880497</v>
      </c>
      <c r="L214">
        <v>93.118811881188122</v>
      </c>
      <c r="M214">
        <v>80.760368663594477</v>
      </c>
      <c r="N214">
        <v>86.18421052631578</v>
      </c>
      <c r="O214">
        <v>87.424633936261841</v>
      </c>
      <c r="P214">
        <v>88.244514106583068</v>
      </c>
      <c r="Q214">
        <v>92.879256965944265</v>
      </c>
      <c r="R214">
        <v>69.529652351738235</v>
      </c>
      <c r="S214">
        <v>86.966824644549774</v>
      </c>
      <c r="T214">
        <v>89.548693586698334</v>
      </c>
      <c r="U214">
        <v>91.148325358851679</v>
      </c>
      <c r="V214">
        <v>93.472584856396864</v>
      </c>
      <c r="W214" t="s">
        <v>311</v>
      </c>
      <c r="X214" t="s">
        <v>156</v>
      </c>
      <c r="Y214" t="s">
        <v>312</v>
      </c>
      <c r="Z214" t="s">
        <v>158</v>
      </c>
      <c r="AA214" t="s">
        <v>159</v>
      </c>
      <c r="AB214" t="s">
        <v>160</v>
      </c>
      <c r="AC214" t="s">
        <v>162</v>
      </c>
      <c r="AD214" t="s">
        <v>163</v>
      </c>
      <c r="AE214" t="s">
        <v>164</v>
      </c>
      <c r="AF214" t="s">
        <v>165</v>
      </c>
      <c r="AG214" t="s">
        <v>313</v>
      </c>
      <c r="AH214" t="s">
        <v>167</v>
      </c>
      <c r="AI214" t="s">
        <v>314</v>
      </c>
      <c r="AJ214" t="s">
        <v>169</v>
      </c>
      <c r="AK214" t="s">
        <v>315</v>
      </c>
      <c r="AL214" t="s">
        <v>171</v>
      </c>
      <c r="AM214">
        <v>77.653631284916202</v>
      </c>
      <c r="AN214">
        <v>86.917960088691785</v>
      </c>
      <c r="AO214">
        <v>88.984881209503243</v>
      </c>
      <c r="AP214">
        <v>83.140495867768593</v>
      </c>
      <c r="AQ214">
        <v>85.207100591715985</v>
      </c>
      <c r="AR214">
        <v>89.549549549549539</v>
      </c>
      <c r="AS214">
        <v>90.120746432491771</v>
      </c>
      <c r="AT214">
        <v>91.845493562231766</v>
      </c>
      <c r="AU214">
        <v>85.942492012779553</v>
      </c>
      <c r="AV214">
        <v>81.836327345309385</v>
      </c>
      <c r="AW214">
        <v>91.891891891891902</v>
      </c>
      <c r="AX214">
        <v>84.654731457800509</v>
      </c>
      <c r="AY214">
        <v>87.39184177997528</v>
      </c>
      <c r="AZ214">
        <v>84.649122807017534</v>
      </c>
      <c r="BA214">
        <v>96.108949416342412</v>
      </c>
      <c r="BB214">
        <v>87.028301886792448</v>
      </c>
      <c r="BC214">
        <v>1136</v>
      </c>
      <c r="BD214">
        <v>1311</v>
      </c>
      <c r="BE214">
        <v>1796</v>
      </c>
      <c r="BF214">
        <v>1962</v>
      </c>
      <c r="BG214">
        <v>1881</v>
      </c>
      <c r="BH214">
        <v>701</v>
      </c>
      <c r="BI214">
        <v>786</v>
      </c>
      <c r="BJ214">
        <v>1015</v>
      </c>
      <c r="BK214">
        <v>1126</v>
      </c>
      <c r="BL214">
        <v>1200</v>
      </c>
      <c r="BM214">
        <v>340</v>
      </c>
      <c r="BN214">
        <v>367</v>
      </c>
      <c r="BO214">
        <v>377</v>
      </c>
      <c r="BP214">
        <v>381</v>
      </c>
      <c r="BQ214">
        <v>358</v>
      </c>
      <c r="BR214">
        <v>278</v>
      </c>
      <c r="BS214">
        <v>784</v>
      </c>
      <c r="BT214">
        <v>412</v>
      </c>
      <c r="BU214">
        <v>503</v>
      </c>
      <c r="BV214">
        <v>1296</v>
      </c>
      <c r="BW214">
        <v>497</v>
      </c>
      <c r="BX214">
        <v>821</v>
      </c>
      <c r="BY214">
        <v>428</v>
      </c>
      <c r="BZ214">
        <v>538</v>
      </c>
      <c r="CA214">
        <v>410</v>
      </c>
      <c r="CB214">
        <v>272</v>
      </c>
      <c r="CC214">
        <v>331</v>
      </c>
      <c r="CD214">
        <v>707</v>
      </c>
      <c r="CE214">
        <v>193</v>
      </c>
      <c r="CF214">
        <v>247</v>
      </c>
      <c r="CG214">
        <v>369</v>
      </c>
    </row>
    <row r="215" spans="1:85" x14ac:dyDescent="0.2">
      <c r="A215" t="s">
        <v>413</v>
      </c>
      <c r="B215">
        <v>2020</v>
      </c>
      <c r="C215" t="s">
        <v>418</v>
      </c>
      <c r="D215">
        <v>342</v>
      </c>
      <c r="E215" t="s">
        <v>147</v>
      </c>
      <c r="F215" t="s">
        <v>48</v>
      </c>
      <c r="G215" t="s">
        <v>193</v>
      </c>
      <c r="H215">
        <v>22.826086956521738</v>
      </c>
      <c r="I215">
        <v>16.336949585194638</v>
      </c>
      <c r="J215">
        <v>12.1760391198044</v>
      </c>
      <c r="K215">
        <v>11.18153010411951</v>
      </c>
      <c r="L215">
        <v>6.881188118811882</v>
      </c>
      <c r="M215">
        <v>19.23963133640553</v>
      </c>
      <c r="N215">
        <v>13.815789473684211</v>
      </c>
      <c r="O215">
        <v>12.57536606373816</v>
      </c>
      <c r="P215">
        <v>11.75548589341693</v>
      </c>
      <c r="Q215">
        <v>7.1207430340557281</v>
      </c>
      <c r="R215">
        <v>30.470347648261761</v>
      </c>
      <c r="S215">
        <v>13.03317535545024</v>
      </c>
      <c r="T215">
        <v>10.45130641330166</v>
      </c>
      <c r="U215">
        <v>8.8516746411483265</v>
      </c>
      <c r="V215">
        <v>6.5274151436031342</v>
      </c>
      <c r="W215" t="s">
        <v>311</v>
      </c>
      <c r="X215" t="s">
        <v>156</v>
      </c>
      <c r="Y215" t="s">
        <v>312</v>
      </c>
      <c r="Z215" t="s">
        <v>158</v>
      </c>
      <c r="AA215" t="s">
        <v>159</v>
      </c>
      <c r="AB215" t="s">
        <v>160</v>
      </c>
      <c r="AC215" t="s">
        <v>162</v>
      </c>
      <c r="AD215" t="s">
        <v>163</v>
      </c>
      <c r="AE215" t="s">
        <v>164</v>
      </c>
      <c r="AF215" t="s">
        <v>165</v>
      </c>
      <c r="AG215" t="s">
        <v>313</v>
      </c>
      <c r="AH215" t="s">
        <v>167</v>
      </c>
      <c r="AI215" t="s">
        <v>314</v>
      </c>
      <c r="AJ215" t="s">
        <v>169</v>
      </c>
      <c r="AK215" t="s">
        <v>315</v>
      </c>
      <c r="AL215" t="s">
        <v>171</v>
      </c>
      <c r="AM215">
        <v>22.346368715083798</v>
      </c>
      <c r="AN215">
        <v>13.0820399113082</v>
      </c>
      <c r="AO215">
        <v>11.015118790496761</v>
      </c>
      <c r="AP215">
        <v>16.8595041322314</v>
      </c>
      <c r="AQ215">
        <v>14.79289940828402</v>
      </c>
      <c r="AR215">
        <v>10.45045045045045</v>
      </c>
      <c r="AS215">
        <v>9.8792535675082327</v>
      </c>
      <c r="AT215">
        <v>8.1545064377682408</v>
      </c>
      <c r="AU215">
        <v>14.05750798722045</v>
      </c>
      <c r="AV215">
        <v>18.163672654690622</v>
      </c>
      <c r="AW215">
        <v>8.1081081081081088</v>
      </c>
      <c r="AX215">
        <v>15.34526854219949</v>
      </c>
      <c r="AY215">
        <v>12.60815822002472</v>
      </c>
      <c r="AZ215">
        <v>15.350877192982461</v>
      </c>
      <c r="BA215">
        <v>3.891050583657587</v>
      </c>
      <c r="BB215">
        <v>12.97169811320755</v>
      </c>
      <c r="BC215">
        <v>336</v>
      </c>
      <c r="BD215">
        <v>256</v>
      </c>
      <c r="BE215">
        <v>249</v>
      </c>
      <c r="BF215">
        <v>247</v>
      </c>
      <c r="BG215">
        <v>139</v>
      </c>
      <c r="BH215">
        <v>167</v>
      </c>
      <c r="BI215">
        <v>126</v>
      </c>
      <c r="BJ215">
        <v>146</v>
      </c>
      <c r="BK215">
        <v>150</v>
      </c>
      <c r="BL215">
        <v>92</v>
      </c>
      <c r="BM215">
        <v>149</v>
      </c>
      <c r="BN215">
        <v>55</v>
      </c>
      <c r="BO215">
        <v>44</v>
      </c>
      <c r="BP215">
        <v>37</v>
      </c>
      <c r="BQ215">
        <v>25</v>
      </c>
      <c r="BR215">
        <v>80</v>
      </c>
      <c r="BS215">
        <v>118</v>
      </c>
      <c r="BT215">
        <v>51</v>
      </c>
      <c r="BU215">
        <v>102</v>
      </c>
      <c r="BV215">
        <v>225</v>
      </c>
      <c r="BW215">
        <v>58</v>
      </c>
      <c r="BX215">
        <v>90</v>
      </c>
      <c r="BY215">
        <v>38</v>
      </c>
      <c r="BZ215">
        <v>88</v>
      </c>
      <c r="CA215">
        <v>91</v>
      </c>
      <c r="CB215">
        <v>24</v>
      </c>
      <c r="CC215">
        <v>60</v>
      </c>
      <c r="CD215">
        <v>102</v>
      </c>
      <c r="CE215">
        <v>35</v>
      </c>
      <c r="CF215">
        <v>10</v>
      </c>
      <c r="CG215">
        <v>55</v>
      </c>
    </row>
    <row r="216" spans="1:85" x14ac:dyDescent="0.2">
      <c r="A216" t="s">
        <v>413</v>
      </c>
      <c r="B216">
        <v>2020</v>
      </c>
      <c r="C216" t="s">
        <v>418</v>
      </c>
      <c r="D216">
        <v>343</v>
      </c>
      <c r="E216" t="s">
        <v>142</v>
      </c>
      <c r="F216" t="s">
        <v>49</v>
      </c>
      <c r="G216" t="s">
        <v>538</v>
      </c>
      <c r="H216">
        <v>93.478260869565219</v>
      </c>
      <c r="I216">
        <v>95.532865347798349</v>
      </c>
      <c r="J216">
        <v>97.359413202933993</v>
      </c>
      <c r="K216">
        <v>97.193300135808059</v>
      </c>
      <c r="L216">
        <v>97.920792079207914</v>
      </c>
      <c r="M216">
        <v>95.506912442396313</v>
      </c>
      <c r="N216">
        <v>96.05263157894737</v>
      </c>
      <c r="O216">
        <v>97.329888027562447</v>
      </c>
      <c r="P216">
        <v>98.040752351097183</v>
      </c>
      <c r="Q216">
        <v>98.219814241486063</v>
      </c>
      <c r="R216">
        <v>87.321063394683023</v>
      </c>
      <c r="S216">
        <v>95.497630331753555</v>
      </c>
      <c r="T216">
        <v>95.961995249406172</v>
      </c>
      <c r="U216">
        <v>95.693779904306226</v>
      </c>
      <c r="V216">
        <v>97.127937336814625</v>
      </c>
      <c r="W216" t="s">
        <v>311</v>
      </c>
      <c r="X216" t="s">
        <v>156</v>
      </c>
      <c r="Y216" t="s">
        <v>312</v>
      </c>
      <c r="Z216" t="s">
        <v>158</v>
      </c>
      <c r="AA216" t="s">
        <v>159</v>
      </c>
      <c r="AB216" t="s">
        <v>160</v>
      </c>
      <c r="AC216" t="s">
        <v>162</v>
      </c>
      <c r="AD216" t="s">
        <v>163</v>
      </c>
      <c r="AE216" t="s">
        <v>164</v>
      </c>
      <c r="AF216" t="s">
        <v>165</v>
      </c>
      <c r="AG216" t="s">
        <v>313</v>
      </c>
      <c r="AH216" t="s">
        <v>167</v>
      </c>
      <c r="AI216" t="s">
        <v>314</v>
      </c>
      <c r="AJ216" t="s">
        <v>169</v>
      </c>
      <c r="AK216" t="s">
        <v>315</v>
      </c>
      <c r="AL216" t="s">
        <v>171</v>
      </c>
      <c r="AM216">
        <v>89.664804469273747</v>
      </c>
      <c r="AN216">
        <v>96.895787139689588</v>
      </c>
      <c r="AO216">
        <v>95.680345572354213</v>
      </c>
      <c r="AP216">
        <v>96.033057851239661</v>
      </c>
      <c r="AQ216">
        <v>94.543063773832998</v>
      </c>
      <c r="AR216">
        <v>98.918918918918919</v>
      </c>
      <c r="AS216">
        <v>98.572996706915475</v>
      </c>
      <c r="AT216">
        <v>98.712446351931334</v>
      </c>
      <c r="AU216">
        <v>99.520766773162933</v>
      </c>
      <c r="AV216">
        <v>94.211576846307395</v>
      </c>
      <c r="AW216">
        <v>99.324324324324323</v>
      </c>
      <c r="AX216">
        <v>97.442455242966759</v>
      </c>
      <c r="AY216">
        <v>94.437577255871446</v>
      </c>
      <c r="AZ216">
        <v>95.175438596491219</v>
      </c>
      <c r="BA216">
        <v>98.832684824902728</v>
      </c>
      <c r="BB216">
        <v>99.056603773584911</v>
      </c>
      <c r="BC216">
        <v>1376</v>
      </c>
      <c r="BD216">
        <v>1497</v>
      </c>
      <c r="BE216">
        <v>1991</v>
      </c>
      <c r="BF216">
        <v>2147</v>
      </c>
      <c r="BG216">
        <v>1978</v>
      </c>
      <c r="BH216">
        <v>829</v>
      </c>
      <c r="BI216">
        <v>876</v>
      </c>
      <c r="BJ216">
        <v>1130</v>
      </c>
      <c r="BK216">
        <v>1251</v>
      </c>
      <c r="BL216">
        <v>1269</v>
      </c>
      <c r="BM216">
        <v>427</v>
      </c>
      <c r="BN216">
        <v>403</v>
      </c>
      <c r="BO216">
        <v>404</v>
      </c>
      <c r="BP216">
        <v>400</v>
      </c>
      <c r="BQ216">
        <v>372</v>
      </c>
      <c r="BR216">
        <v>321</v>
      </c>
      <c r="BS216">
        <v>874</v>
      </c>
      <c r="BT216">
        <v>443</v>
      </c>
      <c r="BU216">
        <v>581</v>
      </c>
      <c r="BV216">
        <v>1438</v>
      </c>
      <c r="BW216">
        <v>549</v>
      </c>
      <c r="BX216">
        <v>898</v>
      </c>
      <c r="BY216">
        <v>460</v>
      </c>
      <c r="BZ216">
        <v>623</v>
      </c>
      <c r="CA216">
        <v>472</v>
      </c>
      <c r="CB216">
        <v>294</v>
      </c>
      <c r="CC216">
        <v>381</v>
      </c>
      <c r="CD216">
        <v>764</v>
      </c>
      <c r="CE216">
        <v>217</v>
      </c>
      <c r="CF216">
        <v>254</v>
      </c>
      <c r="CG216">
        <v>420</v>
      </c>
    </row>
    <row r="217" spans="1:85" x14ac:dyDescent="0.2">
      <c r="A217" t="s">
        <v>413</v>
      </c>
      <c r="B217">
        <v>2020</v>
      </c>
      <c r="C217" t="s">
        <v>418</v>
      </c>
      <c r="D217">
        <v>344</v>
      </c>
      <c r="E217" t="s">
        <v>142</v>
      </c>
      <c r="F217" t="s">
        <v>48</v>
      </c>
      <c r="G217" t="s">
        <v>193</v>
      </c>
      <c r="H217">
        <v>6.5217391304347823</v>
      </c>
      <c r="I217">
        <v>4.4671346522016586</v>
      </c>
      <c r="J217">
        <v>2.640586797066014</v>
      </c>
      <c r="K217">
        <v>2.8066998641919421</v>
      </c>
      <c r="L217">
        <v>2.0792079207920788</v>
      </c>
      <c r="M217">
        <v>4.4930875576036868</v>
      </c>
      <c r="N217">
        <v>3.947368421052631</v>
      </c>
      <c r="O217">
        <v>2.6701119724375539</v>
      </c>
      <c r="P217">
        <v>1.959247648902821</v>
      </c>
      <c r="Q217">
        <v>1.780185758513932</v>
      </c>
      <c r="R217">
        <v>12.67893660531697</v>
      </c>
      <c r="S217">
        <v>4.5023696682464456</v>
      </c>
      <c r="T217">
        <v>4.0380047505938244</v>
      </c>
      <c r="U217">
        <v>4.3062200956937797</v>
      </c>
      <c r="V217">
        <v>2.8720626631853792</v>
      </c>
      <c r="W217" t="s">
        <v>311</v>
      </c>
      <c r="X217" t="s">
        <v>156</v>
      </c>
      <c r="Y217" t="s">
        <v>312</v>
      </c>
      <c r="Z217" t="s">
        <v>158</v>
      </c>
      <c r="AA217" t="s">
        <v>159</v>
      </c>
      <c r="AB217" t="s">
        <v>160</v>
      </c>
      <c r="AC217" t="s">
        <v>162</v>
      </c>
      <c r="AD217" t="s">
        <v>163</v>
      </c>
      <c r="AE217" t="s">
        <v>164</v>
      </c>
      <c r="AF217" t="s">
        <v>165</v>
      </c>
      <c r="AG217" t="s">
        <v>313</v>
      </c>
      <c r="AH217" t="s">
        <v>167</v>
      </c>
      <c r="AI217" t="s">
        <v>314</v>
      </c>
      <c r="AJ217" t="s">
        <v>169</v>
      </c>
      <c r="AK217" t="s">
        <v>315</v>
      </c>
      <c r="AL217" t="s">
        <v>171</v>
      </c>
      <c r="AM217">
        <v>10.33519553072626</v>
      </c>
      <c r="AN217">
        <v>3.104212860310422</v>
      </c>
      <c r="AO217">
        <v>4.319654427645788</v>
      </c>
      <c r="AP217">
        <v>3.9669421487603311</v>
      </c>
      <c r="AQ217">
        <v>5.4569362261669951</v>
      </c>
      <c r="AR217">
        <v>1.0810810810810809</v>
      </c>
      <c r="AS217">
        <v>1.4270032930845229</v>
      </c>
      <c r="AT217">
        <v>1.28755364806867</v>
      </c>
      <c r="AU217">
        <v>0.47923322683706071</v>
      </c>
      <c r="AV217">
        <v>5.788423153692615</v>
      </c>
      <c r="AW217">
        <v>0.67567567567567566</v>
      </c>
      <c r="AX217">
        <v>2.5575447570332481</v>
      </c>
      <c r="AY217">
        <v>5.5624227441285541</v>
      </c>
      <c r="AZ217">
        <v>4.8245614035087714</v>
      </c>
      <c r="BA217">
        <v>1.1673151750972759</v>
      </c>
      <c r="BB217">
        <v>0.94339622641509435</v>
      </c>
      <c r="BC217">
        <v>96</v>
      </c>
      <c r="BD217">
        <v>70</v>
      </c>
      <c r="BE217">
        <v>54</v>
      </c>
      <c r="BF217">
        <v>62</v>
      </c>
      <c r="BG217">
        <v>42</v>
      </c>
      <c r="BH217">
        <v>39</v>
      </c>
      <c r="BI217">
        <v>36</v>
      </c>
      <c r="BJ217">
        <v>31</v>
      </c>
      <c r="BK217">
        <v>25</v>
      </c>
      <c r="BL217">
        <v>23</v>
      </c>
      <c r="BM217">
        <v>62</v>
      </c>
      <c r="BN217">
        <v>19</v>
      </c>
      <c r="BO217">
        <v>17</v>
      </c>
      <c r="BP217">
        <v>18</v>
      </c>
      <c r="BQ217">
        <v>11</v>
      </c>
      <c r="BR217">
        <v>37</v>
      </c>
      <c r="BS217">
        <v>28</v>
      </c>
      <c r="BT217">
        <v>20</v>
      </c>
      <c r="BU217">
        <v>24</v>
      </c>
      <c r="BV217">
        <v>83</v>
      </c>
      <c r="BW217">
        <v>6</v>
      </c>
      <c r="BX217">
        <v>13</v>
      </c>
      <c r="BY217">
        <v>6</v>
      </c>
      <c r="BZ217">
        <v>3</v>
      </c>
      <c r="CA217">
        <v>29</v>
      </c>
      <c r="CB217">
        <v>2</v>
      </c>
      <c r="CC217">
        <v>10</v>
      </c>
      <c r="CD217">
        <v>45</v>
      </c>
      <c r="CE217">
        <v>11</v>
      </c>
      <c r="CF217">
        <v>3</v>
      </c>
      <c r="CG217">
        <v>4</v>
      </c>
    </row>
    <row r="218" spans="1:85" x14ac:dyDescent="0.2">
      <c r="A218" t="s">
        <v>413</v>
      </c>
      <c r="B218">
        <v>2020</v>
      </c>
      <c r="C218" t="s">
        <v>418</v>
      </c>
      <c r="D218">
        <v>345</v>
      </c>
      <c r="E218" t="s">
        <v>143</v>
      </c>
      <c r="F218" t="s">
        <v>49</v>
      </c>
      <c r="G218" t="s">
        <v>539</v>
      </c>
      <c r="H218">
        <v>80.027173913043484</v>
      </c>
      <c r="I218">
        <v>86.279514996809198</v>
      </c>
      <c r="J218">
        <v>90.073349633251837</v>
      </c>
      <c r="K218">
        <v>91.308284291534633</v>
      </c>
      <c r="L218">
        <v>94.702970297029694</v>
      </c>
      <c r="M218">
        <v>83.525345622119815</v>
      </c>
      <c r="N218">
        <v>88.596491228070178</v>
      </c>
      <c r="O218">
        <v>89.147286821705436</v>
      </c>
      <c r="P218">
        <v>89.890282131661451</v>
      </c>
      <c r="Q218">
        <v>94.117647058823522</v>
      </c>
      <c r="R218">
        <v>74.846625766871171</v>
      </c>
      <c r="S218">
        <v>90.995260663507111</v>
      </c>
      <c r="T218">
        <v>93.586698337292162</v>
      </c>
      <c r="U218">
        <v>94.976076555023923</v>
      </c>
      <c r="V218">
        <v>95.822454308093995</v>
      </c>
      <c r="W218" t="s">
        <v>311</v>
      </c>
      <c r="X218" t="s">
        <v>156</v>
      </c>
      <c r="Y218" t="s">
        <v>312</v>
      </c>
      <c r="Z218" t="s">
        <v>158</v>
      </c>
      <c r="AA218" t="s">
        <v>159</v>
      </c>
      <c r="AB218" t="s">
        <v>160</v>
      </c>
      <c r="AC218" t="s">
        <v>162</v>
      </c>
      <c r="AD218" t="s">
        <v>163</v>
      </c>
      <c r="AE218" t="s">
        <v>164</v>
      </c>
      <c r="AF218" t="s">
        <v>165</v>
      </c>
      <c r="AG218" t="s">
        <v>313</v>
      </c>
      <c r="AH218" t="s">
        <v>167</v>
      </c>
      <c r="AI218" t="s">
        <v>314</v>
      </c>
      <c r="AJ218" t="s">
        <v>169</v>
      </c>
      <c r="AK218" t="s">
        <v>315</v>
      </c>
      <c r="AL218" t="s">
        <v>171</v>
      </c>
      <c r="AM218">
        <v>83.798882681564251</v>
      </c>
      <c r="AN218">
        <v>89.246119733924616</v>
      </c>
      <c r="AO218">
        <v>90.928725701943847</v>
      </c>
      <c r="AP218">
        <v>85.619834710743802</v>
      </c>
      <c r="AQ218">
        <v>88.494411571334652</v>
      </c>
      <c r="AR218">
        <v>90.270270270270274</v>
      </c>
      <c r="AS218">
        <v>91.108671789242592</v>
      </c>
      <c r="AT218">
        <v>92.489270386266099</v>
      </c>
      <c r="AU218">
        <v>86.421725239616606</v>
      </c>
      <c r="AV218">
        <v>85.229540918163664</v>
      </c>
      <c r="AW218">
        <v>92.229729729729726</v>
      </c>
      <c r="AX218">
        <v>86.445012787723783</v>
      </c>
      <c r="AY218">
        <v>92.088998763906062</v>
      </c>
      <c r="AZ218">
        <v>89.473684210526315</v>
      </c>
      <c r="BA218">
        <v>96.887159533073927</v>
      </c>
      <c r="BB218">
        <v>87.971698113207552</v>
      </c>
      <c r="BC218">
        <v>1178</v>
      </c>
      <c r="BD218">
        <v>1352</v>
      </c>
      <c r="BE218">
        <v>1842</v>
      </c>
      <c r="BF218">
        <v>2017</v>
      </c>
      <c r="BG218">
        <v>1913</v>
      </c>
      <c r="BH218">
        <v>725</v>
      </c>
      <c r="BI218">
        <v>808</v>
      </c>
      <c r="BJ218">
        <v>1035</v>
      </c>
      <c r="BK218">
        <v>1147</v>
      </c>
      <c r="BL218">
        <v>1216</v>
      </c>
      <c r="BM218">
        <v>366</v>
      </c>
      <c r="BN218">
        <v>384</v>
      </c>
      <c r="BO218">
        <v>394</v>
      </c>
      <c r="BP218">
        <v>397</v>
      </c>
      <c r="BQ218">
        <v>367</v>
      </c>
      <c r="BR218">
        <v>300</v>
      </c>
      <c r="BS218">
        <v>805</v>
      </c>
      <c r="BT218">
        <v>421</v>
      </c>
      <c r="BU218">
        <v>518</v>
      </c>
      <c r="BV218">
        <v>1346</v>
      </c>
      <c r="BW218">
        <v>501</v>
      </c>
      <c r="BX218">
        <v>830</v>
      </c>
      <c r="BY218">
        <v>431</v>
      </c>
      <c r="BZ218">
        <v>541</v>
      </c>
      <c r="CA218">
        <v>427</v>
      </c>
      <c r="CB218">
        <v>273</v>
      </c>
      <c r="CC218">
        <v>338</v>
      </c>
      <c r="CD218">
        <v>745</v>
      </c>
      <c r="CE218">
        <v>204</v>
      </c>
      <c r="CF218">
        <v>249</v>
      </c>
      <c r="CG218">
        <v>373</v>
      </c>
    </row>
    <row r="219" spans="1:85" x14ac:dyDescent="0.2">
      <c r="A219" t="s">
        <v>413</v>
      </c>
      <c r="B219">
        <v>2020</v>
      </c>
      <c r="C219" t="s">
        <v>418</v>
      </c>
      <c r="D219">
        <v>346</v>
      </c>
      <c r="E219" t="s">
        <v>143</v>
      </c>
      <c r="F219" t="s">
        <v>48</v>
      </c>
      <c r="G219" t="s">
        <v>193</v>
      </c>
      <c r="H219">
        <v>19.97282608695652</v>
      </c>
      <c r="I219">
        <v>13.720485003190809</v>
      </c>
      <c r="J219">
        <v>9.9266503667481665</v>
      </c>
      <c r="K219">
        <v>8.6917157084653702</v>
      </c>
      <c r="L219">
        <v>5.2970297029702973</v>
      </c>
      <c r="M219">
        <v>16.474654377880189</v>
      </c>
      <c r="N219">
        <v>11.40350877192982</v>
      </c>
      <c r="O219">
        <v>10.85271317829457</v>
      </c>
      <c r="P219">
        <v>10.10971786833856</v>
      </c>
      <c r="Q219">
        <v>5.8823529411764701</v>
      </c>
      <c r="R219">
        <v>25.153374233128829</v>
      </c>
      <c r="S219">
        <v>9.0047393364928912</v>
      </c>
      <c r="T219">
        <v>6.4133016627078394</v>
      </c>
      <c r="U219">
        <v>5.0239234449760763</v>
      </c>
      <c r="V219">
        <v>4.1775456919060057</v>
      </c>
      <c r="W219" t="s">
        <v>311</v>
      </c>
      <c r="X219" t="s">
        <v>156</v>
      </c>
      <c r="Y219" t="s">
        <v>312</v>
      </c>
      <c r="Z219" t="s">
        <v>158</v>
      </c>
      <c r="AA219" t="s">
        <v>159</v>
      </c>
      <c r="AB219" t="s">
        <v>160</v>
      </c>
      <c r="AC219" t="s">
        <v>162</v>
      </c>
      <c r="AD219" t="s">
        <v>163</v>
      </c>
      <c r="AE219" t="s">
        <v>164</v>
      </c>
      <c r="AF219" t="s">
        <v>165</v>
      </c>
      <c r="AG219" t="s">
        <v>313</v>
      </c>
      <c r="AH219" t="s">
        <v>167</v>
      </c>
      <c r="AI219" t="s">
        <v>314</v>
      </c>
      <c r="AJ219" t="s">
        <v>169</v>
      </c>
      <c r="AK219" t="s">
        <v>315</v>
      </c>
      <c r="AL219" t="s">
        <v>171</v>
      </c>
      <c r="AM219">
        <v>16.201117318435749</v>
      </c>
      <c r="AN219">
        <v>10.75388026607539</v>
      </c>
      <c r="AO219">
        <v>9.0712742980561565</v>
      </c>
      <c r="AP219">
        <v>14.380165289256199</v>
      </c>
      <c r="AQ219">
        <v>11.50558842866535</v>
      </c>
      <c r="AR219">
        <v>9.7297297297297298</v>
      </c>
      <c r="AS219">
        <v>8.8913282107574094</v>
      </c>
      <c r="AT219">
        <v>7.5107296137339059</v>
      </c>
      <c r="AU219">
        <v>13.57827476038339</v>
      </c>
      <c r="AV219">
        <v>14.77045908183633</v>
      </c>
      <c r="AW219">
        <v>7.7702702702702702</v>
      </c>
      <c r="AX219">
        <v>13.55498721227621</v>
      </c>
      <c r="AY219">
        <v>7.9110012360939423</v>
      </c>
      <c r="AZ219">
        <v>10.52631578947368</v>
      </c>
      <c r="BA219">
        <v>3.1128404669260701</v>
      </c>
      <c r="BB219">
        <v>12.02830188679245</v>
      </c>
      <c r="BC219">
        <v>294</v>
      </c>
      <c r="BD219">
        <v>215</v>
      </c>
      <c r="BE219">
        <v>203</v>
      </c>
      <c r="BF219">
        <v>192</v>
      </c>
      <c r="BG219">
        <v>107</v>
      </c>
      <c r="BH219">
        <v>143</v>
      </c>
      <c r="BI219">
        <v>104</v>
      </c>
      <c r="BJ219">
        <v>126</v>
      </c>
      <c r="BK219">
        <v>129</v>
      </c>
      <c r="BL219">
        <v>76</v>
      </c>
      <c r="BM219">
        <v>123</v>
      </c>
      <c r="BN219">
        <v>38</v>
      </c>
      <c r="BO219">
        <v>27</v>
      </c>
      <c r="BP219">
        <v>21</v>
      </c>
      <c r="BQ219">
        <v>16</v>
      </c>
      <c r="BR219">
        <v>58</v>
      </c>
      <c r="BS219">
        <v>97</v>
      </c>
      <c r="BT219">
        <v>42</v>
      </c>
      <c r="BU219">
        <v>87</v>
      </c>
      <c r="BV219">
        <v>175</v>
      </c>
      <c r="BW219">
        <v>54</v>
      </c>
      <c r="BX219">
        <v>81</v>
      </c>
      <c r="BY219">
        <v>35</v>
      </c>
      <c r="BZ219">
        <v>85</v>
      </c>
      <c r="CA219">
        <v>74</v>
      </c>
      <c r="CB219">
        <v>23</v>
      </c>
      <c r="CC219">
        <v>53</v>
      </c>
      <c r="CD219">
        <v>64</v>
      </c>
      <c r="CE219">
        <v>24</v>
      </c>
      <c r="CF219">
        <v>8</v>
      </c>
      <c r="CG219">
        <v>51</v>
      </c>
    </row>
    <row r="220" spans="1:85" x14ac:dyDescent="0.2">
      <c r="A220" t="s">
        <v>413</v>
      </c>
      <c r="B220">
        <v>2020</v>
      </c>
      <c r="C220" t="s">
        <v>418</v>
      </c>
      <c r="D220">
        <v>347</v>
      </c>
      <c r="E220" t="s">
        <v>144</v>
      </c>
      <c r="F220" t="s">
        <v>49</v>
      </c>
      <c r="G220" t="s">
        <v>540</v>
      </c>
      <c r="H220">
        <v>77.785326086956516</v>
      </c>
      <c r="I220">
        <v>84.939374601148685</v>
      </c>
      <c r="J220">
        <v>87.872860635696824</v>
      </c>
      <c r="K220">
        <v>88.954277953825255</v>
      </c>
      <c r="L220">
        <v>93.514851485148526</v>
      </c>
      <c r="M220">
        <v>80.990783410138249</v>
      </c>
      <c r="N220">
        <v>87.280701754385973</v>
      </c>
      <c r="O220">
        <v>87.941429801894927</v>
      </c>
      <c r="P220">
        <v>88.322884012539177</v>
      </c>
      <c r="Q220">
        <v>93.266253869969034</v>
      </c>
      <c r="R220">
        <v>70.347648261758692</v>
      </c>
      <c r="S220">
        <v>86.966824644549774</v>
      </c>
      <c r="T220">
        <v>89.548693586698334</v>
      </c>
      <c r="U220">
        <v>91.626794258373195</v>
      </c>
      <c r="V220">
        <v>93.994778067885122</v>
      </c>
      <c r="W220" t="s">
        <v>311</v>
      </c>
      <c r="X220" t="s">
        <v>156</v>
      </c>
      <c r="Y220" t="s">
        <v>312</v>
      </c>
      <c r="Z220" t="s">
        <v>158</v>
      </c>
      <c r="AA220" t="s">
        <v>159</v>
      </c>
      <c r="AB220" t="s">
        <v>160</v>
      </c>
      <c r="AC220" t="s">
        <v>162</v>
      </c>
      <c r="AD220" t="s">
        <v>163</v>
      </c>
      <c r="AE220" t="s">
        <v>164</v>
      </c>
      <c r="AF220" t="s">
        <v>165</v>
      </c>
      <c r="AG220" t="s">
        <v>313</v>
      </c>
      <c r="AH220" t="s">
        <v>167</v>
      </c>
      <c r="AI220" t="s">
        <v>314</v>
      </c>
      <c r="AJ220" t="s">
        <v>169</v>
      </c>
      <c r="AK220" t="s">
        <v>315</v>
      </c>
      <c r="AL220" t="s">
        <v>171</v>
      </c>
      <c r="AM220">
        <v>77.932960893854755</v>
      </c>
      <c r="AN220">
        <v>86.917960088691785</v>
      </c>
      <c r="AO220">
        <v>90.712742980561558</v>
      </c>
      <c r="AP220">
        <v>83.636363636363626</v>
      </c>
      <c r="AQ220">
        <v>86.127547666009207</v>
      </c>
      <c r="AR220">
        <v>89.909909909909913</v>
      </c>
      <c r="AS220">
        <v>90.2305159165752</v>
      </c>
      <c r="AT220">
        <v>92.274678111587988</v>
      </c>
      <c r="AU220">
        <v>85.942492012779553</v>
      </c>
      <c r="AV220">
        <v>82.43512974051896</v>
      </c>
      <c r="AW220">
        <v>92.229729729729726</v>
      </c>
      <c r="AX220">
        <v>85.42199488491049</v>
      </c>
      <c r="AY220">
        <v>87.762669962917187</v>
      </c>
      <c r="AZ220">
        <v>84.649122807017534</v>
      </c>
      <c r="BA220">
        <v>96.108949416342412</v>
      </c>
      <c r="BB220">
        <v>87.028301886792448</v>
      </c>
      <c r="BC220">
        <v>1145</v>
      </c>
      <c r="BD220">
        <v>1331</v>
      </c>
      <c r="BE220">
        <v>1797</v>
      </c>
      <c r="BF220">
        <v>1965</v>
      </c>
      <c r="BG220">
        <v>1889</v>
      </c>
      <c r="BH220">
        <v>703</v>
      </c>
      <c r="BI220">
        <v>796</v>
      </c>
      <c r="BJ220">
        <v>1021</v>
      </c>
      <c r="BK220">
        <v>1127</v>
      </c>
      <c r="BL220">
        <v>1205</v>
      </c>
      <c r="BM220">
        <v>344</v>
      </c>
      <c r="BN220">
        <v>367</v>
      </c>
      <c r="BO220">
        <v>377</v>
      </c>
      <c r="BP220">
        <v>383</v>
      </c>
      <c r="BQ220">
        <v>360</v>
      </c>
      <c r="BR220">
        <v>279</v>
      </c>
      <c r="BS220">
        <v>784</v>
      </c>
      <c r="BT220">
        <v>420</v>
      </c>
      <c r="BU220">
        <v>506</v>
      </c>
      <c r="BV220">
        <v>1310</v>
      </c>
      <c r="BW220">
        <v>499</v>
      </c>
      <c r="BX220">
        <v>822</v>
      </c>
      <c r="BY220">
        <v>430</v>
      </c>
      <c r="BZ220">
        <v>538</v>
      </c>
      <c r="CA220">
        <v>413</v>
      </c>
      <c r="CB220">
        <v>273</v>
      </c>
      <c r="CC220">
        <v>334</v>
      </c>
      <c r="CD220">
        <v>710</v>
      </c>
      <c r="CE220">
        <v>193</v>
      </c>
      <c r="CF220">
        <v>247</v>
      </c>
      <c r="CG220">
        <v>369</v>
      </c>
    </row>
    <row r="221" spans="1:85" x14ac:dyDescent="0.2">
      <c r="A221" t="s">
        <v>413</v>
      </c>
      <c r="B221">
        <v>2020</v>
      </c>
      <c r="C221" t="s">
        <v>418</v>
      </c>
      <c r="D221">
        <v>348</v>
      </c>
      <c r="E221" t="s">
        <v>144</v>
      </c>
      <c r="F221" t="s">
        <v>48</v>
      </c>
      <c r="G221" t="s">
        <v>193</v>
      </c>
      <c r="H221">
        <v>22.21467391304348</v>
      </c>
      <c r="I221">
        <v>15.060625398851309</v>
      </c>
      <c r="J221">
        <v>12.127139364303179</v>
      </c>
      <c r="K221">
        <v>11.04572204617474</v>
      </c>
      <c r="L221">
        <v>6.4851485148514856</v>
      </c>
      <c r="M221">
        <v>19.009216589861751</v>
      </c>
      <c r="N221">
        <v>12.71929824561404</v>
      </c>
      <c r="O221">
        <v>12.05857019810508</v>
      </c>
      <c r="P221">
        <v>11.677115987460811</v>
      </c>
      <c r="Q221">
        <v>6.7337461300309602</v>
      </c>
      <c r="R221">
        <v>29.652351738241311</v>
      </c>
      <c r="S221">
        <v>13.03317535545024</v>
      </c>
      <c r="T221">
        <v>10.45130641330166</v>
      </c>
      <c r="U221">
        <v>8.3732057416267942</v>
      </c>
      <c r="V221">
        <v>6.0052219321148828</v>
      </c>
      <c r="W221" t="s">
        <v>311</v>
      </c>
      <c r="X221" t="s">
        <v>156</v>
      </c>
      <c r="Y221" t="s">
        <v>312</v>
      </c>
      <c r="Z221" t="s">
        <v>158</v>
      </c>
      <c r="AA221" t="s">
        <v>159</v>
      </c>
      <c r="AB221" t="s">
        <v>160</v>
      </c>
      <c r="AC221" t="s">
        <v>162</v>
      </c>
      <c r="AD221" t="s">
        <v>163</v>
      </c>
      <c r="AE221" t="s">
        <v>164</v>
      </c>
      <c r="AF221" t="s">
        <v>165</v>
      </c>
      <c r="AG221" t="s">
        <v>313</v>
      </c>
      <c r="AH221" t="s">
        <v>167</v>
      </c>
      <c r="AI221" t="s">
        <v>314</v>
      </c>
      <c r="AJ221" t="s">
        <v>169</v>
      </c>
      <c r="AK221" t="s">
        <v>315</v>
      </c>
      <c r="AL221" t="s">
        <v>171</v>
      </c>
      <c r="AM221">
        <v>22.067039106145248</v>
      </c>
      <c r="AN221">
        <v>13.0820399113082</v>
      </c>
      <c r="AO221">
        <v>9.2872570194384458</v>
      </c>
      <c r="AP221">
        <v>16.36363636363636</v>
      </c>
      <c r="AQ221">
        <v>13.8724523339908</v>
      </c>
      <c r="AR221">
        <v>10.09009009009009</v>
      </c>
      <c r="AS221">
        <v>9.7694840834248087</v>
      </c>
      <c r="AT221">
        <v>7.7253218884120178</v>
      </c>
      <c r="AU221">
        <v>14.05750798722045</v>
      </c>
      <c r="AV221">
        <v>17.56487025948104</v>
      </c>
      <c r="AW221">
        <v>7.7702702702702702</v>
      </c>
      <c r="AX221">
        <v>14.578005115089519</v>
      </c>
      <c r="AY221">
        <v>12.23733003708282</v>
      </c>
      <c r="AZ221">
        <v>15.350877192982461</v>
      </c>
      <c r="BA221">
        <v>3.891050583657587</v>
      </c>
      <c r="BB221">
        <v>12.97169811320755</v>
      </c>
      <c r="BC221">
        <v>327</v>
      </c>
      <c r="BD221">
        <v>236</v>
      </c>
      <c r="BE221">
        <v>248</v>
      </c>
      <c r="BF221">
        <v>244</v>
      </c>
      <c r="BG221">
        <v>131</v>
      </c>
      <c r="BH221">
        <v>165</v>
      </c>
      <c r="BI221">
        <v>116</v>
      </c>
      <c r="BJ221">
        <v>140</v>
      </c>
      <c r="BK221">
        <v>149</v>
      </c>
      <c r="BL221">
        <v>87</v>
      </c>
      <c r="BM221">
        <v>145</v>
      </c>
      <c r="BN221">
        <v>55</v>
      </c>
      <c r="BO221">
        <v>44</v>
      </c>
      <c r="BP221">
        <v>35</v>
      </c>
      <c r="BQ221">
        <v>23</v>
      </c>
      <c r="BR221">
        <v>79</v>
      </c>
      <c r="BS221">
        <v>118</v>
      </c>
      <c r="BT221">
        <v>43</v>
      </c>
      <c r="BU221">
        <v>99</v>
      </c>
      <c r="BV221">
        <v>211</v>
      </c>
      <c r="BW221">
        <v>56</v>
      </c>
      <c r="BX221">
        <v>89</v>
      </c>
      <c r="BY221">
        <v>36</v>
      </c>
      <c r="BZ221">
        <v>88</v>
      </c>
      <c r="CA221">
        <v>88</v>
      </c>
      <c r="CB221">
        <v>23</v>
      </c>
      <c r="CC221">
        <v>57</v>
      </c>
      <c r="CD221">
        <v>99</v>
      </c>
      <c r="CE221">
        <v>35</v>
      </c>
      <c r="CF221">
        <v>10</v>
      </c>
      <c r="CG221">
        <v>55</v>
      </c>
    </row>
    <row r="222" spans="1:85" x14ac:dyDescent="0.2">
      <c r="A222" t="s">
        <v>413</v>
      </c>
      <c r="B222">
        <v>2020</v>
      </c>
      <c r="C222" t="s">
        <v>418</v>
      </c>
      <c r="D222">
        <v>349</v>
      </c>
      <c r="E222" t="s">
        <v>145</v>
      </c>
      <c r="F222" t="s">
        <v>49</v>
      </c>
      <c r="G222" t="s">
        <v>193</v>
      </c>
      <c r="H222">
        <v>98.505434782608688</v>
      </c>
      <c r="I222">
        <v>98.723675813656669</v>
      </c>
      <c r="J222">
        <v>99.902200488997551</v>
      </c>
      <c r="K222">
        <v>99.818922589406966</v>
      </c>
      <c r="L222">
        <v>99.554455445544548</v>
      </c>
      <c r="M222">
        <v>99.193548387096769</v>
      </c>
      <c r="N222">
        <v>98.903508771929822</v>
      </c>
      <c r="O222">
        <v>99.483204134366915</v>
      </c>
      <c r="P222">
        <v>99.843260188087783</v>
      </c>
      <c r="Q222">
        <v>99.535603715170268</v>
      </c>
      <c r="R222">
        <v>98.159509202453989</v>
      </c>
      <c r="S222">
        <v>100</v>
      </c>
      <c r="T222">
        <v>100</v>
      </c>
      <c r="U222">
        <v>99.52153110047847</v>
      </c>
      <c r="V222">
        <v>99.477806788511742</v>
      </c>
      <c r="W222" t="s">
        <v>311</v>
      </c>
      <c r="X222" t="s">
        <v>156</v>
      </c>
      <c r="Y222" t="s">
        <v>312</v>
      </c>
      <c r="Z222" t="s">
        <v>158</v>
      </c>
      <c r="AA222" t="s">
        <v>159</v>
      </c>
      <c r="AB222" t="s">
        <v>160</v>
      </c>
      <c r="AC222" t="s">
        <v>162</v>
      </c>
      <c r="AD222" t="s">
        <v>163</v>
      </c>
      <c r="AE222" t="s">
        <v>164</v>
      </c>
      <c r="AF222" t="s">
        <v>165</v>
      </c>
      <c r="AG222" t="s">
        <v>313</v>
      </c>
      <c r="AH222" t="s">
        <v>167</v>
      </c>
      <c r="AI222" t="s">
        <v>314</v>
      </c>
      <c r="AJ222" t="s">
        <v>169</v>
      </c>
      <c r="AK222" t="s">
        <v>315</v>
      </c>
      <c r="AL222" t="s">
        <v>171</v>
      </c>
      <c r="AM222">
        <v>98.882681564245814</v>
      </c>
      <c r="AN222">
        <v>100</v>
      </c>
      <c r="AO222">
        <v>97.840172786177106</v>
      </c>
      <c r="AP222">
        <v>99.008264462809919</v>
      </c>
      <c r="AQ222">
        <v>98.816568047337284</v>
      </c>
      <c r="AR222">
        <v>99.63963963963964</v>
      </c>
      <c r="AS222">
        <v>99.780461031833141</v>
      </c>
      <c r="AT222">
        <v>99.356223175965667</v>
      </c>
      <c r="AU222">
        <v>100</v>
      </c>
      <c r="AV222">
        <v>99.001996007984033</v>
      </c>
      <c r="AW222">
        <v>99.662162162162161</v>
      </c>
      <c r="AX222">
        <v>99.232736572890019</v>
      </c>
      <c r="AY222">
        <v>99.629171817058094</v>
      </c>
      <c r="AZ222">
        <v>100</v>
      </c>
      <c r="BA222">
        <v>100</v>
      </c>
      <c r="BB222">
        <v>100</v>
      </c>
      <c r="BC222">
        <v>1450</v>
      </c>
      <c r="BD222">
        <v>1547</v>
      </c>
      <c r="BE222">
        <v>2043</v>
      </c>
      <c r="BF222">
        <v>2205</v>
      </c>
      <c r="BG222">
        <v>2011</v>
      </c>
      <c r="BH222">
        <v>861</v>
      </c>
      <c r="BI222">
        <v>902</v>
      </c>
      <c r="BJ222">
        <v>1155</v>
      </c>
      <c r="BK222">
        <v>1274</v>
      </c>
      <c r="BL222">
        <v>1286</v>
      </c>
      <c r="BM222">
        <v>480</v>
      </c>
      <c r="BN222">
        <v>422</v>
      </c>
      <c r="BO222">
        <v>421</v>
      </c>
      <c r="BP222">
        <v>416</v>
      </c>
      <c r="BQ222">
        <v>381</v>
      </c>
      <c r="BR222">
        <v>354</v>
      </c>
      <c r="BS222">
        <v>902</v>
      </c>
      <c r="BT222">
        <v>453</v>
      </c>
      <c r="BU222">
        <v>599</v>
      </c>
      <c r="BV222">
        <v>1503</v>
      </c>
      <c r="BW222">
        <v>553</v>
      </c>
      <c r="BX222">
        <v>909</v>
      </c>
      <c r="BY222">
        <v>463</v>
      </c>
      <c r="BZ222">
        <v>626</v>
      </c>
      <c r="CA222">
        <v>496</v>
      </c>
      <c r="CB222">
        <v>295</v>
      </c>
      <c r="CC222">
        <v>388</v>
      </c>
      <c r="CD222">
        <v>806</v>
      </c>
      <c r="CE222">
        <v>228</v>
      </c>
      <c r="CF222">
        <v>257</v>
      </c>
      <c r="CG222">
        <v>424</v>
      </c>
    </row>
    <row r="223" spans="1:85" x14ac:dyDescent="0.2">
      <c r="A223" t="s">
        <v>413</v>
      </c>
      <c r="B223">
        <v>2020</v>
      </c>
      <c r="C223" t="s">
        <v>418</v>
      </c>
      <c r="D223">
        <v>350</v>
      </c>
      <c r="E223" t="s">
        <v>145</v>
      </c>
      <c r="F223" t="s">
        <v>48</v>
      </c>
      <c r="G223" t="s">
        <v>193</v>
      </c>
      <c r="H223">
        <v>1.494565217391304</v>
      </c>
      <c r="I223">
        <v>1.276324186343331</v>
      </c>
      <c r="J223">
        <v>9.7799511002444994E-2</v>
      </c>
      <c r="K223">
        <v>0.18107741059302851</v>
      </c>
      <c r="L223">
        <v>0.4455445544554455</v>
      </c>
      <c r="M223">
        <v>0.80645161290322576</v>
      </c>
      <c r="N223">
        <v>1.0964912280701751</v>
      </c>
      <c r="O223">
        <v>0.516795865633075</v>
      </c>
      <c r="P223">
        <v>0.15673981191222569</v>
      </c>
      <c r="Q223">
        <v>0.46439628482972128</v>
      </c>
      <c r="R223">
        <v>1.8404907975460121</v>
      </c>
      <c r="S223">
        <v>0</v>
      </c>
      <c r="T223">
        <v>0</v>
      </c>
      <c r="U223">
        <v>0.4784688995215311</v>
      </c>
      <c r="V223">
        <v>0.52219321148825071</v>
      </c>
      <c r="W223" t="s">
        <v>311</v>
      </c>
      <c r="X223" t="s">
        <v>156</v>
      </c>
      <c r="Y223" t="s">
        <v>312</v>
      </c>
      <c r="Z223" t="s">
        <v>158</v>
      </c>
      <c r="AA223" t="s">
        <v>159</v>
      </c>
      <c r="AB223" t="s">
        <v>160</v>
      </c>
      <c r="AC223" t="s">
        <v>162</v>
      </c>
      <c r="AD223" t="s">
        <v>163</v>
      </c>
      <c r="AE223" t="s">
        <v>164</v>
      </c>
      <c r="AF223" t="s">
        <v>165</v>
      </c>
      <c r="AG223" t="s">
        <v>313</v>
      </c>
      <c r="AH223" t="s">
        <v>167</v>
      </c>
      <c r="AI223" t="s">
        <v>314</v>
      </c>
      <c r="AJ223" t="s">
        <v>169</v>
      </c>
      <c r="AK223" t="s">
        <v>315</v>
      </c>
      <c r="AL223" t="s">
        <v>171</v>
      </c>
      <c r="AM223">
        <v>1.1173184357541901</v>
      </c>
      <c r="AN223">
        <v>0</v>
      </c>
      <c r="AO223">
        <v>2.159827213822894</v>
      </c>
      <c r="AP223">
        <v>0.99173553719008267</v>
      </c>
      <c r="AQ223">
        <v>1.1834319526627219</v>
      </c>
      <c r="AR223">
        <v>0.36036036036036029</v>
      </c>
      <c r="AS223">
        <v>0.21953896816684959</v>
      </c>
      <c r="AT223">
        <v>0.64377682403433478</v>
      </c>
      <c r="AU223">
        <v>0</v>
      </c>
      <c r="AV223">
        <v>0.99800399201596801</v>
      </c>
      <c r="AW223">
        <v>0.33783783783783777</v>
      </c>
      <c r="AX223">
        <v>0.76726342710997442</v>
      </c>
      <c r="AY223">
        <v>0.37082818294190362</v>
      </c>
      <c r="AZ223">
        <v>0</v>
      </c>
      <c r="BA223">
        <v>0</v>
      </c>
      <c r="BB223">
        <v>0</v>
      </c>
      <c r="BC223">
        <v>22</v>
      </c>
      <c r="BD223">
        <v>20</v>
      </c>
      <c r="BE223">
        <v>2</v>
      </c>
      <c r="BF223">
        <v>4</v>
      </c>
      <c r="BG223">
        <v>9</v>
      </c>
      <c r="BH223">
        <v>7</v>
      </c>
      <c r="BI223">
        <v>10</v>
      </c>
      <c r="BJ223">
        <v>6</v>
      </c>
      <c r="BK223">
        <v>2</v>
      </c>
      <c r="BL223">
        <v>6</v>
      </c>
      <c r="BM223">
        <v>9</v>
      </c>
      <c r="BN223">
        <v>0</v>
      </c>
      <c r="BO223">
        <v>0</v>
      </c>
      <c r="BP223">
        <v>2</v>
      </c>
      <c r="BQ223">
        <v>2</v>
      </c>
      <c r="BR223">
        <v>4</v>
      </c>
      <c r="BS223">
        <v>0</v>
      </c>
      <c r="BT223">
        <v>10</v>
      </c>
      <c r="BU223">
        <v>6</v>
      </c>
      <c r="BV223">
        <v>18</v>
      </c>
      <c r="BW223">
        <v>2</v>
      </c>
      <c r="BX223">
        <v>2</v>
      </c>
      <c r="BY223">
        <v>3</v>
      </c>
      <c r="BZ223">
        <v>0</v>
      </c>
      <c r="CA223">
        <v>5</v>
      </c>
      <c r="CB223">
        <v>1</v>
      </c>
      <c r="CC223">
        <v>3</v>
      </c>
      <c r="CD223">
        <v>3</v>
      </c>
      <c r="CE223">
        <v>0</v>
      </c>
      <c r="CF223">
        <v>0</v>
      </c>
      <c r="CG223">
        <v>0</v>
      </c>
    </row>
    <row r="224" spans="1:85" x14ac:dyDescent="0.2">
      <c r="A224" t="s">
        <v>413</v>
      </c>
      <c r="B224">
        <v>2020</v>
      </c>
      <c r="C224" t="s">
        <v>418</v>
      </c>
      <c r="D224">
        <v>351</v>
      </c>
      <c r="E224" t="s">
        <v>146</v>
      </c>
      <c r="F224" t="s">
        <v>49</v>
      </c>
      <c r="G224" t="s">
        <v>193</v>
      </c>
      <c r="H224">
        <v>94.701086956521735</v>
      </c>
      <c r="I224">
        <v>96.809189534141666</v>
      </c>
      <c r="J224">
        <v>97.457212713936428</v>
      </c>
      <c r="K224">
        <v>97.374377546401092</v>
      </c>
      <c r="L224">
        <v>98.366336633663366</v>
      </c>
      <c r="M224">
        <v>96.313364055299544</v>
      </c>
      <c r="N224">
        <v>97.149122807017534</v>
      </c>
      <c r="O224">
        <v>97.846683893195518</v>
      </c>
      <c r="P224">
        <v>98.1974921630094</v>
      </c>
      <c r="Q224">
        <v>98.68421052631578</v>
      </c>
      <c r="R224">
        <v>88.343558282208591</v>
      </c>
      <c r="S224">
        <v>95.497630331753555</v>
      </c>
      <c r="T224">
        <v>95.961995249406172</v>
      </c>
      <c r="U224">
        <v>96.172248803827756</v>
      </c>
      <c r="V224">
        <v>97.650130548302869</v>
      </c>
      <c r="W224" t="s">
        <v>311</v>
      </c>
      <c r="X224" t="s">
        <v>156</v>
      </c>
      <c r="Y224" t="s">
        <v>312</v>
      </c>
      <c r="Z224" t="s">
        <v>158</v>
      </c>
      <c r="AA224" t="s">
        <v>159</v>
      </c>
      <c r="AB224" t="s">
        <v>160</v>
      </c>
      <c r="AC224" t="s">
        <v>162</v>
      </c>
      <c r="AD224" t="s">
        <v>163</v>
      </c>
      <c r="AE224" t="s">
        <v>164</v>
      </c>
      <c r="AF224" t="s">
        <v>165</v>
      </c>
      <c r="AG224" t="s">
        <v>313</v>
      </c>
      <c r="AH224" t="s">
        <v>167</v>
      </c>
      <c r="AI224" t="s">
        <v>314</v>
      </c>
      <c r="AJ224" t="s">
        <v>169</v>
      </c>
      <c r="AK224" t="s">
        <v>315</v>
      </c>
      <c r="AL224" t="s">
        <v>171</v>
      </c>
      <c r="AM224">
        <v>90.502793296089393</v>
      </c>
      <c r="AN224">
        <v>96.895787139689588</v>
      </c>
      <c r="AO224">
        <v>97.840172786177106</v>
      </c>
      <c r="AP224">
        <v>97.024793388429757</v>
      </c>
      <c r="AQ224">
        <v>95.529257067718603</v>
      </c>
      <c r="AR224">
        <v>99.27927927927928</v>
      </c>
      <c r="AS224">
        <v>98.79253567508232</v>
      </c>
      <c r="AT224">
        <v>99.356223175965667</v>
      </c>
      <c r="AU224">
        <v>99.520766773162933</v>
      </c>
      <c r="AV224">
        <v>95.209580838323348</v>
      </c>
      <c r="AW224">
        <v>99.662162162162161</v>
      </c>
      <c r="AX224">
        <v>98.209718670076725</v>
      </c>
      <c r="AY224">
        <v>94.808405438813352</v>
      </c>
      <c r="AZ224">
        <v>95.175438596491219</v>
      </c>
      <c r="BA224">
        <v>98.832684824902728</v>
      </c>
      <c r="BB224">
        <v>99.056603773584911</v>
      </c>
      <c r="BC224">
        <v>1394</v>
      </c>
      <c r="BD224">
        <v>1517</v>
      </c>
      <c r="BE224">
        <v>1993</v>
      </c>
      <c r="BF224">
        <v>2151</v>
      </c>
      <c r="BG224">
        <v>1987</v>
      </c>
      <c r="BH224">
        <v>836</v>
      </c>
      <c r="BI224">
        <v>886</v>
      </c>
      <c r="BJ224">
        <v>1136</v>
      </c>
      <c r="BK224">
        <v>1253</v>
      </c>
      <c r="BL224">
        <v>1275</v>
      </c>
      <c r="BM224">
        <v>432</v>
      </c>
      <c r="BN224">
        <v>403</v>
      </c>
      <c r="BO224">
        <v>404</v>
      </c>
      <c r="BP224">
        <v>402</v>
      </c>
      <c r="BQ224">
        <v>374</v>
      </c>
      <c r="BR224">
        <v>324</v>
      </c>
      <c r="BS224">
        <v>874</v>
      </c>
      <c r="BT224">
        <v>453</v>
      </c>
      <c r="BU224">
        <v>587</v>
      </c>
      <c r="BV224">
        <v>1453</v>
      </c>
      <c r="BW224">
        <v>551</v>
      </c>
      <c r="BX224">
        <v>900</v>
      </c>
      <c r="BY224">
        <v>463</v>
      </c>
      <c r="BZ224">
        <v>623</v>
      </c>
      <c r="CA224">
        <v>477</v>
      </c>
      <c r="CB224">
        <v>295</v>
      </c>
      <c r="CC224">
        <v>384</v>
      </c>
      <c r="CD224">
        <v>767</v>
      </c>
      <c r="CE224">
        <v>217</v>
      </c>
      <c r="CF224">
        <v>254</v>
      </c>
      <c r="CG224">
        <v>420</v>
      </c>
    </row>
    <row r="225" spans="1:85" x14ac:dyDescent="0.2">
      <c r="A225" t="s">
        <v>413</v>
      </c>
      <c r="B225">
        <v>2020</v>
      </c>
      <c r="C225" t="s">
        <v>418</v>
      </c>
      <c r="D225">
        <v>352</v>
      </c>
      <c r="E225" t="s">
        <v>146</v>
      </c>
      <c r="F225" t="s">
        <v>48</v>
      </c>
      <c r="G225" t="s">
        <v>193</v>
      </c>
      <c r="H225">
        <v>5.2989130434782608</v>
      </c>
      <c r="I225">
        <v>3.1908104658583278</v>
      </c>
      <c r="J225">
        <v>2.542787286063569</v>
      </c>
      <c r="K225">
        <v>2.6256224535989139</v>
      </c>
      <c r="L225">
        <v>1.633663366336634</v>
      </c>
      <c r="M225">
        <v>3.6866359447004609</v>
      </c>
      <c r="N225">
        <v>2.8508771929824559</v>
      </c>
      <c r="O225">
        <v>2.1533161068044788</v>
      </c>
      <c r="P225">
        <v>1.802507836990596</v>
      </c>
      <c r="Q225">
        <v>1.31578947368421</v>
      </c>
      <c r="R225">
        <v>11.656441717791409</v>
      </c>
      <c r="S225">
        <v>4.5023696682464456</v>
      </c>
      <c r="T225">
        <v>4.0380047505938244</v>
      </c>
      <c r="U225">
        <v>3.8277511961722488</v>
      </c>
      <c r="V225">
        <v>2.3498694516971281</v>
      </c>
      <c r="W225" t="s">
        <v>311</v>
      </c>
      <c r="X225" t="s">
        <v>156</v>
      </c>
      <c r="Y225" t="s">
        <v>312</v>
      </c>
      <c r="Z225" t="s">
        <v>158</v>
      </c>
      <c r="AA225" t="s">
        <v>159</v>
      </c>
      <c r="AB225" t="s">
        <v>160</v>
      </c>
      <c r="AC225" t="s">
        <v>162</v>
      </c>
      <c r="AD225" t="s">
        <v>163</v>
      </c>
      <c r="AE225" t="s">
        <v>164</v>
      </c>
      <c r="AF225" t="s">
        <v>165</v>
      </c>
      <c r="AG225" t="s">
        <v>313</v>
      </c>
      <c r="AH225" t="s">
        <v>167</v>
      </c>
      <c r="AI225" t="s">
        <v>314</v>
      </c>
      <c r="AJ225" t="s">
        <v>169</v>
      </c>
      <c r="AK225" t="s">
        <v>315</v>
      </c>
      <c r="AL225" t="s">
        <v>171</v>
      </c>
      <c r="AM225">
        <v>9.4972067039106136</v>
      </c>
      <c r="AN225">
        <v>3.104212860310422</v>
      </c>
      <c r="AO225">
        <v>2.159827213822894</v>
      </c>
      <c r="AP225">
        <v>2.9752066115702478</v>
      </c>
      <c r="AQ225">
        <v>4.4707429322813939</v>
      </c>
      <c r="AR225">
        <v>0.72072072072072069</v>
      </c>
      <c r="AS225">
        <v>1.2074643249176731</v>
      </c>
      <c r="AT225">
        <v>0.64377682403433478</v>
      </c>
      <c r="AU225">
        <v>0.47923322683706071</v>
      </c>
      <c r="AV225">
        <v>4.7904191616766472</v>
      </c>
      <c r="AW225">
        <v>0.33783783783783777</v>
      </c>
      <c r="AX225">
        <v>1.790281329923274</v>
      </c>
      <c r="AY225">
        <v>5.1915945611866503</v>
      </c>
      <c r="AZ225">
        <v>4.8245614035087714</v>
      </c>
      <c r="BA225">
        <v>1.1673151750972759</v>
      </c>
      <c r="BB225">
        <v>0.94339622641509435</v>
      </c>
      <c r="BC225">
        <v>78</v>
      </c>
      <c r="BD225">
        <v>50</v>
      </c>
      <c r="BE225">
        <v>52</v>
      </c>
      <c r="BF225">
        <v>58</v>
      </c>
      <c r="BG225">
        <v>33</v>
      </c>
      <c r="BH225">
        <v>32</v>
      </c>
      <c r="BI225">
        <v>26</v>
      </c>
      <c r="BJ225">
        <v>25</v>
      </c>
      <c r="BK225">
        <v>23</v>
      </c>
      <c r="BL225">
        <v>17</v>
      </c>
      <c r="BM225">
        <v>57</v>
      </c>
      <c r="BN225">
        <v>19</v>
      </c>
      <c r="BO225">
        <v>17</v>
      </c>
      <c r="BP225">
        <v>16</v>
      </c>
      <c r="BQ225">
        <v>9</v>
      </c>
      <c r="BR225">
        <v>34</v>
      </c>
      <c r="BS225">
        <v>28</v>
      </c>
      <c r="BT225">
        <v>10</v>
      </c>
      <c r="BU225">
        <v>18</v>
      </c>
      <c r="BV225">
        <v>68</v>
      </c>
      <c r="BW225">
        <v>4</v>
      </c>
      <c r="BX225">
        <v>11</v>
      </c>
      <c r="BY225">
        <v>3</v>
      </c>
      <c r="BZ225">
        <v>3</v>
      </c>
      <c r="CA225">
        <v>24</v>
      </c>
      <c r="CB225">
        <v>1</v>
      </c>
      <c r="CC225">
        <v>7</v>
      </c>
      <c r="CD225">
        <v>42</v>
      </c>
      <c r="CE225">
        <v>11</v>
      </c>
      <c r="CF225">
        <v>3</v>
      </c>
      <c r="CG225">
        <v>4</v>
      </c>
    </row>
    <row r="226" spans="1:85" x14ac:dyDescent="0.2">
      <c r="A226" t="s">
        <v>413</v>
      </c>
      <c r="B226">
        <v>2020</v>
      </c>
      <c r="C226" t="s">
        <v>418</v>
      </c>
      <c r="D226">
        <v>353</v>
      </c>
      <c r="E226" t="s">
        <v>137</v>
      </c>
      <c r="F226" t="s">
        <v>49</v>
      </c>
      <c r="G226" t="s">
        <v>193</v>
      </c>
      <c r="H226">
        <v>80.638586956521735</v>
      </c>
      <c r="I226">
        <v>87.555839183152514</v>
      </c>
      <c r="J226">
        <v>90.122249388753048</v>
      </c>
      <c r="K226">
        <v>91.444092349479405</v>
      </c>
      <c r="L226">
        <v>95.099009900990097</v>
      </c>
      <c r="M226">
        <v>83.755760368663587</v>
      </c>
      <c r="N226">
        <v>89.692982456140342</v>
      </c>
      <c r="O226">
        <v>89.664082687338492</v>
      </c>
      <c r="P226">
        <v>89.968652037617559</v>
      </c>
      <c r="Q226">
        <v>94.504643962848306</v>
      </c>
      <c r="R226">
        <v>75.664621676891613</v>
      </c>
      <c r="S226">
        <v>90.995260663507111</v>
      </c>
      <c r="T226">
        <v>93.586698337292162</v>
      </c>
      <c r="U226">
        <v>95.454545454545453</v>
      </c>
      <c r="V226">
        <v>96.344647519582253</v>
      </c>
      <c r="W226" t="s">
        <v>311</v>
      </c>
      <c r="X226" t="s">
        <v>156</v>
      </c>
      <c r="Y226" t="s">
        <v>312</v>
      </c>
      <c r="Z226" t="s">
        <v>158</v>
      </c>
      <c r="AA226" t="s">
        <v>159</v>
      </c>
      <c r="AB226" t="s">
        <v>160</v>
      </c>
      <c r="AC226" t="s">
        <v>162</v>
      </c>
      <c r="AD226" t="s">
        <v>163</v>
      </c>
      <c r="AE226" t="s">
        <v>164</v>
      </c>
      <c r="AF226" t="s">
        <v>165</v>
      </c>
      <c r="AG226" t="s">
        <v>313</v>
      </c>
      <c r="AH226" t="s">
        <v>167</v>
      </c>
      <c r="AI226" t="s">
        <v>314</v>
      </c>
      <c r="AJ226" t="s">
        <v>169</v>
      </c>
      <c r="AK226" t="s">
        <v>315</v>
      </c>
      <c r="AL226" t="s">
        <v>171</v>
      </c>
      <c r="AM226">
        <v>84.07821229050279</v>
      </c>
      <c r="AN226">
        <v>89.246119733924616</v>
      </c>
      <c r="AO226">
        <v>92.656587473002162</v>
      </c>
      <c r="AP226">
        <v>86.115702479338836</v>
      </c>
      <c r="AQ226">
        <v>89.414858645627888</v>
      </c>
      <c r="AR226">
        <v>90.63063063063062</v>
      </c>
      <c r="AS226">
        <v>91.218441273326007</v>
      </c>
      <c r="AT226">
        <v>92.918454935622321</v>
      </c>
      <c r="AU226">
        <v>86.421725239616606</v>
      </c>
      <c r="AV226">
        <v>85.828343313373253</v>
      </c>
      <c r="AW226">
        <v>92.567567567567565</v>
      </c>
      <c r="AX226">
        <v>87.212276214833764</v>
      </c>
      <c r="AY226">
        <v>92.459826946847954</v>
      </c>
      <c r="AZ226">
        <v>89.473684210526315</v>
      </c>
      <c r="BA226">
        <v>96.887159533073927</v>
      </c>
      <c r="BB226">
        <v>87.971698113207552</v>
      </c>
      <c r="BC226">
        <v>1187</v>
      </c>
      <c r="BD226">
        <v>1372</v>
      </c>
      <c r="BE226">
        <v>1843</v>
      </c>
      <c r="BF226">
        <v>2020</v>
      </c>
      <c r="BG226">
        <v>1921</v>
      </c>
      <c r="BH226">
        <v>727</v>
      </c>
      <c r="BI226">
        <v>818</v>
      </c>
      <c r="BJ226">
        <v>1041</v>
      </c>
      <c r="BK226">
        <v>1148</v>
      </c>
      <c r="BL226">
        <v>1221</v>
      </c>
      <c r="BM226">
        <v>370</v>
      </c>
      <c r="BN226">
        <v>384</v>
      </c>
      <c r="BO226">
        <v>394</v>
      </c>
      <c r="BP226">
        <v>399</v>
      </c>
      <c r="BQ226">
        <v>369</v>
      </c>
      <c r="BR226">
        <v>301</v>
      </c>
      <c r="BS226">
        <v>805</v>
      </c>
      <c r="BT226">
        <v>429</v>
      </c>
      <c r="BU226">
        <v>521</v>
      </c>
      <c r="BV226">
        <v>1360</v>
      </c>
      <c r="BW226">
        <v>503</v>
      </c>
      <c r="BX226">
        <v>831</v>
      </c>
      <c r="BY226">
        <v>433</v>
      </c>
      <c r="BZ226">
        <v>541</v>
      </c>
      <c r="CA226">
        <v>430</v>
      </c>
      <c r="CB226">
        <v>274</v>
      </c>
      <c r="CC226">
        <v>341</v>
      </c>
      <c r="CD226">
        <v>748</v>
      </c>
      <c r="CE226">
        <v>204</v>
      </c>
      <c r="CF226">
        <v>249</v>
      </c>
      <c r="CG226">
        <v>373</v>
      </c>
    </row>
    <row r="227" spans="1:85" x14ac:dyDescent="0.2">
      <c r="A227" t="s">
        <v>413</v>
      </c>
      <c r="B227">
        <v>2020</v>
      </c>
      <c r="C227" t="s">
        <v>418</v>
      </c>
      <c r="D227">
        <v>354</v>
      </c>
      <c r="E227" t="s">
        <v>137</v>
      </c>
      <c r="F227" t="s">
        <v>48</v>
      </c>
      <c r="G227" t="s">
        <v>193</v>
      </c>
      <c r="H227">
        <v>19.361413043478262</v>
      </c>
      <c r="I227">
        <v>12.44416081684748</v>
      </c>
      <c r="J227">
        <v>9.8777506112469435</v>
      </c>
      <c r="K227">
        <v>8.5559076505205969</v>
      </c>
      <c r="L227">
        <v>4.9009900990099009</v>
      </c>
      <c r="M227">
        <v>16.244239631336409</v>
      </c>
      <c r="N227">
        <v>10.307017543859651</v>
      </c>
      <c r="O227">
        <v>10.3359173126615</v>
      </c>
      <c r="P227">
        <v>10.031347962382441</v>
      </c>
      <c r="Q227">
        <v>5.4953560371517032</v>
      </c>
      <c r="R227">
        <v>24.33537832310838</v>
      </c>
      <c r="S227">
        <v>9.0047393364928912</v>
      </c>
      <c r="T227">
        <v>6.4133016627078394</v>
      </c>
      <c r="U227">
        <v>4.5454545454545459</v>
      </c>
      <c r="V227">
        <v>3.6553524804177551</v>
      </c>
      <c r="W227" t="s">
        <v>311</v>
      </c>
      <c r="X227" t="s">
        <v>156</v>
      </c>
      <c r="Y227" t="s">
        <v>312</v>
      </c>
      <c r="Z227" t="s">
        <v>158</v>
      </c>
      <c r="AA227" t="s">
        <v>159</v>
      </c>
      <c r="AB227" t="s">
        <v>160</v>
      </c>
      <c r="AC227" t="s">
        <v>162</v>
      </c>
      <c r="AD227" t="s">
        <v>163</v>
      </c>
      <c r="AE227" t="s">
        <v>164</v>
      </c>
      <c r="AF227" t="s">
        <v>165</v>
      </c>
      <c r="AG227" t="s">
        <v>313</v>
      </c>
      <c r="AH227" t="s">
        <v>167</v>
      </c>
      <c r="AI227" t="s">
        <v>314</v>
      </c>
      <c r="AJ227" t="s">
        <v>169</v>
      </c>
      <c r="AK227" t="s">
        <v>315</v>
      </c>
      <c r="AL227" t="s">
        <v>171</v>
      </c>
      <c r="AM227">
        <v>15.92178770949721</v>
      </c>
      <c r="AN227">
        <v>10.75388026607539</v>
      </c>
      <c r="AO227">
        <v>7.3434125269978408</v>
      </c>
      <c r="AP227">
        <v>13.884297520661161</v>
      </c>
      <c r="AQ227">
        <v>10.585141354372119</v>
      </c>
      <c r="AR227">
        <v>9.3693693693693696</v>
      </c>
      <c r="AS227">
        <v>8.7815587266739854</v>
      </c>
      <c r="AT227">
        <v>7.0815450643776829</v>
      </c>
      <c r="AU227">
        <v>13.57827476038339</v>
      </c>
      <c r="AV227">
        <v>14.171656686626751</v>
      </c>
      <c r="AW227">
        <v>7.4324324324324316</v>
      </c>
      <c r="AX227">
        <v>12.787723785166239</v>
      </c>
      <c r="AY227">
        <v>7.5401730531520386</v>
      </c>
      <c r="AZ227">
        <v>10.52631578947368</v>
      </c>
      <c r="BA227">
        <v>3.1128404669260701</v>
      </c>
      <c r="BB227">
        <v>12.02830188679245</v>
      </c>
      <c r="BC227">
        <v>285</v>
      </c>
      <c r="BD227">
        <v>195</v>
      </c>
      <c r="BE227">
        <v>202</v>
      </c>
      <c r="BF227">
        <v>189</v>
      </c>
      <c r="BG227">
        <v>99</v>
      </c>
      <c r="BH227">
        <v>141</v>
      </c>
      <c r="BI227">
        <v>94</v>
      </c>
      <c r="BJ227">
        <v>120</v>
      </c>
      <c r="BK227">
        <v>128</v>
      </c>
      <c r="BL227">
        <v>71</v>
      </c>
      <c r="BM227">
        <v>119</v>
      </c>
      <c r="BN227">
        <v>38</v>
      </c>
      <c r="BO227">
        <v>27</v>
      </c>
      <c r="BP227">
        <v>19</v>
      </c>
      <c r="BQ227">
        <v>14</v>
      </c>
      <c r="BR227">
        <v>57</v>
      </c>
      <c r="BS227">
        <v>97</v>
      </c>
      <c r="BT227">
        <v>34</v>
      </c>
      <c r="BU227">
        <v>84</v>
      </c>
      <c r="BV227">
        <v>161</v>
      </c>
      <c r="BW227">
        <v>52</v>
      </c>
      <c r="BX227">
        <v>80</v>
      </c>
      <c r="BY227">
        <v>33</v>
      </c>
      <c r="BZ227">
        <v>85</v>
      </c>
      <c r="CA227">
        <v>71</v>
      </c>
      <c r="CB227">
        <v>22</v>
      </c>
      <c r="CC227">
        <v>50</v>
      </c>
      <c r="CD227">
        <v>61</v>
      </c>
      <c r="CE227">
        <v>24</v>
      </c>
      <c r="CF227">
        <v>8</v>
      </c>
      <c r="CG227">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MICS11</vt:lpstr>
      <vt:lpstr>MICS14</vt:lpstr>
      <vt:lpstr>MICS20</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JOHNSTON, Richard Paul</cp:lastModifiedBy>
  <cp:lastPrinted>2021-04-19T07:11:45Z</cp:lastPrinted>
  <dcterms:created xsi:type="dcterms:W3CDTF">2017-02-21T11:08:40Z</dcterms:created>
  <dcterms:modified xsi:type="dcterms:W3CDTF">2021-07-02T12:26:49Z</dcterms:modified>
</cp:coreProperties>
</file>